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FA9EE2FD-4635-42A6-B22A-BB15586898D6}" xr6:coauthVersionLast="47" xr6:coauthVersionMax="47" xr10:uidLastSave="{00000000-0000-0000-0000-000000000000}"/>
  <bookViews>
    <workbookView xWindow="-17865" yWindow="1905" windowWidth="17280" windowHeight="11385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41" l="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T106" i="41"/>
  <c r="T107" i="41"/>
  <c r="T108" i="41"/>
  <c r="T109" i="41"/>
  <c r="T110" i="41"/>
  <c r="T111" i="41"/>
  <c r="T112" i="41"/>
  <c r="T113" i="41"/>
  <c r="T114" i="41"/>
  <c r="T115" i="41"/>
  <c r="T116" i="41"/>
  <c r="T117" i="41"/>
  <c r="T118" i="41"/>
  <c r="T119" i="41"/>
  <c r="T120" i="41"/>
  <c r="T121" i="41"/>
  <c r="T122" i="41"/>
  <c r="T123" i="41"/>
  <c r="T124" i="41"/>
  <c r="T125" i="41"/>
  <c r="T126" i="41"/>
  <c r="T127" i="41"/>
  <c r="T128" i="41"/>
  <c r="T129" i="41"/>
  <c r="T130" i="41"/>
  <c r="T131" i="41"/>
  <c r="T132" i="41"/>
  <c r="T133" i="41"/>
  <c r="T134" i="41"/>
  <c r="T135" i="41"/>
  <c r="T136" i="41"/>
  <c r="T137" i="41"/>
  <c r="T138" i="41"/>
  <c r="T139" i="41"/>
  <c r="T140" i="41"/>
  <c r="T141" i="41"/>
  <c r="T142" i="41"/>
  <c r="T143" i="41"/>
  <c r="T144" i="41"/>
  <c r="T145" i="41"/>
  <c r="T146" i="41"/>
  <c r="T147" i="41"/>
  <c r="T148" i="41"/>
  <c r="T149" i="41"/>
  <c r="T150" i="41"/>
  <c r="T151" i="41"/>
  <c r="T152" i="41"/>
  <c r="T153" i="41"/>
  <c r="T154" i="41"/>
  <c r="T155" i="41"/>
  <c r="T156" i="41"/>
  <c r="T157" i="41"/>
  <c r="T158" i="41"/>
  <c r="T159" i="41"/>
  <c r="T160" i="41"/>
  <c r="T161" i="41"/>
  <c r="T162" i="41"/>
  <c r="T163" i="41"/>
  <c r="T164" i="41"/>
  <c r="T165" i="41"/>
  <c r="T166" i="41"/>
  <c r="T167" i="41"/>
  <c r="T168" i="41"/>
  <c r="T169" i="41"/>
  <c r="T170" i="41"/>
  <c r="T171" i="41"/>
  <c r="T172" i="41"/>
  <c r="T173" i="41"/>
  <c r="T174" i="41"/>
  <c r="T175" i="41"/>
  <c r="T176" i="41"/>
  <c r="T177" i="41"/>
  <c r="T178" i="41"/>
  <c r="T179" i="41"/>
  <c r="T180" i="41"/>
  <c r="T181" i="41"/>
  <c r="T182" i="41"/>
  <c r="T183" i="41"/>
  <c r="T184" i="41"/>
  <c r="T185" i="41"/>
  <c r="T186" i="41"/>
  <c r="T187" i="41"/>
  <c r="T188" i="41"/>
  <c r="T189" i="41"/>
  <c r="T190" i="41"/>
  <c r="T191" i="41"/>
  <c r="T192" i="41"/>
  <c r="T193" i="41"/>
  <c r="T194" i="41"/>
  <c r="T195" i="41"/>
  <c r="T196" i="41"/>
  <c r="T197" i="41"/>
  <c r="T198" i="41"/>
  <c r="T199" i="41"/>
  <c r="T200" i="41"/>
  <c r="T201" i="41"/>
  <c r="T202" i="41"/>
  <c r="T203" i="41"/>
  <c r="T204" i="41"/>
  <c r="T205" i="41"/>
  <c r="T206" i="41"/>
  <c r="T207" i="41"/>
  <c r="T208" i="41"/>
  <c r="T209" i="41"/>
  <c r="T210" i="41"/>
  <c r="T211" i="41"/>
  <c r="T212" i="41"/>
  <c r="T213" i="41"/>
  <c r="T214" i="41"/>
  <c r="T215" i="41"/>
  <c r="T216" i="41"/>
  <c r="T217" i="41"/>
  <c r="T218" i="41"/>
  <c r="T219" i="41"/>
  <c r="T220" i="41"/>
  <c r="T221" i="41"/>
  <c r="T222" i="41"/>
  <c r="T223" i="41"/>
  <c r="T224" i="41"/>
  <c r="T225" i="41"/>
  <c r="T226" i="41"/>
  <c r="T227" i="41"/>
  <c r="T228" i="41"/>
  <c r="T229" i="41"/>
  <c r="T230" i="41"/>
  <c r="T231" i="41"/>
  <c r="T232" i="41"/>
  <c r="T233" i="41"/>
  <c r="T234" i="41"/>
  <c r="T235" i="41"/>
  <c r="T236" i="41"/>
  <c r="T237" i="41"/>
  <c r="T238" i="41"/>
  <c r="T239" i="41"/>
  <c r="T240" i="41"/>
  <c r="T241" i="41"/>
  <c r="T242" i="41"/>
  <c r="T243" i="41"/>
  <c r="T244" i="41"/>
  <c r="T245" i="41"/>
  <c r="T246" i="41"/>
  <c r="T247" i="41"/>
  <c r="T248" i="41"/>
  <c r="T249" i="41"/>
  <c r="T250" i="41"/>
  <c r="T251" i="41"/>
  <c r="T252" i="41"/>
  <c r="T253" i="41"/>
  <c r="T254" i="41"/>
  <c r="T255" i="41"/>
  <c r="T256" i="41"/>
  <c r="T257" i="41"/>
  <c r="T258" i="41"/>
  <c r="T259" i="41"/>
  <c r="T260" i="41"/>
  <c r="T261" i="41"/>
  <c r="T262" i="41"/>
  <c r="T263" i="41"/>
  <c r="T264" i="41"/>
  <c r="T265" i="41"/>
  <c r="T266" i="41"/>
  <c r="T267" i="41"/>
  <c r="T268" i="41"/>
  <c r="T269" i="41"/>
  <c r="T270" i="41"/>
  <c r="T271" i="41"/>
  <c r="T272" i="41"/>
  <c r="T273" i="41"/>
  <c r="T274" i="41"/>
  <c r="T275" i="41"/>
  <c r="T276" i="41"/>
  <c r="T277" i="41"/>
  <c r="T278" i="41"/>
  <c r="T279" i="41"/>
  <c r="T280" i="41"/>
  <c r="T281" i="41"/>
  <c r="T282" i="41"/>
  <c r="T283" i="41"/>
  <c r="T284" i="41"/>
  <c r="T285" i="41"/>
  <c r="T286" i="41"/>
  <c r="T287" i="41"/>
  <c r="T288" i="41"/>
  <c r="T289" i="41"/>
  <c r="T290" i="41"/>
  <c r="T291" i="41"/>
  <c r="T292" i="41"/>
  <c r="T293" i="41"/>
  <c r="T294" i="41"/>
  <c r="T295" i="41"/>
  <c r="T296" i="41"/>
  <c r="T297" i="41"/>
  <c r="T298" i="41"/>
  <c r="T299" i="41"/>
  <c r="T300" i="41"/>
  <c r="T301" i="41"/>
  <c r="T302" i="41"/>
  <c r="T303" i="41"/>
  <c r="T304" i="41"/>
  <c r="T305" i="41"/>
  <c r="T306" i="41"/>
  <c r="T307" i="41"/>
  <c r="T308" i="41"/>
  <c r="T309" i="41"/>
  <c r="T310" i="41"/>
  <c r="T311" i="41"/>
  <c r="T312" i="41"/>
  <c r="T313" i="41"/>
  <c r="T314" i="41"/>
  <c r="T315" i="41"/>
  <c r="T316" i="41"/>
  <c r="T317" i="41"/>
  <c r="T318" i="41"/>
  <c r="T319" i="41"/>
  <c r="T320" i="41"/>
  <c r="T321" i="41"/>
  <c r="T322" i="41"/>
  <c r="T323" i="41"/>
  <c r="T324" i="41"/>
  <c r="T325" i="41"/>
  <c r="T326" i="41"/>
  <c r="T327" i="41"/>
  <c r="T328" i="41"/>
  <c r="T329" i="41"/>
  <c r="T330" i="41"/>
  <c r="T331" i="41"/>
  <c r="T332" i="41"/>
  <c r="T333" i="41"/>
  <c r="T334" i="41"/>
  <c r="T335" i="41"/>
  <c r="T336" i="41"/>
  <c r="T337" i="41"/>
  <c r="T338" i="41"/>
  <c r="T339" i="41"/>
  <c r="T340" i="41"/>
  <c r="T341" i="41"/>
  <c r="T342" i="41"/>
  <c r="T343" i="41"/>
  <c r="T344" i="41"/>
  <c r="T345" i="41"/>
  <c r="T346" i="41"/>
  <c r="T347" i="41"/>
  <c r="T348" i="41"/>
  <c r="T349" i="41"/>
  <c r="T350" i="41"/>
  <c r="T351" i="41"/>
  <c r="T352" i="41"/>
  <c r="T353" i="41"/>
  <c r="T354" i="41"/>
  <c r="T355" i="41"/>
  <c r="T356" i="41"/>
  <c r="T357" i="41"/>
  <c r="T358" i="41"/>
  <c r="T359" i="41"/>
  <c r="T360" i="41"/>
  <c r="T361" i="41"/>
  <c r="T362" i="41"/>
  <c r="T363" i="41"/>
  <c r="T364" i="41"/>
  <c r="T365" i="41"/>
  <c r="T366" i="41"/>
  <c r="T367" i="41"/>
  <c r="T368" i="41"/>
  <c r="T369" i="41"/>
  <c r="T370" i="41"/>
  <c r="T371" i="41"/>
  <c r="T372" i="41"/>
  <c r="T373" i="41"/>
  <c r="T374" i="41"/>
  <c r="T375" i="41"/>
  <c r="T376" i="41"/>
  <c r="T377" i="41"/>
  <c r="T378" i="41"/>
  <c r="T379" i="41"/>
  <c r="T380" i="41"/>
  <c r="T381" i="41"/>
  <c r="T382" i="41"/>
  <c r="T383" i="41"/>
  <c r="T384" i="41"/>
  <c r="T385" i="41"/>
  <c r="T386" i="41"/>
  <c r="T387" i="41"/>
  <c r="T388" i="41"/>
  <c r="T389" i="41"/>
  <c r="T390" i="41"/>
  <c r="T391" i="41"/>
  <c r="T392" i="41"/>
  <c r="T393" i="41"/>
  <c r="T394" i="41"/>
  <c r="T395" i="41"/>
  <c r="T396" i="41"/>
  <c r="T397" i="41"/>
  <c r="T398" i="41"/>
  <c r="T399" i="41"/>
  <c r="T400" i="41"/>
  <c r="T401" i="41"/>
  <c r="T402" i="41"/>
  <c r="T403" i="41"/>
  <c r="T404" i="41"/>
  <c r="T405" i="41"/>
  <c r="T406" i="41"/>
  <c r="T407" i="41"/>
  <c r="T408" i="41"/>
  <c r="T409" i="41"/>
  <c r="T410" i="41"/>
  <c r="T411" i="41"/>
  <c r="T412" i="41"/>
  <c r="T413" i="41"/>
  <c r="T414" i="41"/>
  <c r="T415" i="41"/>
  <c r="T416" i="41"/>
  <c r="T417" i="41"/>
  <c r="T418" i="41"/>
  <c r="T419" i="41"/>
  <c r="T420" i="41"/>
  <c r="T421" i="41"/>
  <c r="T422" i="41"/>
  <c r="T423" i="41"/>
  <c r="T424" i="41"/>
  <c r="T425" i="41"/>
  <c r="T426" i="41"/>
  <c r="T427" i="41"/>
  <c r="T428" i="41"/>
  <c r="T429" i="41"/>
  <c r="T430" i="41"/>
  <c r="T431" i="41"/>
  <c r="T432" i="41"/>
  <c r="T433" i="41"/>
  <c r="T434" i="41"/>
  <c r="T435" i="41"/>
  <c r="T436" i="41"/>
  <c r="T437" i="41"/>
  <c r="T438" i="41"/>
  <c r="T439" i="41"/>
  <c r="T440" i="41"/>
  <c r="T441" i="41"/>
  <c r="T442" i="41"/>
  <c r="T443" i="41"/>
  <c r="T444" i="41"/>
  <c r="T445" i="41"/>
  <c r="T446" i="41"/>
  <c r="T447" i="41"/>
  <c r="T448" i="41"/>
  <c r="T449" i="41"/>
  <c r="T450" i="41"/>
  <c r="T451" i="41"/>
  <c r="T452" i="41"/>
  <c r="T453" i="41"/>
  <c r="T454" i="41"/>
  <c r="T455" i="41"/>
  <c r="T456" i="41"/>
  <c r="T457" i="41"/>
  <c r="T458" i="41"/>
  <c r="T459" i="41"/>
  <c r="T460" i="41"/>
  <c r="T461" i="41"/>
  <c r="T462" i="41"/>
  <c r="T463" i="41"/>
  <c r="T464" i="41"/>
  <c r="T465" i="41"/>
  <c r="T466" i="41"/>
  <c r="T467" i="41"/>
  <c r="T468" i="41"/>
  <c r="T469" i="41"/>
  <c r="T470" i="41"/>
  <c r="T471" i="41"/>
  <c r="T472" i="41"/>
  <c r="T473" i="41"/>
  <c r="T474" i="41"/>
  <c r="T475" i="41"/>
  <c r="T476" i="41"/>
  <c r="T477" i="41"/>
  <c r="T478" i="41"/>
  <c r="T479" i="41"/>
  <c r="T480" i="41"/>
  <c r="T481" i="41"/>
  <c r="T482" i="41"/>
  <c r="T483" i="41"/>
  <c r="T484" i="41"/>
  <c r="T485" i="41"/>
  <c r="T486" i="41"/>
  <c r="T487" i="41"/>
  <c r="T488" i="41"/>
  <c r="T489" i="41"/>
  <c r="T490" i="41"/>
  <c r="T491" i="41"/>
  <c r="T492" i="41"/>
  <c r="T493" i="41"/>
  <c r="T494" i="41"/>
  <c r="T495" i="41"/>
  <c r="T496" i="41"/>
  <c r="T497" i="41"/>
  <c r="T498" i="41"/>
  <c r="T499" i="41"/>
  <c r="T500" i="41"/>
  <c r="T501" i="41"/>
  <c r="T502" i="41"/>
  <c r="T503" i="41"/>
  <c r="T504" i="41"/>
  <c r="T505" i="41"/>
  <c r="T506" i="41"/>
  <c r="T507" i="41"/>
  <c r="T508" i="41"/>
  <c r="T509" i="41"/>
  <c r="T510" i="41"/>
  <c r="T511" i="41"/>
  <c r="T512" i="41"/>
  <c r="T513" i="41"/>
  <c r="T514" i="41"/>
  <c r="T515" i="41"/>
  <c r="T516" i="41"/>
  <c r="T517" i="41"/>
  <c r="T518" i="41"/>
  <c r="T519" i="41"/>
  <c r="T520" i="41"/>
  <c r="T521" i="41"/>
  <c r="T522" i="41"/>
  <c r="T523" i="41"/>
  <c r="T524" i="41"/>
  <c r="T525" i="41"/>
  <c r="T526" i="41"/>
  <c r="T527" i="41"/>
  <c r="T528" i="41"/>
  <c r="T529" i="41"/>
  <c r="T530" i="41"/>
  <c r="T531" i="41"/>
  <c r="T532" i="41"/>
  <c r="T533" i="41"/>
  <c r="T534" i="41"/>
  <c r="T535" i="41"/>
  <c r="T536" i="41"/>
  <c r="T537" i="41"/>
  <c r="T538" i="41"/>
  <c r="T539" i="41"/>
  <c r="T540" i="41"/>
  <c r="T541" i="41"/>
  <c r="T542" i="41"/>
  <c r="T543" i="41"/>
  <c r="T544" i="41"/>
  <c r="T545" i="41"/>
  <c r="T546" i="41"/>
  <c r="T547" i="41"/>
  <c r="T548" i="41"/>
  <c r="T549" i="41"/>
  <c r="T550" i="41"/>
  <c r="T6" i="41"/>
  <c r="L555" i="38"/>
  <c r="L556" i="38"/>
  <c r="L557" i="38"/>
  <c r="L558" i="38"/>
  <c r="L559" i="38"/>
  <c r="L560" i="38"/>
  <c r="L561" i="38"/>
  <c r="L562" i="38"/>
  <c r="L563" i="38"/>
  <c r="L564" i="38"/>
  <c r="L565" i="38"/>
  <c r="L566" i="38"/>
  <c r="L567" i="38"/>
  <c r="L568" i="38"/>
  <c r="L569" i="38"/>
  <c r="L570" i="38"/>
  <c r="L571" i="38"/>
  <c r="L572" i="38"/>
  <c r="L573" i="38"/>
  <c r="L574" i="38"/>
  <c r="L575" i="38"/>
  <c r="L576" i="38"/>
  <c r="L577" i="38"/>
  <c r="L578" i="38"/>
  <c r="L579" i="38"/>
  <c r="L580" i="38"/>
  <c r="L581" i="38"/>
  <c r="L582" i="38"/>
  <c r="L583" i="38"/>
  <c r="L584" i="38"/>
  <c r="L585" i="38"/>
  <c r="L586" i="38"/>
  <c r="L587" i="38"/>
  <c r="L588" i="38"/>
  <c r="L589" i="38"/>
  <c r="L590" i="38"/>
  <c r="L591" i="38"/>
  <c r="L592" i="38"/>
  <c r="L593" i="38"/>
  <c r="L594" i="38"/>
  <c r="L595" i="38"/>
  <c r="L596" i="38"/>
  <c r="L597" i="38"/>
  <c r="L598" i="38"/>
  <c r="L599" i="38"/>
  <c r="L600" i="38"/>
  <c r="L601" i="38"/>
  <c r="L602" i="38"/>
  <c r="L603" i="38"/>
  <c r="L604" i="38"/>
  <c r="L605" i="38"/>
  <c r="L606" i="38"/>
  <c r="L607" i="38"/>
  <c r="L608" i="38"/>
  <c r="L609" i="38"/>
  <c r="L610" i="38"/>
  <c r="L611" i="38"/>
  <c r="L612" i="38"/>
  <c r="L613" i="38"/>
  <c r="L614" i="38"/>
  <c r="L615" i="38"/>
  <c r="L616" i="38"/>
  <c r="L617" i="38"/>
  <c r="L618" i="38"/>
  <c r="L619" i="38"/>
  <c r="L620" i="38"/>
  <c r="L621" i="38"/>
  <c r="L622" i="38"/>
  <c r="L623" i="38"/>
  <c r="L624" i="38"/>
  <c r="L625" i="38"/>
  <c r="L626" i="38"/>
  <c r="L627" i="38"/>
  <c r="L628" i="38"/>
  <c r="L629" i="38"/>
  <c r="L630" i="38"/>
  <c r="L631" i="38"/>
  <c r="L632" i="38"/>
  <c r="L633" i="38"/>
  <c r="L634" i="38"/>
  <c r="L635" i="38"/>
  <c r="L636" i="38"/>
  <c r="L637" i="38"/>
  <c r="L638" i="38"/>
  <c r="L639" i="38"/>
  <c r="L640" i="38"/>
  <c r="L641" i="38"/>
  <c r="L642" i="38"/>
  <c r="L643" i="38"/>
  <c r="L644" i="38"/>
  <c r="L645" i="38"/>
  <c r="L646" i="38"/>
  <c r="L647" i="38"/>
  <c r="L648" i="38"/>
  <c r="L649" i="38"/>
  <c r="L650" i="38"/>
  <c r="L651" i="38"/>
  <c r="L652" i="38"/>
  <c r="L653" i="38"/>
  <c r="L654" i="38"/>
  <c r="L655" i="38"/>
  <c r="L656" i="38"/>
  <c r="L657" i="38"/>
  <c r="L658" i="38"/>
  <c r="L659" i="38"/>
  <c r="L660" i="38"/>
  <c r="L661" i="38"/>
  <c r="L662" i="38"/>
  <c r="L663" i="38"/>
  <c r="L664" i="38"/>
  <c r="L665" i="38"/>
  <c r="L666" i="38"/>
  <c r="L667" i="38"/>
  <c r="L668" i="38"/>
  <c r="L669" i="38"/>
  <c r="L670" i="38"/>
  <c r="L671" i="38"/>
  <c r="L672" i="38"/>
  <c r="L673" i="38"/>
  <c r="L674" i="38"/>
  <c r="L675" i="38"/>
  <c r="L676" i="38"/>
  <c r="L677" i="38"/>
  <c r="L678" i="38"/>
  <c r="L679" i="38"/>
  <c r="L680" i="38"/>
  <c r="L681" i="38"/>
  <c r="L682" i="38"/>
  <c r="L683" i="38"/>
  <c r="L684" i="38"/>
  <c r="L685" i="38"/>
  <c r="L686" i="38"/>
  <c r="L687" i="38"/>
  <c r="K555" i="38"/>
  <c r="K556" i="38"/>
  <c r="K557" i="38"/>
  <c r="K558" i="38"/>
  <c r="K559" i="38"/>
  <c r="K560" i="38"/>
  <c r="K561" i="38"/>
  <c r="K562" i="38"/>
  <c r="K563" i="38"/>
  <c r="K564" i="38"/>
  <c r="K565" i="38"/>
  <c r="K566" i="38"/>
  <c r="K567" i="38"/>
  <c r="K568" i="38"/>
  <c r="K569" i="38"/>
  <c r="K570" i="38"/>
  <c r="K571" i="38"/>
  <c r="K572" i="38"/>
  <c r="K573" i="38"/>
  <c r="K574" i="38"/>
  <c r="K575" i="38"/>
  <c r="K576" i="38"/>
  <c r="K577" i="38"/>
  <c r="K578" i="38"/>
  <c r="K579" i="38"/>
  <c r="K580" i="38"/>
  <c r="K581" i="38"/>
  <c r="K582" i="38"/>
  <c r="K583" i="38"/>
  <c r="K584" i="38"/>
  <c r="K585" i="38"/>
  <c r="K586" i="38"/>
  <c r="K587" i="38"/>
  <c r="K588" i="38"/>
  <c r="K589" i="38"/>
  <c r="K590" i="38"/>
  <c r="K591" i="38"/>
  <c r="K592" i="38"/>
  <c r="K593" i="38"/>
  <c r="K594" i="38"/>
  <c r="K595" i="38"/>
  <c r="K596" i="38"/>
  <c r="K597" i="38"/>
  <c r="K598" i="38"/>
  <c r="K599" i="38"/>
  <c r="K600" i="38"/>
  <c r="K601" i="38"/>
  <c r="K602" i="38"/>
  <c r="K603" i="38"/>
  <c r="K604" i="38"/>
  <c r="K605" i="38"/>
  <c r="K606" i="38"/>
  <c r="K607" i="38"/>
  <c r="K608" i="38"/>
  <c r="K609" i="38"/>
  <c r="K610" i="38"/>
  <c r="K611" i="38"/>
  <c r="K612" i="38"/>
  <c r="K613" i="38"/>
  <c r="K614" i="38"/>
  <c r="K615" i="38"/>
  <c r="K616" i="38"/>
  <c r="K617" i="38"/>
  <c r="K618" i="38"/>
  <c r="K619" i="38"/>
  <c r="K620" i="38"/>
  <c r="K621" i="38"/>
  <c r="K622" i="38"/>
  <c r="K623" i="38"/>
  <c r="K624" i="38"/>
  <c r="K625" i="38"/>
  <c r="K626" i="38"/>
  <c r="K627" i="38"/>
  <c r="K628" i="38"/>
  <c r="K629" i="38"/>
  <c r="K630" i="38"/>
  <c r="K631" i="38"/>
  <c r="K632" i="38"/>
  <c r="K633" i="38"/>
  <c r="K634" i="38"/>
  <c r="K635" i="38"/>
  <c r="K636" i="38"/>
  <c r="K637" i="38"/>
  <c r="K638" i="38"/>
  <c r="K639" i="38"/>
  <c r="K640" i="38"/>
  <c r="K641" i="38"/>
  <c r="K642" i="38"/>
  <c r="K643" i="38"/>
  <c r="K644" i="38"/>
  <c r="K645" i="38"/>
  <c r="K646" i="38"/>
  <c r="K647" i="38"/>
  <c r="K648" i="38"/>
  <c r="K649" i="38"/>
  <c r="K650" i="38"/>
  <c r="K651" i="38"/>
  <c r="K652" i="38"/>
  <c r="K653" i="38"/>
  <c r="K654" i="38"/>
  <c r="K655" i="38"/>
  <c r="K656" i="38"/>
  <c r="K657" i="38"/>
  <c r="K658" i="38"/>
  <c r="K659" i="38"/>
  <c r="K660" i="38"/>
  <c r="K661" i="38"/>
  <c r="K662" i="38"/>
  <c r="K663" i="38"/>
  <c r="K664" i="38"/>
  <c r="K665" i="38"/>
  <c r="K666" i="38"/>
  <c r="K667" i="38"/>
  <c r="K668" i="38"/>
  <c r="K669" i="38"/>
  <c r="K670" i="38"/>
  <c r="K671" i="38"/>
  <c r="K672" i="38"/>
  <c r="K673" i="38"/>
  <c r="K674" i="38"/>
  <c r="K675" i="38"/>
  <c r="K676" i="38"/>
  <c r="K677" i="38"/>
  <c r="K678" i="38"/>
  <c r="K679" i="38"/>
  <c r="K680" i="38"/>
  <c r="K681" i="38"/>
  <c r="K682" i="38"/>
  <c r="K683" i="38"/>
  <c r="K684" i="38"/>
  <c r="K685" i="38"/>
  <c r="K686" i="38"/>
  <c r="K687" i="38"/>
  <c r="J555" i="38"/>
  <c r="J556" i="38"/>
  <c r="J557" i="38"/>
  <c r="J558" i="38"/>
  <c r="J559" i="38"/>
  <c r="J560" i="38"/>
  <c r="J561" i="38"/>
  <c r="J562" i="38"/>
  <c r="J563" i="38"/>
  <c r="J564" i="38"/>
  <c r="J565" i="38"/>
  <c r="J566" i="38"/>
  <c r="J567" i="38"/>
  <c r="J568" i="38"/>
  <c r="J569" i="38"/>
  <c r="J570" i="38"/>
  <c r="J571" i="38"/>
  <c r="J572" i="38"/>
  <c r="J573" i="38"/>
  <c r="J574" i="38"/>
  <c r="J575" i="38"/>
  <c r="J576" i="38"/>
  <c r="J577" i="38"/>
  <c r="J578" i="38"/>
  <c r="J579" i="38"/>
  <c r="J580" i="38"/>
  <c r="J581" i="38"/>
  <c r="J582" i="38"/>
  <c r="J583" i="38"/>
  <c r="J584" i="38"/>
  <c r="J585" i="38"/>
  <c r="J586" i="38"/>
  <c r="J587" i="38"/>
  <c r="J588" i="38"/>
  <c r="J589" i="38"/>
  <c r="J590" i="38"/>
  <c r="J591" i="38"/>
  <c r="J592" i="38"/>
  <c r="J593" i="38"/>
  <c r="J594" i="38"/>
  <c r="J595" i="38"/>
  <c r="J596" i="38"/>
  <c r="J597" i="38"/>
  <c r="J598" i="38"/>
  <c r="J599" i="38"/>
  <c r="J600" i="38"/>
  <c r="J601" i="38"/>
  <c r="J602" i="38"/>
  <c r="J603" i="38"/>
  <c r="J604" i="38"/>
  <c r="J605" i="38"/>
  <c r="J606" i="38"/>
  <c r="J607" i="38"/>
  <c r="J608" i="38"/>
  <c r="J609" i="38"/>
  <c r="J610" i="38"/>
  <c r="J611" i="38"/>
  <c r="J612" i="38"/>
  <c r="J613" i="38"/>
  <c r="J614" i="38"/>
  <c r="J615" i="38"/>
  <c r="J616" i="38"/>
  <c r="J617" i="38"/>
  <c r="J618" i="38"/>
  <c r="J619" i="38"/>
  <c r="J620" i="38"/>
  <c r="J621" i="38"/>
  <c r="J622" i="38"/>
  <c r="J623" i="38"/>
  <c r="J624" i="38"/>
  <c r="J625" i="38"/>
  <c r="J626" i="38"/>
  <c r="J627" i="38"/>
  <c r="J628" i="38"/>
  <c r="J629" i="38"/>
  <c r="J630" i="38"/>
  <c r="J631" i="38"/>
  <c r="J632" i="38"/>
  <c r="J633" i="38"/>
  <c r="J634" i="38"/>
  <c r="J635" i="38"/>
  <c r="J636" i="38"/>
  <c r="J637" i="38"/>
  <c r="J638" i="38"/>
  <c r="J639" i="38"/>
  <c r="J640" i="38"/>
  <c r="J641" i="38"/>
  <c r="J642" i="38"/>
  <c r="J643" i="38"/>
  <c r="J644" i="38"/>
  <c r="J645" i="38"/>
  <c r="J646" i="38"/>
  <c r="J647" i="38"/>
  <c r="J648" i="38"/>
  <c r="J649" i="38"/>
  <c r="J650" i="38"/>
  <c r="J651" i="38"/>
  <c r="J652" i="38"/>
  <c r="J653" i="38"/>
  <c r="J654" i="38"/>
  <c r="J655" i="38"/>
  <c r="J656" i="38"/>
  <c r="J657" i="38"/>
  <c r="J658" i="38"/>
  <c r="J659" i="38"/>
  <c r="J660" i="38"/>
  <c r="J661" i="38"/>
  <c r="J662" i="38"/>
  <c r="J663" i="38"/>
  <c r="J664" i="38"/>
  <c r="J665" i="38"/>
  <c r="J666" i="38"/>
  <c r="J667" i="38"/>
  <c r="J668" i="38"/>
  <c r="J669" i="38"/>
  <c r="J670" i="38"/>
  <c r="J671" i="38"/>
  <c r="J672" i="38"/>
  <c r="J673" i="38"/>
  <c r="J674" i="38"/>
  <c r="J675" i="38"/>
  <c r="J676" i="38"/>
  <c r="J677" i="38"/>
  <c r="J678" i="38"/>
  <c r="J679" i="38"/>
  <c r="J680" i="38"/>
  <c r="J681" i="38"/>
  <c r="J682" i="38"/>
  <c r="J683" i="38"/>
  <c r="J684" i="38"/>
  <c r="J685" i="38"/>
  <c r="J686" i="38"/>
  <c r="J687" i="38"/>
  <c r="L554" i="38"/>
  <c r="K554" i="38"/>
  <c r="J554" i="38"/>
  <c r="D555" i="38"/>
  <c r="D556" i="38"/>
  <c r="D557" i="38"/>
  <c r="D558" i="38"/>
  <c r="D559" i="38"/>
  <c r="D560" i="38"/>
  <c r="D561" i="38"/>
  <c r="D562" i="38"/>
  <c r="D563" i="38"/>
  <c r="D564" i="38"/>
  <c r="D565" i="38"/>
  <c r="D566" i="38"/>
  <c r="D567" i="38"/>
  <c r="D568" i="38"/>
  <c r="D569" i="38"/>
  <c r="D570" i="38"/>
  <c r="D571" i="38"/>
  <c r="D572" i="38"/>
  <c r="D573" i="38"/>
  <c r="D574" i="38"/>
  <c r="D575" i="38"/>
  <c r="D576" i="38"/>
  <c r="D577" i="38"/>
  <c r="D578" i="38"/>
  <c r="D579" i="38"/>
  <c r="D580" i="38"/>
  <c r="D581" i="38"/>
  <c r="D582" i="38"/>
  <c r="D583" i="38"/>
  <c r="D584" i="38"/>
  <c r="D585" i="38"/>
  <c r="D586" i="38"/>
  <c r="D587" i="38"/>
  <c r="D588" i="38"/>
  <c r="D589" i="38"/>
  <c r="D590" i="38"/>
  <c r="D591" i="38"/>
  <c r="D592" i="38"/>
  <c r="D593" i="38"/>
  <c r="D594" i="38"/>
  <c r="D595" i="38"/>
  <c r="D596" i="38"/>
  <c r="D597" i="38"/>
  <c r="D598" i="38"/>
  <c r="D599" i="38"/>
  <c r="D600" i="38"/>
  <c r="D601" i="38"/>
  <c r="D602" i="38"/>
  <c r="D603" i="38"/>
  <c r="D604" i="38"/>
  <c r="D605" i="38"/>
  <c r="D606" i="38"/>
  <c r="D607" i="38"/>
  <c r="D608" i="38"/>
  <c r="D609" i="38"/>
  <c r="D610" i="38"/>
  <c r="D611" i="38"/>
  <c r="D612" i="38"/>
  <c r="D613" i="38"/>
  <c r="D614" i="38"/>
  <c r="D615" i="38"/>
  <c r="D616" i="38"/>
  <c r="D617" i="38"/>
  <c r="D618" i="38"/>
  <c r="D619" i="38"/>
  <c r="D620" i="38"/>
  <c r="D621" i="38"/>
  <c r="D622" i="38"/>
  <c r="D623" i="38"/>
  <c r="D624" i="38"/>
  <c r="D625" i="38"/>
  <c r="D626" i="38"/>
  <c r="D627" i="38"/>
  <c r="D628" i="38"/>
  <c r="D629" i="38"/>
  <c r="D630" i="38"/>
  <c r="D631" i="38"/>
  <c r="D632" i="38"/>
  <c r="D633" i="38"/>
  <c r="D634" i="38"/>
  <c r="D635" i="38"/>
  <c r="D636" i="38"/>
  <c r="D637" i="38"/>
  <c r="D638" i="38"/>
  <c r="D639" i="38"/>
  <c r="D640" i="38"/>
  <c r="D641" i="38"/>
  <c r="D642" i="38"/>
  <c r="D643" i="38"/>
  <c r="D644" i="38"/>
  <c r="D645" i="38"/>
  <c r="D646" i="38"/>
  <c r="D647" i="38"/>
  <c r="D648" i="38"/>
  <c r="D649" i="38"/>
  <c r="D650" i="38"/>
  <c r="D651" i="38"/>
  <c r="D652" i="38"/>
  <c r="D653" i="38"/>
  <c r="D654" i="38"/>
  <c r="D655" i="38"/>
  <c r="D656" i="38"/>
  <c r="D657" i="38"/>
  <c r="D658" i="38"/>
  <c r="D659" i="38"/>
  <c r="D660" i="38"/>
  <c r="D661" i="38"/>
  <c r="D662" i="38"/>
  <c r="D663" i="38"/>
  <c r="D664" i="38"/>
  <c r="D665" i="38"/>
  <c r="D666" i="38"/>
  <c r="D667" i="38"/>
  <c r="D668" i="38"/>
  <c r="D669" i="38"/>
  <c r="D670" i="38"/>
  <c r="D671" i="38"/>
  <c r="D672" i="38"/>
  <c r="D673" i="38"/>
  <c r="D674" i="38"/>
  <c r="D675" i="38"/>
  <c r="D676" i="38"/>
  <c r="D677" i="38"/>
  <c r="D678" i="38"/>
  <c r="D679" i="38"/>
  <c r="D680" i="38"/>
  <c r="D681" i="38"/>
  <c r="D682" i="38"/>
  <c r="D683" i="38"/>
  <c r="D684" i="38"/>
  <c r="D685" i="38"/>
  <c r="D686" i="38"/>
  <c r="D687" i="38"/>
  <c r="D554" i="38"/>
  <c r="K7" i="38"/>
  <c r="K8" i="38"/>
  <c r="K9" i="38"/>
  <c r="K10" i="38"/>
  <c r="K11" i="38"/>
  <c r="K12" i="38"/>
  <c r="K13" i="38"/>
  <c r="K14" i="38"/>
  <c r="K15" i="38"/>
  <c r="K16" i="38"/>
  <c r="K17" i="38"/>
  <c r="K18" i="38"/>
  <c r="K19" i="38"/>
  <c r="K20" i="38"/>
  <c r="K21" i="38"/>
  <c r="K22" i="38"/>
  <c r="K23" i="38"/>
  <c r="K24" i="38"/>
  <c r="K25" i="38"/>
  <c r="K26" i="38"/>
  <c r="K27" i="38"/>
  <c r="K28" i="38"/>
  <c r="K29" i="38"/>
  <c r="K30" i="38"/>
  <c r="K31" i="38"/>
  <c r="K32" i="38"/>
  <c r="K33" i="38"/>
  <c r="K34" i="38"/>
  <c r="K35" i="38"/>
  <c r="K36" i="38"/>
  <c r="K37" i="38"/>
  <c r="K38" i="38"/>
  <c r="K39" i="38"/>
  <c r="K40" i="38"/>
  <c r="K41" i="38"/>
  <c r="K42" i="38"/>
  <c r="K43" i="38"/>
  <c r="K44" i="38"/>
  <c r="K45" i="38"/>
  <c r="K46" i="38"/>
  <c r="K47" i="38"/>
  <c r="K48" i="38"/>
  <c r="K49" i="38"/>
  <c r="K50" i="38"/>
  <c r="K51" i="38"/>
  <c r="K52" i="38"/>
  <c r="K53" i="38"/>
  <c r="K54" i="38"/>
  <c r="K55" i="38"/>
  <c r="K56" i="38"/>
  <c r="K57" i="38"/>
  <c r="K58" i="38"/>
  <c r="K59" i="38"/>
  <c r="K60" i="38"/>
  <c r="K61" i="38"/>
  <c r="K62" i="38"/>
  <c r="K63" i="38"/>
  <c r="K64" i="38"/>
  <c r="K65" i="38"/>
  <c r="K66" i="38"/>
  <c r="K67" i="38"/>
  <c r="K68" i="38"/>
  <c r="K69" i="38"/>
  <c r="K70" i="38"/>
  <c r="K71" i="38"/>
  <c r="K72" i="38"/>
  <c r="K73" i="38"/>
  <c r="K74" i="38"/>
  <c r="K75" i="38"/>
  <c r="K76" i="38"/>
  <c r="K77" i="38"/>
  <c r="K78" i="38"/>
  <c r="K79" i="38"/>
  <c r="K80" i="38"/>
  <c r="K81" i="38"/>
  <c r="K82" i="38"/>
  <c r="K83" i="38"/>
  <c r="K84" i="38"/>
  <c r="K85" i="38"/>
  <c r="K86" i="38"/>
  <c r="K87" i="38"/>
  <c r="K88" i="38"/>
  <c r="K89" i="38"/>
  <c r="K90" i="38"/>
  <c r="K91" i="38"/>
  <c r="K92" i="38"/>
  <c r="K93" i="38"/>
  <c r="K94" i="38"/>
  <c r="K95" i="38"/>
  <c r="K96" i="38"/>
  <c r="K97" i="38"/>
  <c r="K98" i="38"/>
  <c r="K99" i="38"/>
  <c r="K100" i="38"/>
  <c r="K101" i="38"/>
  <c r="K102" i="38"/>
  <c r="K103" i="38"/>
  <c r="K104" i="38"/>
  <c r="K105" i="38"/>
  <c r="K106" i="38"/>
  <c r="K107" i="38"/>
  <c r="K108" i="38"/>
  <c r="K109" i="38"/>
  <c r="K110" i="38"/>
  <c r="K111" i="38"/>
  <c r="K112" i="38"/>
  <c r="K113" i="38"/>
  <c r="K114" i="38"/>
  <c r="K115" i="38"/>
  <c r="K116" i="38"/>
  <c r="K117" i="38"/>
  <c r="K118" i="38"/>
  <c r="K119" i="38"/>
  <c r="K120" i="38"/>
  <c r="K121" i="38"/>
  <c r="K122" i="38"/>
  <c r="K123" i="38"/>
  <c r="K124" i="38"/>
  <c r="K125" i="38"/>
  <c r="K126" i="38"/>
  <c r="K127" i="38"/>
  <c r="K128" i="38"/>
  <c r="K129" i="38"/>
  <c r="K130" i="38"/>
  <c r="K131" i="38"/>
  <c r="K132" i="38"/>
  <c r="K133" i="38"/>
  <c r="K134" i="38"/>
  <c r="K135" i="38"/>
  <c r="K136" i="38"/>
  <c r="K137" i="38"/>
  <c r="K138" i="38"/>
  <c r="K139" i="38"/>
  <c r="K140" i="38"/>
  <c r="K141" i="38"/>
  <c r="K142" i="38"/>
  <c r="K143" i="38"/>
  <c r="K144" i="38"/>
  <c r="K145" i="38"/>
  <c r="K146" i="38"/>
  <c r="K147" i="38"/>
  <c r="K148" i="38"/>
  <c r="K149" i="38"/>
  <c r="K150" i="38"/>
  <c r="K151" i="38"/>
  <c r="K152" i="38"/>
  <c r="K153" i="38"/>
  <c r="K154" i="38"/>
  <c r="K155" i="38"/>
  <c r="K156" i="38"/>
  <c r="K157" i="38"/>
  <c r="K158" i="38"/>
  <c r="K159" i="38"/>
  <c r="K160" i="38"/>
  <c r="K161" i="38"/>
  <c r="K162" i="38"/>
  <c r="K163" i="38"/>
  <c r="K164" i="38"/>
  <c r="K165" i="38"/>
  <c r="K166" i="38"/>
  <c r="K167" i="38"/>
  <c r="K168" i="38"/>
  <c r="K169" i="38"/>
  <c r="K170" i="38"/>
  <c r="K171" i="38"/>
  <c r="K172" i="38"/>
  <c r="K173" i="38"/>
  <c r="K174" i="38"/>
  <c r="K175" i="38"/>
  <c r="K176" i="38"/>
  <c r="K177" i="38"/>
  <c r="K178" i="38"/>
  <c r="K179" i="38"/>
  <c r="K180" i="38"/>
  <c r="K181" i="38"/>
  <c r="K182" i="38"/>
  <c r="K183" i="38"/>
  <c r="K184" i="38"/>
  <c r="K185" i="38"/>
  <c r="K186" i="38"/>
  <c r="K187" i="38"/>
  <c r="K188" i="38"/>
  <c r="K189" i="38"/>
  <c r="K190" i="38"/>
  <c r="K191" i="38"/>
  <c r="K192" i="38"/>
  <c r="K193" i="38"/>
  <c r="K194" i="38"/>
  <c r="K195" i="38"/>
  <c r="K196" i="38"/>
  <c r="K197" i="38"/>
  <c r="K198" i="38"/>
  <c r="K199" i="38"/>
  <c r="K200" i="38"/>
  <c r="K201" i="38"/>
  <c r="K202" i="38"/>
  <c r="K203" i="38"/>
  <c r="K204" i="38"/>
  <c r="K205" i="38"/>
  <c r="K206" i="38"/>
  <c r="K207" i="38"/>
  <c r="K208" i="38"/>
  <c r="K209" i="38"/>
  <c r="K210" i="38"/>
  <c r="K211" i="38"/>
  <c r="K212" i="38"/>
  <c r="K213" i="38"/>
  <c r="K214" i="38"/>
  <c r="K215" i="38"/>
  <c r="K216" i="38"/>
  <c r="K217" i="38"/>
  <c r="K218" i="38"/>
  <c r="K219" i="38"/>
  <c r="K220" i="38"/>
  <c r="K221" i="38"/>
  <c r="K222" i="38"/>
  <c r="K223" i="38"/>
  <c r="K224" i="38"/>
  <c r="K225" i="38"/>
  <c r="K226" i="38"/>
  <c r="K227" i="38"/>
  <c r="K228" i="38"/>
  <c r="K229" i="38"/>
  <c r="K230" i="38"/>
  <c r="K231" i="38"/>
  <c r="K232" i="38"/>
  <c r="K233" i="38"/>
  <c r="K234" i="38"/>
  <c r="K235" i="38"/>
  <c r="K236" i="38"/>
  <c r="K237" i="38"/>
  <c r="K238" i="38"/>
  <c r="K239" i="38"/>
  <c r="K240" i="38"/>
  <c r="K241" i="38"/>
  <c r="K242" i="38"/>
  <c r="K243" i="38"/>
  <c r="K244" i="38"/>
  <c r="K245" i="38"/>
  <c r="K246" i="38"/>
  <c r="K247" i="38"/>
  <c r="K248" i="38"/>
  <c r="K249" i="38"/>
  <c r="K250" i="38"/>
  <c r="K251" i="38"/>
  <c r="K252" i="38"/>
  <c r="K253" i="38"/>
  <c r="K254" i="38"/>
  <c r="K255" i="38"/>
  <c r="K256" i="38"/>
  <c r="K257" i="38"/>
  <c r="K258" i="38"/>
  <c r="K259" i="38"/>
  <c r="K260" i="38"/>
  <c r="K261" i="38"/>
  <c r="K262" i="38"/>
  <c r="K263" i="38"/>
  <c r="K264" i="38"/>
  <c r="K265" i="38"/>
  <c r="K266" i="38"/>
  <c r="K267" i="38"/>
  <c r="K268" i="38"/>
  <c r="K269" i="38"/>
  <c r="K270" i="38"/>
  <c r="K271" i="38"/>
  <c r="K272" i="38"/>
  <c r="K273" i="38"/>
  <c r="K274" i="38"/>
  <c r="K275" i="38"/>
  <c r="K276" i="38"/>
  <c r="K277" i="38"/>
  <c r="K278" i="38"/>
  <c r="K279" i="38"/>
  <c r="K280" i="38"/>
  <c r="K281" i="38"/>
  <c r="K282" i="38"/>
  <c r="K283" i="38"/>
  <c r="K284" i="38"/>
  <c r="K285" i="38"/>
  <c r="K286" i="38"/>
  <c r="K287" i="38"/>
  <c r="K288" i="38"/>
  <c r="K289" i="38"/>
  <c r="K290" i="38"/>
  <c r="K291" i="38"/>
  <c r="K292" i="38"/>
  <c r="K293" i="38"/>
  <c r="K294" i="38"/>
  <c r="K295" i="38"/>
  <c r="K296" i="38"/>
  <c r="K297" i="38"/>
  <c r="K298" i="38"/>
  <c r="K299" i="38"/>
  <c r="K300" i="38"/>
  <c r="K301" i="38"/>
  <c r="K302" i="38"/>
  <c r="K303" i="38"/>
  <c r="K304" i="38"/>
  <c r="K305" i="38"/>
  <c r="K306" i="38"/>
  <c r="K307" i="38"/>
  <c r="K308" i="38"/>
  <c r="K309" i="38"/>
  <c r="K310" i="38"/>
  <c r="K311" i="38"/>
  <c r="K312" i="38"/>
  <c r="K313" i="38"/>
  <c r="K314" i="38"/>
  <c r="K315" i="38"/>
  <c r="K316" i="38"/>
  <c r="K317" i="38"/>
  <c r="K318" i="38"/>
  <c r="K319" i="38"/>
  <c r="K320" i="38"/>
  <c r="K321" i="38"/>
  <c r="K322" i="38"/>
  <c r="K323" i="38"/>
  <c r="K324" i="38"/>
  <c r="K325" i="38"/>
  <c r="K326" i="38"/>
  <c r="K327" i="38"/>
  <c r="K328" i="38"/>
  <c r="K329" i="38"/>
  <c r="K330" i="38"/>
  <c r="K331" i="38"/>
  <c r="K332" i="38"/>
  <c r="K333" i="38"/>
  <c r="K334" i="38"/>
  <c r="K335" i="38"/>
  <c r="K336" i="38"/>
  <c r="K337" i="38"/>
  <c r="K338" i="38"/>
  <c r="K339" i="38"/>
  <c r="K340" i="38"/>
  <c r="K341" i="38"/>
  <c r="K342" i="38"/>
  <c r="K343" i="38"/>
  <c r="K344" i="38"/>
  <c r="K345" i="38"/>
  <c r="K346" i="38"/>
  <c r="K347" i="38"/>
  <c r="K348" i="38"/>
  <c r="K349" i="38"/>
  <c r="K350" i="38"/>
  <c r="K351" i="38"/>
  <c r="K352" i="38"/>
  <c r="K353" i="38"/>
  <c r="K354" i="38"/>
  <c r="K355" i="38"/>
  <c r="K356" i="38"/>
  <c r="K357" i="38"/>
  <c r="K358" i="38"/>
  <c r="K359" i="38"/>
  <c r="K360" i="38"/>
  <c r="K361" i="38"/>
  <c r="K362" i="38"/>
  <c r="K363" i="38"/>
  <c r="K364" i="38"/>
  <c r="K365" i="38"/>
  <c r="K366" i="38"/>
  <c r="K367" i="38"/>
  <c r="K368" i="38"/>
  <c r="K369" i="38"/>
  <c r="K370" i="38"/>
  <c r="K371" i="38"/>
  <c r="K372" i="38"/>
  <c r="K373" i="38"/>
  <c r="K374" i="38"/>
  <c r="K375" i="38"/>
  <c r="K376" i="38"/>
  <c r="K377" i="38"/>
  <c r="K378" i="38"/>
  <c r="K379" i="38"/>
  <c r="K380" i="38"/>
  <c r="K381" i="38"/>
  <c r="K382" i="38"/>
  <c r="K383" i="38"/>
  <c r="K384" i="38"/>
  <c r="K385" i="38"/>
  <c r="K386" i="38"/>
  <c r="K387" i="38"/>
  <c r="K388" i="38"/>
  <c r="K389" i="38"/>
  <c r="K390" i="38"/>
  <c r="K391" i="38"/>
  <c r="K392" i="38"/>
  <c r="K393" i="38"/>
  <c r="K394" i="38"/>
  <c r="K395" i="38"/>
  <c r="K396" i="38"/>
  <c r="K397" i="38"/>
  <c r="K398" i="38"/>
  <c r="K399" i="38"/>
  <c r="K400" i="38"/>
  <c r="K401" i="38"/>
  <c r="K402" i="38"/>
  <c r="K403" i="38"/>
  <c r="K404" i="38"/>
  <c r="K405" i="38"/>
  <c r="K406" i="38"/>
  <c r="K407" i="38"/>
  <c r="K408" i="38"/>
  <c r="K409" i="38"/>
  <c r="K410" i="38"/>
  <c r="K411" i="38"/>
  <c r="K412" i="38"/>
  <c r="K413" i="38"/>
  <c r="K414" i="38"/>
  <c r="K415" i="38"/>
  <c r="K416" i="38"/>
  <c r="K417" i="38"/>
  <c r="K418" i="38"/>
  <c r="K419" i="38"/>
  <c r="K420" i="38"/>
  <c r="K421" i="38"/>
  <c r="K422" i="38"/>
  <c r="K423" i="38"/>
  <c r="K424" i="38"/>
  <c r="K425" i="38"/>
  <c r="K426" i="38"/>
  <c r="K427" i="38"/>
  <c r="K428" i="38"/>
  <c r="K429" i="38"/>
  <c r="K430" i="38"/>
  <c r="K431" i="38"/>
  <c r="K432" i="38"/>
  <c r="K433" i="38"/>
  <c r="K434" i="38"/>
  <c r="K435" i="38"/>
  <c r="K436" i="38"/>
  <c r="K437" i="38"/>
  <c r="K438" i="38"/>
  <c r="K439" i="38"/>
  <c r="K440" i="38"/>
  <c r="K441" i="38"/>
  <c r="K442" i="38"/>
  <c r="K443" i="38"/>
  <c r="K444" i="38"/>
  <c r="K445" i="38"/>
  <c r="K446" i="38"/>
  <c r="K447" i="38"/>
  <c r="K448" i="38"/>
  <c r="K449" i="38"/>
  <c r="K450" i="38"/>
  <c r="K451" i="38"/>
  <c r="K452" i="38"/>
  <c r="K453" i="38"/>
  <c r="K454" i="38"/>
  <c r="K455" i="38"/>
  <c r="K456" i="38"/>
  <c r="K457" i="38"/>
  <c r="K458" i="38"/>
  <c r="K459" i="38"/>
  <c r="K460" i="38"/>
  <c r="K461" i="38"/>
  <c r="K462" i="38"/>
  <c r="K463" i="38"/>
  <c r="K464" i="38"/>
  <c r="K465" i="38"/>
  <c r="K466" i="38"/>
  <c r="K467" i="38"/>
  <c r="K468" i="38"/>
  <c r="K469" i="38"/>
  <c r="K470" i="38"/>
  <c r="K471" i="38"/>
  <c r="K472" i="38"/>
  <c r="K473" i="38"/>
  <c r="K474" i="38"/>
  <c r="K475" i="38"/>
  <c r="K476" i="38"/>
  <c r="K477" i="38"/>
  <c r="K478" i="38"/>
  <c r="K479" i="38"/>
  <c r="K480" i="38"/>
  <c r="K481" i="38"/>
  <c r="K482" i="38"/>
  <c r="K483" i="38"/>
  <c r="K484" i="38"/>
  <c r="K485" i="38"/>
  <c r="K486" i="38"/>
  <c r="K487" i="38"/>
  <c r="K488" i="38"/>
  <c r="K489" i="38"/>
  <c r="K490" i="38"/>
  <c r="K491" i="38"/>
  <c r="K492" i="38"/>
  <c r="K493" i="38"/>
  <c r="K494" i="38"/>
  <c r="K495" i="38"/>
  <c r="K496" i="38"/>
  <c r="K497" i="38"/>
  <c r="K498" i="38"/>
  <c r="K499" i="38"/>
  <c r="K500" i="38"/>
  <c r="K501" i="38"/>
  <c r="K502" i="38"/>
  <c r="K503" i="38"/>
  <c r="K504" i="38"/>
  <c r="K505" i="38"/>
  <c r="K506" i="38"/>
  <c r="K507" i="38"/>
  <c r="K508" i="38"/>
  <c r="K509" i="38"/>
  <c r="K510" i="38"/>
  <c r="K511" i="38"/>
  <c r="K512" i="38"/>
  <c r="K513" i="38"/>
  <c r="K514" i="38"/>
  <c r="K515" i="38"/>
  <c r="K516" i="38"/>
  <c r="K517" i="38"/>
  <c r="K518" i="38"/>
  <c r="K519" i="38"/>
  <c r="K520" i="38"/>
  <c r="K521" i="38"/>
  <c r="K522" i="38"/>
  <c r="K523" i="38"/>
  <c r="K524" i="38"/>
  <c r="K525" i="38"/>
  <c r="K526" i="38"/>
  <c r="K527" i="38"/>
  <c r="K528" i="38"/>
  <c r="K529" i="38"/>
  <c r="K530" i="38"/>
  <c r="K531" i="38"/>
  <c r="K532" i="38"/>
  <c r="K533" i="38"/>
  <c r="K534" i="38"/>
  <c r="K535" i="38"/>
  <c r="K536" i="38"/>
  <c r="K537" i="38"/>
  <c r="K538" i="38"/>
  <c r="K539" i="38"/>
  <c r="K540" i="38"/>
  <c r="K541" i="38"/>
  <c r="K542" i="38"/>
  <c r="K543" i="38"/>
  <c r="K544" i="38"/>
  <c r="K545" i="38"/>
  <c r="K546" i="38"/>
  <c r="K547" i="38"/>
  <c r="K548" i="38"/>
  <c r="K549" i="38"/>
  <c r="K550" i="38"/>
  <c r="K6" i="38"/>
  <c r="AW7" i="41"/>
  <c r="AW8" i="41"/>
  <c r="AW9" i="41"/>
  <c r="AW10" i="41"/>
  <c r="AW11" i="41"/>
  <c r="AW12" i="41"/>
  <c r="AW13" i="41"/>
  <c r="AW14" i="41"/>
  <c r="AW15" i="41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106" i="41"/>
  <c r="AW107" i="41"/>
  <c r="AW108" i="41"/>
  <c r="AW109" i="41"/>
  <c r="AW110" i="41"/>
  <c r="AW111" i="41"/>
  <c r="AW112" i="41"/>
  <c r="AW113" i="41"/>
  <c r="AW114" i="41"/>
  <c r="AW115" i="41"/>
  <c r="AW116" i="41"/>
  <c r="AW117" i="41"/>
  <c r="AW118" i="41"/>
  <c r="AW119" i="41"/>
  <c r="AW120" i="41"/>
  <c r="AW121" i="41"/>
  <c r="AW122" i="41"/>
  <c r="AW123" i="41"/>
  <c r="AW124" i="41"/>
  <c r="AW125" i="41"/>
  <c r="AW126" i="41"/>
  <c r="AW127" i="41"/>
  <c r="AW128" i="41"/>
  <c r="AW129" i="41"/>
  <c r="AW130" i="41"/>
  <c r="AW131" i="41"/>
  <c r="AW132" i="41"/>
  <c r="AW133" i="41"/>
  <c r="AW134" i="41"/>
  <c r="AW135" i="41"/>
  <c r="AW136" i="41"/>
  <c r="AW137" i="41"/>
  <c r="AW138" i="41"/>
  <c r="AW139" i="41"/>
  <c r="AW140" i="41"/>
  <c r="AW141" i="41"/>
  <c r="AW142" i="41"/>
  <c r="AW143" i="41"/>
  <c r="AW144" i="41"/>
  <c r="AW145" i="41"/>
  <c r="AW146" i="41"/>
  <c r="AW147" i="41"/>
  <c r="AW148" i="41"/>
  <c r="AW149" i="41"/>
  <c r="AW150" i="41"/>
  <c r="AW151" i="41"/>
  <c r="AW152" i="41"/>
  <c r="AW153" i="41"/>
  <c r="AW154" i="41"/>
  <c r="AW155" i="41"/>
  <c r="AW156" i="41"/>
  <c r="AW157" i="41"/>
  <c r="AW158" i="41"/>
  <c r="AW159" i="41"/>
  <c r="AW160" i="41"/>
  <c r="AW161" i="41"/>
  <c r="AW162" i="41"/>
  <c r="AW163" i="41"/>
  <c r="AW164" i="41"/>
  <c r="AW165" i="41"/>
  <c r="AW166" i="41"/>
  <c r="AW167" i="41"/>
  <c r="AW168" i="41"/>
  <c r="AW169" i="41"/>
  <c r="AW170" i="41"/>
  <c r="AW171" i="41"/>
  <c r="AW172" i="41"/>
  <c r="AW173" i="41"/>
  <c r="AW174" i="41"/>
  <c r="AW175" i="41"/>
  <c r="AW176" i="41"/>
  <c r="AW177" i="41"/>
  <c r="AW178" i="41"/>
  <c r="AW179" i="41"/>
  <c r="AW180" i="41"/>
  <c r="AW181" i="41"/>
  <c r="AW182" i="41"/>
  <c r="AW183" i="41"/>
  <c r="AW184" i="41"/>
  <c r="AW185" i="41"/>
  <c r="AW186" i="41"/>
  <c r="AW187" i="41"/>
  <c r="AW188" i="41"/>
  <c r="AW189" i="41"/>
  <c r="AW190" i="41"/>
  <c r="AW191" i="41"/>
  <c r="AW192" i="41"/>
  <c r="AW193" i="41"/>
  <c r="AW194" i="41"/>
  <c r="AW195" i="41"/>
  <c r="AW196" i="41"/>
  <c r="AW197" i="41"/>
  <c r="AW198" i="41"/>
  <c r="AW199" i="41"/>
  <c r="AW200" i="41"/>
  <c r="AW201" i="41"/>
  <c r="AW202" i="41"/>
  <c r="AW203" i="41"/>
  <c r="AW204" i="41"/>
  <c r="AW205" i="41"/>
  <c r="AW206" i="41"/>
  <c r="AW207" i="41"/>
  <c r="AW208" i="41"/>
  <c r="AW209" i="41"/>
  <c r="AW210" i="41"/>
  <c r="AW211" i="41"/>
  <c r="AW212" i="41"/>
  <c r="AW213" i="41"/>
  <c r="AW214" i="41"/>
  <c r="AW215" i="41"/>
  <c r="AW216" i="41"/>
  <c r="AW217" i="41"/>
  <c r="AW218" i="41"/>
  <c r="AW219" i="41"/>
  <c r="AW220" i="41"/>
  <c r="AW221" i="41"/>
  <c r="AW222" i="41"/>
  <c r="AW223" i="41"/>
  <c r="AW224" i="41"/>
  <c r="AW225" i="41"/>
  <c r="AW226" i="41"/>
  <c r="AW227" i="41"/>
  <c r="AW228" i="41"/>
  <c r="AW229" i="41"/>
  <c r="AW230" i="41"/>
  <c r="AW231" i="41"/>
  <c r="AW232" i="41"/>
  <c r="AW233" i="41"/>
  <c r="AW234" i="41"/>
  <c r="AW235" i="41"/>
  <c r="AW236" i="41"/>
  <c r="AW237" i="41"/>
  <c r="AW238" i="41"/>
  <c r="AW239" i="41"/>
  <c r="AW240" i="41"/>
  <c r="AW241" i="41"/>
  <c r="AW242" i="41"/>
  <c r="AW243" i="41"/>
  <c r="AW244" i="41"/>
  <c r="AW245" i="41"/>
  <c r="AW246" i="41"/>
  <c r="AW247" i="41"/>
  <c r="AW248" i="41"/>
  <c r="AW249" i="41"/>
  <c r="AW250" i="41"/>
  <c r="AW251" i="41"/>
  <c r="AW252" i="41"/>
  <c r="AW253" i="41"/>
  <c r="AW254" i="41"/>
  <c r="AW255" i="41"/>
  <c r="AW256" i="41"/>
  <c r="AW257" i="41"/>
  <c r="AW258" i="41"/>
  <c r="AW259" i="41"/>
  <c r="AW260" i="41"/>
  <c r="AW261" i="41"/>
  <c r="AW262" i="41"/>
  <c r="AW263" i="41"/>
  <c r="AW264" i="41"/>
  <c r="AW265" i="41"/>
  <c r="AW266" i="41"/>
  <c r="AW267" i="41"/>
  <c r="AW268" i="41"/>
  <c r="AW269" i="41"/>
  <c r="AW270" i="41"/>
  <c r="AW271" i="41"/>
  <c r="AW272" i="41"/>
  <c r="AW273" i="41"/>
  <c r="AW274" i="41"/>
  <c r="AW275" i="41"/>
  <c r="AW276" i="41"/>
  <c r="AW277" i="41"/>
  <c r="AW278" i="41"/>
  <c r="AW279" i="41"/>
  <c r="AW280" i="41"/>
  <c r="AW281" i="41"/>
  <c r="AW282" i="41"/>
  <c r="AW283" i="41"/>
  <c r="AW284" i="41"/>
  <c r="AW285" i="41"/>
  <c r="AW286" i="41"/>
  <c r="AW287" i="41"/>
  <c r="AW288" i="41"/>
  <c r="AW289" i="41"/>
  <c r="AW290" i="41"/>
  <c r="AW291" i="41"/>
  <c r="AW292" i="41"/>
  <c r="AW293" i="41"/>
  <c r="AW294" i="41"/>
  <c r="AW295" i="41"/>
  <c r="AW296" i="41"/>
  <c r="AW297" i="41"/>
  <c r="AW298" i="41"/>
  <c r="AW299" i="41"/>
  <c r="AW300" i="41"/>
  <c r="AW301" i="41"/>
  <c r="AW302" i="41"/>
  <c r="AW303" i="41"/>
  <c r="AW304" i="41"/>
  <c r="AW305" i="41"/>
  <c r="AW306" i="41"/>
  <c r="AW307" i="41"/>
  <c r="AW308" i="41"/>
  <c r="AW309" i="41"/>
  <c r="AW310" i="41"/>
  <c r="AW311" i="41"/>
  <c r="AW312" i="41"/>
  <c r="AW313" i="41"/>
  <c r="AW314" i="41"/>
  <c r="AW315" i="41"/>
  <c r="AW316" i="41"/>
  <c r="AW317" i="41"/>
  <c r="AW318" i="41"/>
  <c r="AW319" i="41"/>
  <c r="AW320" i="41"/>
  <c r="AW321" i="41"/>
  <c r="AW322" i="41"/>
  <c r="AW323" i="41"/>
  <c r="AW324" i="41"/>
  <c r="AW325" i="41"/>
  <c r="AW326" i="41"/>
  <c r="AW327" i="41"/>
  <c r="AW328" i="41"/>
  <c r="AW329" i="41"/>
  <c r="AW330" i="41"/>
  <c r="AW331" i="41"/>
  <c r="AW332" i="41"/>
  <c r="AW333" i="41"/>
  <c r="AW334" i="41"/>
  <c r="AW335" i="41"/>
  <c r="AW336" i="41"/>
  <c r="AW337" i="41"/>
  <c r="AW338" i="41"/>
  <c r="AW339" i="41"/>
  <c r="AW340" i="41"/>
  <c r="AW341" i="41"/>
  <c r="AW342" i="41"/>
  <c r="AW343" i="41"/>
  <c r="AW344" i="41"/>
  <c r="AW345" i="41"/>
  <c r="AW346" i="41"/>
  <c r="AW347" i="41"/>
  <c r="AW348" i="41"/>
  <c r="AW349" i="41"/>
  <c r="AW350" i="41"/>
  <c r="AW351" i="41"/>
  <c r="AW352" i="41"/>
  <c r="AW353" i="41"/>
  <c r="AW354" i="41"/>
  <c r="AW355" i="41"/>
  <c r="AW356" i="41"/>
  <c r="AW357" i="41"/>
  <c r="AW358" i="41"/>
  <c r="AW359" i="41"/>
  <c r="AW360" i="41"/>
  <c r="AW361" i="41"/>
  <c r="AW362" i="41"/>
  <c r="AW363" i="41"/>
  <c r="AW364" i="41"/>
  <c r="AW365" i="41"/>
  <c r="AW366" i="41"/>
  <c r="AW367" i="41"/>
  <c r="AW368" i="41"/>
  <c r="AW369" i="41"/>
  <c r="AW370" i="41"/>
  <c r="AW371" i="41"/>
  <c r="AW372" i="41"/>
  <c r="AW373" i="41"/>
  <c r="AW374" i="41"/>
  <c r="AW375" i="41"/>
  <c r="AW376" i="41"/>
  <c r="AW377" i="41"/>
  <c r="AW378" i="41"/>
  <c r="AW379" i="41"/>
  <c r="AW380" i="41"/>
  <c r="AW381" i="41"/>
  <c r="AW382" i="41"/>
  <c r="AW383" i="41"/>
  <c r="AW384" i="41"/>
  <c r="AW385" i="41"/>
  <c r="AW386" i="41"/>
  <c r="AW387" i="41"/>
  <c r="AW388" i="41"/>
  <c r="AW389" i="41"/>
  <c r="AW390" i="41"/>
  <c r="AW391" i="41"/>
  <c r="AW392" i="41"/>
  <c r="AW393" i="41"/>
  <c r="AW394" i="41"/>
  <c r="AW395" i="41"/>
  <c r="AW396" i="41"/>
  <c r="AW397" i="41"/>
  <c r="AW398" i="41"/>
  <c r="AW399" i="41"/>
  <c r="AW400" i="41"/>
  <c r="AW401" i="41"/>
  <c r="AW402" i="41"/>
  <c r="AW403" i="41"/>
  <c r="AW404" i="41"/>
  <c r="AW405" i="41"/>
  <c r="AW406" i="41"/>
  <c r="AW407" i="41"/>
  <c r="AW408" i="41"/>
  <c r="AW409" i="41"/>
  <c r="AW410" i="41"/>
  <c r="AW411" i="41"/>
  <c r="AW412" i="41"/>
  <c r="AW413" i="41"/>
  <c r="AW414" i="41"/>
  <c r="AW415" i="41"/>
  <c r="AW416" i="41"/>
  <c r="AW417" i="41"/>
  <c r="AW418" i="41"/>
  <c r="AW419" i="41"/>
  <c r="AW420" i="41"/>
  <c r="AW421" i="41"/>
  <c r="AW422" i="41"/>
  <c r="AW423" i="41"/>
  <c r="AW424" i="41"/>
  <c r="AW425" i="41"/>
  <c r="AW426" i="41"/>
  <c r="AW427" i="41"/>
  <c r="AW428" i="41"/>
  <c r="AW429" i="41"/>
  <c r="AW430" i="41"/>
  <c r="AW431" i="41"/>
  <c r="AW432" i="41"/>
  <c r="AW433" i="41"/>
  <c r="AW434" i="41"/>
  <c r="AW435" i="41"/>
  <c r="AW436" i="41"/>
  <c r="AW437" i="41"/>
  <c r="AW438" i="41"/>
  <c r="AW439" i="41"/>
  <c r="AW440" i="41"/>
  <c r="AW441" i="41"/>
  <c r="AW442" i="41"/>
  <c r="AW443" i="41"/>
  <c r="AW444" i="41"/>
  <c r="AW445" i="41"/>
  <c r="AW446" i="41"/>
  <c r="AW447" i="41"/>
  <c r="AW448" i="41"/>
  <c r="AW449" i="41"/>
  <c r="AW450" i="41"/>
  <c r="AW451" i="41"/>
  <c r="AW452" i="41"/>
  <c r="AW453" i="41"/>
  <c r="AW454" i="41"/>
  <c r="AW455" i="41"/>
  <c r="AW456" i="41"/>
  <c r="AW457" i="41"/>
  <c r="AW458" i="41"/>
  <c r="AW459" i="41"/>
  <c r="AW460" i="41"/>
  <c r="AW461" i="41"/>
  <c r="AW462" i="41"/>
  <c r="AW463" i="41"/>
  <c r="AW464" i="41"/>
  <c r="AW465" i="41"/>
  <c r="AW466" i="41"/>
  <c r="AW467" i="41"/>
  <c r="AW468" i="41"/>
  <c r="AW469" i="41"/>
  <c r="AW470" i="41"/>
  <c r="AW471" i="41"/>
  <c r="AW472" i="41"/>
  <c r="AW473" i="41"/>
  <c r="AW474" i="41"/>
  <c r="AW475" i="41"/>
  <c r="AW476" i="41"/>
  <c r="AW477" i="41"/>
  <c r="AW478" i="41"/>
  <c r="AW479" i="41"/>
  <c r="AW480" i="41"/>
  <c r="AW481" i="41"/>
  <c r="AW482" i="41"/>
  <c r="AW483" i="41"/>
  <c r="AW484" i="41"/>
  <c r="AW485" i="41"/>
  <c r="AW486" i="41"/>
  <c r="AW487" i="41"/>
  <c r="AW488" i="41"/>
  <c r="AW489" i="41"/>
  <c r="AW490" i="41"/>
  <c r="AW491" i="41"/>
  <c r="AW492" i="41"/>
  <c r="AW493" i="41"/>
  <c r="AW494" i="41"/>
  <c r="AW495" i="41"/>
  <c r="AW496" i="41"/>
  <c r="AW497" i="41"/>
  <c r="AW498" i="41"/>
  <c r="AW499" i="41"/>
  <c r="AW500" i="41"/>
  <c r="AW501" i="41"/>
  <c r="AW502" i="41"/>
  <c r="AW503" i="41"/>
  <c r="AW504" i="41"/>
  <c r="AW505" i="41"/>
  <c r="AW506" i="41"/>
  <c r="AW507" i="41"/>
  <c r="AW508" i="41"/>
  <c r="AW509" i="41"/>
  <c r="AW510" i="41"/>
  <c r="AW511" i="41"/>
  <c r="AW512" i="41"/>
  <c r="AW513" i="41"/>
  <c r="AW514" i="41"/>
  <c r="AW515" i="41"/>
  <c r="AW516" i="41"/>
  <c r="AW517" i="41"/>
  <c r="AW518" i="41"/>
  <c r="AW519" i="41"/>
  <c r="AW520" i="41"/>
  <c r="AW521" i="41"/>
  <c r="AW522" i="41"/>
  <c r="AW523" i="41"/>
  <c r="AW524" i="41"/>
  <c r="AW525" i="41"/>
  <c r="AW526" i="41"/>
  <c r="AW527" i="41"/>
  <c r="AW528" i="41"/>
  <c r="AW529" i="41"/>
  <c r="AW530" i="41"/>
  <c r="AW531" i="41"/>
  <c r="AW532" i="41"/>
  <c r="AW533" i="41"/>
  <c r="AW534" i="41"/>
  <c r="AW535" i="41"/>
  <c r="AW536" i="41"/>
  <c r="AW537" i="41"/>
  <c r="AW538" i="41"/>
  <c r="AW539" i="41"/>
  <c r="AW540" i="41"/>
  <c r="AW541" i="41"/>
  <c r="AW542" i="41"/>
  <c r="AW543" i="41"/>
  <c r="AW544" i="41"/>
  <c r="AW545" i="41"/>
  <c r="AW546" i="41"/>
  <c r="AW547" i="41"/>
  <c r="AW548" i="41"/>
  <c r="AW549" i="41"/>
  <c r="AW550" i="41"/>
  <c r="AW6" i="41"/>
  <c r="AN7" i="41"/>
  <c r="AN8" i="41"/>
  <c r="AN9" i="41"/>
  <c r="AN10" i="41"/>
  <c r="AN11" i="41"/>
  <c r="AN12" i="41"/>
  <c r="AN13" i="41"/>
  <c r="AN14" i="41"/>
  <c r="AN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106" i="41"/>
  <c r="AN107" i="41"/>
  <c r="AN108" i="41"/>
  <c r="AN109" i="41"/>
  <c r="AN110" i="41"/>
  <c r="AN111" i="41"/>
  <c r="AN112" i="41"/>
  <c r="AN113" i="41"/>
  <c r="AN114" i="41"/>
  <c r="AN115" i="41"/>
  <c r="AN116" i="41"/>
  <c r="AN117" i="41"/>
  <c r="AN118" i="41"/>
  <c r="AN119" i="41"/>
  <c r="AN120" i="41"/>
  <c r="AN121" i="41"/>
  <c r="AN122" i="41"/>
  <c r="AN123" i="41"/>
  <c r="AN124" i="41"/>
  <c r="AN125" i="41"/>
  <c r="AN126" i="41"/>
  <c r="AN127" i="41"/>
  <c r="AN128" i="41"/>
  <c r="AN129" i="41"/>
  <c r="AN130" i="41"/>
  <c r="AN131" i="41"/>
  <c r="AN132" i="41"/>
  <c r="AN133" i="41"/>
  <c r="AN134" i="41"/>
  <c r="AN135" i="41"/>
  <c r="AN136" i="41"/>
  <c r="AN137" i="41"/>
  <c r="AN138" i="41"/>
  <c r="AN139" i="41"/>
  <c r="AN140" i="41"/>
  <c r="AN141" i="41"/>
  <c r="AN142" i="41"/>
  <c r="AN143" i="41"/>
  <c r="AN144" i="41"/>
  <c r="AN145" i="41"/>
  <c r="AN146" i="41"/>
  <c r="AN147" i="41"/>
  <c r="AN148" i="41"/>
  <c r="AN149" i="41"/>
  <c r="AN150" i="41"/>
  <c r="AN151" i="41"/>
  <c r="AN152" i="41"/>
  <c r="AN153" i="41"/>
  <c r="AN154" i="41"/>
  <c r="AN155" i="41"/>
  <c r="AN156" i="41"/>
  <c r="AN157" i="41"/>
  <c r="AN158" i="41"/>
  <c r="AN159" i="41"/>
  <c r="AN160" i="41"/>
  <c r="AN161" i="41"/>
  <c r="AN162" i="41"/>
  <c r="AN163" i="41"/>
  <c r="AN164" i="41"/>
  <c r="AN165" i="41"/>
  <c r="AN166" i="41"/>
  <c r="AN167" i="41"/>
  <c r="AN168" i="41"/>
  <c r="AN169" i="41"/>
  <c r="AN170" i="41"/>
  <c r="AN171" i="41"/>
  <c r="AN172" i="41"/>
  <c r="AN173" i="41"/>
  <c r="AN174" i="41"/>
  <c r="AN175" i="41"/>
  <c r="AN176" i="41"/>
  <c r="AN177" i="41"/>
  <c r="AN178" i="41"/>
  <c r="AN179" i="41"/>
  <c r="AN180" i="41"/>
  <c r="AN181" i="41"/>
  <c r="AN182" i="41"/>
  <c r="AN183" i="41"/>
  <c r="AN184" i="41"/>
  <c r="AN185" i="41"/>
  <c r="AN186" i="41"/>
  <c r="AN187" i="41"/>
  <c r="AN188" i="41"/>
  <c r="AN189" i="41"/>
  <c r="AN190" i="41"/>
  <c r="AN191" i="41"/>
  <c r="AN192" i="41"/>
  <c r="AN193" i="41"/>
  <c r="AN194" i="41"/>
  <c r="AN195" i="41"/>
  <c r="AN196" i="41"/>
  <c r="AN197" i="41"/>
  <c r="AN198" i="41"/>
  <c r="AN199" i="41"/>
  <c r="AN200" i="41"/>
  <c r="AN201" i="41"/>
  <c r="AN202" i="41"/>
  <c r="AN203" i="41"/>
  <c r="AN204" i="41"/>
  <c r="AN205" i="41"/>
  <c r="AN206" i="41"/>
  <c r="AN207" i="41"/>
  <c r="AN208" i="41"/>
  <c r="AN209" i="41"/>
  <c r="AN210" i="41"/>
  <c r="AN211" i="41"/>
  <c r="AN212" i="41"/>
  <c r="AN213" i="41"/>
  <c r="AN214" i="41"/>
  <c r="AN215" i="41"/>
  <c r="AN216" i="41"/>
  <c r="AN217" i="41"/>
  <c r="AN218" i="41"/>
  <c r="AN219" i="41"/>
  <c r="AN220" i="41"/>
  <c r="AN221" i="41"/>
  <c r="AN222" i="41"/>
  <c r="AN223" i="41"/>
  <c r="AN224" i="41"/>
  <c r="AN225" i="41"/>
  <c r="AN226" i="41"/>
  <c r="AN227" i="41"/>
  <c r="AN228" i="41"/>
  <c r="AN229" i="41"/>
  <c r="AN230" i="41"/>
  <c r="AN231" i="41"/>
  <c r="AN232" i="41"/>
  <c r="AN233" i="41"/>
  <c r="AN234" i="41"/>
  <c r="AN235" i="41"/>
  <c r="AN236" i="41"/>
  <c r="AN237" i="41"/>
  <c r="AN238" i="41"/>
  <c r="AN239" i="41"/>
  <c r="AN240" i="41"/>
  <c r="AN241" i="41"/>
  <c r="AN242" i="41"/>
  <c r="AN243" i="41"/>
  <c r="AN244" i="41"/>
  <c r="AN245" i="41"/>
  <c r="AN246" i="41"/>
  <c r="AN247" i="41"/>
  <c r="AN248" i="41"/>
  <c r="AN249" i="41"/>
  <c r="AN250" i="41"/>
  <c r="AN251" i="41"/>
  <c r="AN252" i="41"/>
  <c r="AN253" i="41"/>
  <c r="AN254" i="41"/>
  <c r="AN255" i="41"/>
  <c r="AN256" i="41"/>
  <c r="AN257" i="41"/>
  <c r="AN258" i="41"/>
  <c r="AN259" i="41"/>
  <c r="AN260" i="41"/>
  <c r="AN261" i="41"/>
  <c r="AN262" i="41"/>
  <c r="AN263" i="41"/>
  <c r="AN264" i="41"/>
  <c r="AN265" i="41"/>
  <c r="AN266" i="41"/>
  <c r="AN267" i="41"/>
  <c r="AN268" i="41"/>
  <c r="AN269" i="41"/>
  <c r="AN270" i="41"/>
  <c r="AN271" i="41"/>
  <c r="AN272" i="41"/>
  <c r="AN273" i="41"/>
  <c r="AN274" i="41"/>
  <c r="AN275" i="41"/>
  <c r="AN276" i="41"/>
  <c r="AN277" i="41"/>
  <c r="AN278" i="41"/>
  <c r="AN279" i="41"/>
  <c r="AN280" i="41"/>
  <c r="AN281" i="41"/>
  <c r="AN282" i="41"/>
  <c r="AN283" i="41"/>
  <c r="AN284" i="41"/>
  <c r="AN285" i="41"/>
  <c r="AN286" i="41"/>
  <c r="AN287" i="41"/>
  <c r="AN288" i="41"/>
  <c r="AN289" i="41"/>
  <c r="AN290" i="41"/>
  <c r="AN291" i="41"/>
  <c r="AN292" i="41"/>
  <c r="AN293" i="41"/>
  <c r="AN294" i="41"/>
  <c r="AN295" i="41"/>
  <c r="AN296" i="41"/>
  <c r="AN297" i="41"/>
  <c r="AN298" i="41"/>
  <c r="AN299" i="41"/>
  <c r="AN300" i="41"/>
  <c r="AN301" i="41"/>
  <c r="AN302" i="41"/>
  <c r="AN303" i="41"/>
  <c r="AN304" i="41"/>
  <c r="AN305" i="41"/>
  <c r="AN306" i="41"/>
  <c r="AN307" i="41"/>
  <c r="AN308" i="41"/>
  <c r="AN309" i="41"/>
  <c r="AN310" i="41"/>
  <c r="AN311" i="41"/>
  <c r="AN312" i="41"/>
  <c r="AN313" i="41"/>
  <c r="AN314" i="41"/>
  <c r="AN315" i="41"/>
  <c r="AN316" i="41"/>
  <c r="AN317" i="41"/>
  <c r="AN318" i="41"/>
  <c r="AN319" i="41"/>
  <c r="AN320" i="41"/>
  <c r="AN321" i="41"/>
  <c r="AN322" i="41"/>
  <c r="AN323" i="41"/>
  <c r="AN324" i="41"/>
  <c r="AN325" i="41"/>
  <c r="AN326" i="41"/>
  <c r="AN327" i="41"/>
  <c r="AN328" i="41"/>
  <c r="AN329" i="41"/>
  <c r="AN330" i="41"/>
  <c r="AN331" i="41"/>
  <c r="AN332" i="41"/>
  <c r="AN333" i="41"/>
  <c r="AN334" i="41"/>
  <c r="AN335" i="41"/>
  <c r="AN336" i="41"/>
  <c r="AN337" i="41"/>
  <c r="AN338" i="41"/>
  <c r="AN339" i="41"/>
  <c r="AN340" i="41"/>
  <c r="AN341" i="41"/>
  <c r="AN342" i="41"/>
  <c r="AN343" i="41"/>
  <c r="AN344" i="41"/>
  <c r="AN345" i="41"/>
  <c r="AN346" i="41"/>
  <c r="AN347" i="41"/>
  <c r="AN348" i="41"/>
  <c r="AN349" i="41"/>
  <c r="AN350" i="41"/>
  <c r="AN351" i="41"/>
  <c r="AN352" i="41"/>
  <c r="AN353" i="41"/>
  <c r="AN354" i="41"/>
  <c r="AN355" i="41"/>
  <c r="AN356" i="41"/>
  <c r="AN357" i="41"/>
  <c r="AN358" i="41"/>
  <c r="AN359" i="41"/>
  <c r="AN360" i="41"/>
  <c r="AN361" i="41"/>
  <c r="AN362" i="41"/>
  <c r="AN363" i="41"/>
  <c r="AN364" i="41"/>
  <c r="AN365" i="41"/>
  <c r="AN366" i="41"/>
  <c r="AN367" i="41"/>
  <c r="AN368" i="41"/>
  <c r="AN369" i="41"/>
  <c r="AN370" i="41"/>
  <c r="AN371" i="41"/>
  <c r="AN372" i="41"/>
  <c r="AN373" i="41"/>
  <c r="AN374" i="41"/>
  <c r="AN375" i="41"/>
  <c r="AN376" i="41"/>
  <c r="AN377" i="41"/>
  <c r="AN378" i="41"/>
  <c r="AN379" i="41"/>
  <c r="AN380" i="41"/>
  <c r="AN381" i="41"/>
  <c r="AN382" i="41"/>
  <c r="AN383" i="41"/>
  <c r="AN384" i="41"/>
  <c r="AN385" i="41"/>
  <c r="AN386" i="41"/>
  <c r="AN387" i="41"/>
  <c r="AN388" i="41"/>
  <c r="AN389" i="41"/>
  <c r="AN390" i="41"/>
  <c r="AN391" i="41"/>
  <c r="AN392" i="41"/>
  <c r="AN393" i="41"/>
  <c r="AN394" i="41"/>
  <c r="AN395" i="41"/>
  <c r="AN396" i="41"/>
  <c r="AN397" i="41"/>
  <c r="AN398" i="41"/>
  <c r="AN399" i="41"/>
  <c r="AN400" i="41"/>
  <c r="AN401" i="41"/>
  <c r="AN402" i="41"/>
  <c r="AN403" i="41"/>
  <c r="AN404" i="41"/>
  <c r="AN405" i="41"/>
  <c r="AN406" i="41"/>
  <c r="AN407" i="41"/>
  <c r="AN408" i="41"/>
  <c r="AN409" i="41"/>
  <c r="AN410" i="41"/>
  <c r="AN411" i="41"/>
  <c r="AN412" i="41"/>
  <c r="AN413" i="41"/>
  <c r="AN414" i="41"/>
  <c r="AN415" i="41"/>
  <c r="AN416" i="41"/>
  <c r="AN417" i="41"/>
  <c r="AN418" i="41"/>
  <c r="AN419" i="41"/>
  <c r="AN420" i="41"/>
  <c r="AN421" i="41"/>
  <c r="AN422" i="41"/>
  <c r="AN423" i="41"/>
  <c r="AN424" i="41"/>
  <c r="AN425" i="41"/>
  <c r="AN426" i="41"/>
  <c r="AN427" i="41"/>
  <c r="AN428" i="41"/>
  <c r="AN429" i="41"/>
  <c r="AN430" i="41"/>
  <c r="AN431" i="41"/>
  <c r="AN432" i="41"/>
  <c r="AN433" i="41"/>
  <c r="AN434" i="41"/>
  <c r="AN435" i="41"/>
  <c r="AN436" i="41"/>
  <c r="AN437" i="41"/>
  <c r="AN438" i="41"/>
  <c r="AN439" i="41"/>
  <c r="AN440" i="41"/>
  <c r="AN441" i="41"/>
  <c r="AN442" i="41"/>
  <c r="AN443" i="41"/>
  <c r="AN444" i="41"/>
  <c r="AN445" i="41"/>
  <c r="AN446" i="41"/>
  <c r="AN447" i="41"/>
  <c r="AN448" i="41"/>
  <c r="AN449" i="41"/>
  <c r="AN450" i="41"/>
  <c r="AN451" i="41"/>
  <c r="AN452" i="41"/>
  <c r="AN453" i="41"/>
  <c r="AN454" i="41"/>
  <c r="AN455" i="41"/>
  <c r="AN456" i="41"/>
  <c r="AN457" i="41"/>
  <c r="AN458" i="41"/>
  <c r="AN459" i="41"/>
  <c r="AN460" i="41"/>
  <c r="AN461" i="41"/>
  <c r="AN462" i="41"/>
  <c r="AN463" i="41"/>
  <c r="AN464" i="41"/>
  <c r="AN465" i="41"/>
  <c r="AN466" i="41"/>
  <c r="AN467" i="41"/>
  <c r="AN468" i="41"/>
  <c r="AN469" i="41"/>
  <c r="AN470" i="41"/>
  <c r="AN471" i="41"/>
  <c r="AN472" i="41"/>
  <c r="AN473" i="41"/>
  <c r="AN474" i="41"/>
  <c r="AN475" i="41"/>
  <c r="AN476" i="41"/>
  <c r="AN477" i="41"/>
  <c r="AN478" i="41"/>
  <c r="AN479" i="41"/>
  <c r="AN480" i="41"/>
  <c r="AN481" i="41"/>
  <c r="AN482" i="41"/>
  <c r="AN483" i="41"/>
  <c r="AN484" i="41"/>
  <c r="AN485" i="41"/>
  <c r="AN486" i="41"/>
  <c r="AN487" i="41"/>
  <c r="AN488" i="41"/>
  <c r="AN489" i="41"/>
  <c r="AN490" i="41"/>
  <c r="AN491" i="41"/>
  <c r="AN492" i="41"/>
  <c r="AN493" i="41"/>
  <c r="AN494" i="41"/>
  <c r="AN495" i="41"/>
  <c r="AN496" i="41"/>
  <c r="AN497" i="41"/>
  <c r="AN498" i="41"/>
  <c r="AN499" i="41"/>
  <c r="AN500" i="41"/>
  <c r="AN501" i="41"/>
  <c r="AN502" i="41"/>
  <c r="AN503" i="41"/>
  <c r="AN504" i="41"/>
  <c r="AN505" i="41"/>
  <c r="AN506" i="41"/>
  <c r="AN507" i="41"/>
  <c r="AN508" i="41"/>
  <c r="AN509" i="41"/>
  <c r="AN510" i="41"/>
  <c r="AN511" i="41"/>
  <c r="AN512" i="41"/>
  <c r="AN513" i="41"/>
  <c r="AN514" i="41"/>
  <c r="AN515" i="41"/>
  <c r="AN516" i="41"/>
  <c r="AN517" i="41"/>
  <c r="AN518" i="41"/>
  <c r="AN519" i="41"/>
  <c r="AN520" i="41"/>
  <c r="AN521" i="41"/>
  <c r="AN522" i="41"/>
  <c r="AN523" i="41"/>
  <c r="AN524" i="41"/>
  <c r="AN525" i="41"/>
  <c r="AN526" i="41"/>
  <c r="AN527" i="41"/>
  <c r="AN528" i="41"/>
  <c r="AN529" i="41"/>
  <c r="AN530" i="41"/>
  <c r="AN531" i="41"/>
  <c r="AN532" i="41"/>
  <c r="AN533" i="41"/>
  <c r="AN534" i="41"/>
  <c r="AN535" i="41"/>
  <c r="AN536" i="41"/>
  <c r="AN537" i="41"/>
  <c r="AN538" i="41"/>
  <c r="AN539" i="41"/>
  <c r="AN540" i="41"/>
  <c r="AN541" i="41"/>
  <c r="AN542" i="41"/>
  <c r="AN543" i="41"/>
  <c r="AN544" i="41"/>
  <c r="AN545" i="41"/>
  <c r="AN546" i="41"/>
  <c r="AN547" i="41"/>
  <c r="AN548" i="41"/>
  <c r="AN549" i="41"/>
  <c r="AN550" i="41"/>
  <c r="AN6" i="41"/>
  <c r="AE7" i="41"/>
  <c r="AE8" i="41"/>
  <c r="AE9" i="41"/>
  <c r="AE10" i="41"/>
  <c r="AE11" i="41"/>
  <c r="AE12" i="41"/>
  <c r="AE13" i="41"/>
  <c r="AE14" i="41"/>
  <c r="AE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106" i="41"/>
  <c r="AE107" i="41"/>
  <c r="AE108" i="41"/>
  <c r="AE109" i="41"/>
  <c r="AE110" i="41"/>
  <c r="AE111" i="41"/>
  <c r="AE112" i="41"/>
  <c r="AE113" i="41"/>
  <c r="AE114" i="41"/>
  <c r="AE115" i="41"/>
  <c r="AE116" i="41"/>
  <c r="AE117" i="41"/>
  <c r="AE118" i="41"/>
  <c r="AE119" i="41"/>
  <c r="AE120" i="41"/>
  <c r="AE121" i="41"/>
  <c r="AE122" i="41"/>
  <c r="AE123" i="41"/>
  <c r="AE124" i="41"/>
  <c r="AE125" i="41"/>
  <c r="AE126" i="41"/>
  <c r="AE127" i="41"/>
  <c r="AE128" i="41"/>
  <c r="AE129" i="41"/>
  <c r="AE130" i="41"/>
  <c r="AE131" i="41"/>
  <c r="AE132" i="41"/>
  <c r="AE133" i="41"/>
  <c r="AE134" i="41"/>
  <c r="AE135" i="41"/>
  <c r="AE136" i="41"/>
  <c r="AE137" i="41"/>
  <c r="AE138" i="41"/>
  <c r="AE139" i="41"/>
  <c r="AE140" i="41"/>
  <c r="AE141" i="41"/>
  <c r="AE142" i="41"/>
  <c r="AE143" i="41"/>
  <c r="AE144" i="41"/>
  <c r="AE145" i="41"/>
  <c r="AE146" i="41"/>
  <c r="AE147" i="41"/>
  <c r="AE148" i="41"/>
  <c r="AE149" i="41"/>
  <c r="AE150" i="41"/>
  <c r="AE151" i="41"/>
  <c r="AE152" i="41"/>
  <c r="AE153" i="41"/>
  <c r="AE154" i="41"/>
  <c r="AE155" i="41"/>
  <c r="AE156" i="41"/>
  <c r="AE157" i="41"/>
  <c r="AE158" i="41"/>
  <c r="AE159" i="41"/>
  <c r="AE160" i="41"/>
  <c r="AE161" i="41"/>
  <c r="AE162" i="41"/>
  <c r="AE163" i="41"/>
  <c r="AE164" i="41"/>
  <c r="AE165" i="41"/>
  <c r="AE166" i="41"/>
  <c r="AE167" i="41"/>
  <c r="AE168" i="41"/>
  <c r="AE169" i="41"/>
  <c r="AE170" i="41"/>
  <c r="AE171" i="41"/>
  <c r="AE172" i="41"/>
  <c r="AE173" i="41"/>
  <c r="AE174" i="41"/>
  <c r="AE175" i="41"/>
  <c r="AE176" i="41"/>
  <c r="AE177" i="41"/>
  <c r="AE178" i="41"/>
  <c r="AE179" i="41"/>
  <c r="AE180" i="41"/>
  <c r="AE181" i="41"/>
  <c r="AE182" i="41"/>
  <c r="AE183" i="41"/>
  <c r="AE184" i="41"/>
  <c r="AE185" i="41"/>
  <c r="AE186" i="41"/>
  <c r="AE187" i="41"/>
  <c r="AE188" i="41"/>
  <c r="AE189" i="41"/>
  <c r="AE190" i="41"/>
  <c r="AE191" i="41"/>
  <c r="AE192" i="41"/>
  <c r="AE193" i="41"/>
  <c r="AE194" i="41"/>
  <c r="AE195" i="41"/>
  <c r="AE196" i="41"/>
  <c r="AE197" i="41"/>
  <c r="AE198" i="41"/>
  <c r="AE199" i="41"/>
  <c r="AE200" i="41"/>
  <c r="AE201" i="41"/>
  <c r="AE202" i="41"/>
  <c r="AE203" i="41"/>
  <c r="AE204" i="41"/>
  <c r="AE205" i="41"/>
  <c r="AE206" i="41"/>
  <c r="AE207" i="41"/>
  <c r="AE208" i="41"/>
  <c r="AE209" i="41"/>
  <c r="AE210" i="41"/>
  <c r="AE211" i="41"/>
  <c r="AE212" i="41"/>
  <c r="AE213" i="41"/>
  <c r="AE214" i="41"/>
  <c r="AE215" i="41"/>
  <c r="AE216" i="41"/>
  <c r="AE217" i="41"/>
  <c r="AE218" i="41"/>
  <c r="AE219" i="41"/>
  <c r="AE220" i="41"/>
  <c r="AE221" i="41"/>
  <c r="AE222" i="41"/>
  <c r="AE223" i="41"/>
  <c r="AE224" i="41"/>
  <c r="AE225" i="41"/>
  <c r="AE226" i="41"/>
  <c r="AE227" i="41"/>
  <c r="AE228" i="41"/>
  <c r="AE229" i="41"/>
  <c r="AE230" i="41"/>
  <c r="AE231" i="41"/>
  <c r="AE232" i="41"/>
  <c r="AE233" i="41"/>
  <c r="AE234" i="41"/>
  <c r="AE235" i="41"/>
  <c r="AE236" i="41"/>
  <c r="AE237" i="41"/>
  <c r="AE238" i="41"/>
  <c r="AE239" i="41"/>
  <c r="AE240" i="41"/>
  <c r="AE241" i="41"/>
  <c r="AE242" i="41"/>
  <c r="AE243" i="41"/>
  <c r="AE244" i="41"/>
  <c r="AE245" i="41"/>
  <c r="AE246" i="41"/>
  <c r="AE247" i="41"/>
  <c r="AE248" i="41"/>
  <c r="AE249" i="41"/>
  <c r="AE250" i="41"/>
  <c r="AE251" i="41"/>
  <c r="AE252" i="41"/>
  <c r="AE253" i="41"/>
  <c r="AE254" i="41"/>
  <c r="AE255" i="41"/>
  <c r="AE256" i="41"/>
  <c r="AE257" i="41"/>
  <c r="AE258" i="41"/>
  <c r="AE259" i="41"/>
  <c r="AE260" i="41"/>
  <c r="AE261" i="41"/>
  <c r="AE262" i="41"/>
  <c r="AE263" i="41"/>
  <c r="AE264" i="41"/>
  <c r="AE265" i="41"/>
  <c r="AE266" i="41"/>
  <c r="AE267" i="41"/>
  <c r="AE268" i="41"/>
  <c r="AE269" i="41"/>
  <c r="AE270" i="41"/>
  <c r="AE271" i="41"/>
  <c r="AE272" i="41"/>
  <c r="AE273" i="41"/>
  <c r="AE274" i="41"/>
  <c r="AE275" i="41"/>
  <c r="AE276" i="41"/>
  <c r="AE277" i="41"/>
  <c r="AE278" i="41"/>
  <c r="AE279" i="41"/>
  <c r="AE280" i="41"/>
  <c r="AE281" i="41"/>
  <c r="AE282" i="41"/>
  <c r="AE283" i="41"/>
  <c r="AE284" i="41"/>
  <c r="AE285" i="41"/>
  <c r="AE286" i="41"/>
  <c r="AE287" i="41"/>
  <c r="AE288" i="41"/>
  <c r="AE289" i="41"/>
  <c r="AE290" i="41"/>
  <c r="AE291" i="41"/>
  <c r="AE292" i="41"/>
  <c r="AE293" i="41"/>
  <c r="AE294" i="41"/>
  <c r="AE295" i="41"/>
  <c r="AE296" i="41"/>
  <c r="AE297" i="41"/>
  <c r="AE298" i="41"/>
  <c r="AE299" i="41"/>
  <c r="AE300" i="41"/>
  <c r="AE301" i="41"/>
  <c r="AE302" i="41"/>
  <c r="AE303" i="41"/>
  <c r="AE304" i="41"/>
  <c r="AE305" i="41"/>
  <c r="AE306" i="41"/>
  <c r="AE307" i="41"/>
  <c r="AE308" i="41"/>
  <c r="AE309" i="41"/>
  <c r="AE310" i="41"/>
  <c r="AE311" i="41"/>
  <c r="AE312" i="41"/>
  <c r="AE313" i="41"/>
  <c r="AE314" i="41"/>
  <c r="AE315" i="41"/>
  <c r="AE316" i="41"/>
  <c r="AE317" i="41"/>
  <c r="AE318" i="41"/>
  <c r="AE319" i="41"/>
  <c r="AE320" i="41"/>
  <c r="AE321" i="41"/>
  <c r="AE322" i="41"/>
  <c r="AE323" i="41"/>
  <c r="AE324" i="41"/>
  <c r="AE325" i="41"/>
  <c r="AE326" i="41"/>
  <c r="AE327" i="41"/>
  <c r="AE328" i="41"/>
  <c r="AE329" i="41"/>
  <c r="AE330" i="41"/>
  <c r="AE331" i="41"/>
  <c r="AE332" i="41"/>
  <c r="AE333" i="41"/>
  <c r="AE334" i="41"/>
  <c r="AE335" i="41"/>
  <c r="AE336" i="41"/>
  <c r="AE337" i="41"/>
  <c r="AE338" i="41"/>
  <c r="AE339" i="41"/>
  <c r="AE340" i="41"/>
  <c r="AE341" i="41"/>
  <c r="AE342" i="41"/>
  <c r="AE343" i="41"/>
  <c r="AE344" i="41"/>
  <c r="AE345" i="41"/>
  <c r="AE346" i="41"/>
  <c r="AE347" i="41"/>
  <c r="AE348" i="41"/>
  <c r="AE349" i="41"/>
  <c r="AE350" i="41"/>
  <c r="AE351" i="41"/>
  <c r="AE352" i="41"/>
  <c r="AE353" i="41"/>
  <c r="AE354" i="41"/>
  <c r="AE355" i="41"/>
  <c r="AE356" i="41"/>
  <c r="AE357" i="41"/>
  <c r="AE358" i="41"/>
  <c r="AE359" i="41"/>
  <c r="AE360" i="41"/>
  <c r="AE361" i="41"/>
  <c r="AE362" i="41"/>
  <c r="AE363" i="41"/>
  <c r="AE364" i="41"/>
  <c r="AE365" i="41"/>
  <c r="AE366" i="41"/>
  <c r="AE367" i="41"/>
  <c r="AE368" i="41"/>
  <c r="AE369" i="41"/>
  <c r="AE370" i="41"/>
  <c r="AE371" i="41"/>
  <c r="AE372" i="41"/>
  <c r="AE373" i="41"/>
  <c r="AE374" i="41"/>
  <c r="AE375" i="41"/>
  <c r="AE376" i="41"/>
  <c r="AE377" i="41"/>
  <c r="AE378" i="41"/>
  <c r="AE379" i="41"/>
  <c r="AE380" i="41"/>
  <c r="AE381" i="41"/>
  <c r="AE382" i="41"/>
  <c r="AE383" i="41"/>
  <c r="AE384" i="41"/>
  <c r="AE385" i="41"/>
  <c r="AE386" i="41"/>
  <c r="AE387" i="41"/>
  <c r="AE388" i="41"/>
  <c r="AE389" i="41"/>
  <c r="AE390" i="41"/>
  <c r="AE391" i="41"/>
  <c r="AE392" i="41"/>
  <c r="AE393" i="41"/>
  <c r="AE394" i="41"/>
  <c r="AE395" i="41"/>
  <c r="AE396" i="41"/>
  <c r="AE397" i="41"/>
  <c r="AE398" i="41"/>
  <c r="AE399" i="41"/>
  <c r="AE400" i="41"/>
  <c r="AE401" i="41"/>
  <c r="AE402" i="41"/>
  <c r="AE403" i="41"/>
  <c r="AE404" i="41"/>
  <c r="AE405" i="41"/>
  <c r="AE406" i="41"/>
  <c r="AE407" i="41"/>
  <c r="AE408" i="41"/>
  <c r="AE409" i="41"/>
  <c r="AE410" i="41"/>
  <c r="AE411" i="41"/>
  <c r="AE412" i="41"/>
  <c r="AE413" i="41"/>
  <c r="AE414" i="41"/>
  <c r="AE415" i="41"/>
  <c r="AE416" i="41"/>
  <c r="AE417" i="41"/>
  <c r="AE418" i="41"/>
  <c r="AE419" i="41"/>
  <c r="AE420" i="41"/>
  <c r="AE421" i="41"/>
  <c r="AE422" i="41"/>
  <c r="AE423" i="41"/>
  <c r="AE424" i="41"/>
  <c r="AE425" i="41"/>
  <c r="AE426" i="41"/>
  <c r="AE427" i="41"/>
  <c r="AE428" i="41"/>
  <c r="AE429" i="41"/>
  <c r="AE430" i="41"/>
  <c r="AE431" i="41"/>
  <c r="AE432" i="41"/>
  <c r="AE433" i="41"/>
  <c r="AE434" i="41"/>
  <c r="AE435" i="41"/>
  <c r="AE436" i="41"/>
  <c r="AE437" i="41"/>
  <c r="AE438" i="41"/>
  <c r="AE439" i="41"/>
  <c r="AE440" i="41"/>
  <c r="AE441" i="41"/>
  <c r="AE442" i="41"/>
  <c r="AE443" i="41"/>
  <c r="AE444" i="41"/>
  <c r="AE445" i="41"/>
  <c r="AE446" i="41"/>
  <c r="AE447" i="41"/>
  <c r="AE448" i="41"/>
  <c r="AE449" i="41"/>
  <c r="AE450" i="41"/>
  <c r="AE451" i="41"/>
  <c r="AE452" i="41"/>
  <c r="AE453" i="41"/>
  <c r="AE454" i="41"/>
  <c r="AE455" i="41"/>
  <c r="AE456" i="41"/>
  <c r="AE457" i="41"/>
  <c r="AE458" i="41"/>
  <c r="AE459" i="41"/>
  <c r="AE460" i="41"/>
  <c r="AE461" i="41"/>
  <c r="AE462" i="41"/>
  <c r="AE463" i="41"/>
  <c r="AE464" i="41"/>
  <c r="AE465" i="41"/>
  <c r="AE466" i="41"/>
  <c r="AE467" i="41"/>
  <c r="AE468" i="41"/>
  <c r="AE469" i="41"/>
  <c r="AE470" i="41"/>
  <c r="AE471" i="41"/>
  <c r="AE472" i="41"/>
  <c r="AE473" i="41"/>
  <c r="AE474" i="41"/>
  <c r="AE475" i="41"/>
  <c r="AE476" i="41"/>
  <c r="AE477" i="41"/>
  <c r="AE478" i="41"/>
  <c r="AE479" i="41"/>
  <c r="AE480" i="41"/>
  <c r="AE481" i="41"/>
  <c r="AE482" i="41"/>
  <c r="AE483" i="41"/>
  <c r="AE484" i="41"/>
  <c r="AE485" i="41"/>
  <c r="AE486" i="41"/>
  <c r="AE487" i="41"/>
  <c r="AE488" i="41"/>
  <c r="AE489" i="41"/>
  <c r="AE490" i="41"/>
  <c r="AE491" i="41"/>
  <c r="AE492" i="41"/>
  <c r="AE493" i="41"/>
  <c r="AE494" i="41"/>
  <c r="AE495" i="41"/>
  <c r="AE496" i="41"/>
  <c r="AE497" i="41"/>
  <c r="AE498" i="41"/>
  <c r="AE499" i="41"/>
  <c r="AE500" i="41"/>
  <c r="AE501" i="41"/>
  <c r="AE502" i="41"/>
  <c r="AE503" i="41"/>
  <c r="AE504" i="41"/>
  <c r="AE505" i="41"/>
  <c r="AE506" i="41"/>
  <c r="AE507" i="41"/>
  <c r="AE508" i="41"/>
  <c r="AE509" i="41"/>
  <c r="AE510" i="41"/>
  <c r="AE511" i="41"/>
  <c r="AE512" i="41"/>
  <c r="AE513" i="41"/>
  <c r="AE514" i="41"/>
  <c r="AE515" i="41"/>
  <c r="AE516" i="41"/>
  <c r="AE517" i="41"/>
  <c r="AE518" i="41"/>
  <c r="AE519" i="41"/>
  <c r="AE520" i="41"/>
  <c r="AE521" i="41"/>
  <c r="AE522" i="41"/>
  <c r="AE523" i="41"/>
  <c r="AE524" i="41"/>
  <c r="AE525" i="41"/>
  <c r="AE526" i="41"/>
  <c r="AE527" i="41"/>
  <c r="AE528" i="41"/>
  <c r="AE529" i="41"/>
  <c r="AE530" i="41"/>
  <c r="AE531" i="41"/>
  <c r="AE532" i="41"/>
  <c r="AE533" i="41"/>
  <c r="AE534" i="41"/>
  <c r="AE535" i="41"/>
  <c r="AE536" i="41"/>
  <c r="AE537" i="41"/>
  <c r="AE538" i="41"/>
  <c r="AE539" i="41"/>
  <c r="AE540" i="41"/>
  <c r="AE541" i="41"/>
  <c r="AE542" i="41"/>
  <c r="AE543" i="41"/>
  <c r="AE544" i="41"/>
  <c r="AE545" i="41"/>
  <c r="AE546" i="41"/>
  <c r="AE547" i="41"/>
  <c r="AE548" i="41"/>
  <c r="AE549" i="41"/>
  <c r="AE550" i="41"/>
  <c r="AE6" i="41"/>
  <c r="AR552" i="38"/>
  <c r="AS552" i="38"/>
  <c r="AT552" i="38"/>
  <c r="AU552" i="38"/>
  <c r="AV552" i="38"/>
  <c r="AW552" i="38"/>
  <c r="AX552" i="38"/>
  <c r="AQ552" i="38"/>
  <c r="I552" i="38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S106" i="41"/>
  <c r="S107" i="41"/>
  <c r="S108" i="41"/>
  <c r="S109" i="41"/>
  <c r="S110" i="41"/>
  <c r="S111" i="41"/>
  <c r="S112" i="41"/>
  <c r="S113" i="41"/>
  <c r="S114" i="41"/>
  <c r="S115" i="41"/>
  <c r="S116" i="41"/>
  <c r="S117" i="41"/>
  <c r="S118" i="41"/>
  <c r="S119" i="41"/>
  <c r="S120" i="41"/>
  <c r="S121" i="41"/>
  <c r="S122" i="41"/>
  <c r="S123" i="41"/>
  <c r="S124" i="41"/>
  <c r="S125" i="41"/>
  <c r="S126" i="41"/>
  <c r="S127" i="41"/>
  <c r="S128" i="41"/>
  <c r="S129" i="41"/>
  <c r="S130" i="41"/>
  <c r="S131" i="41"/>
  <c r="S132" i="41"/>
  <c r="S133" i="41"/>
  <c r="S134" i="41"/>
  <c r="S135" i="41"/>
  <c r="S136" i="41"/>
  <c r="S137" i="41"/>
  <c r="S138" i="41"/>
  <c r="S139" i="41"/>
  <c r="S140" i="41"/>
  <c r="S141" i="41"/>
  <c r="S142" i="41"/>
  <c r="S143" i="41"/>
  <c r="S144" i="41"/>
  <c r="S145" i="41"/>
  <c r="S146" i="41"/>
  <c r="S147" i="41"/>
  <c r="S148" i="41"/>
  <c r="S149" i="41"/>
  <c r="S150" i="41"/>
  <c r="S151" i="41"/>
  <c r="S152" i="41"/>
  <c r="S153" i="41"/>
  <c r="S154" i="41"/>
  <c r="S155" i="41"/>
  <c r="S156" i="41"/>
  <c r="S157" i="41"/>
  <c r="S158" i="41"/>
  <c r="S159" i="41"/>
  <c r="S160" i="41"/>
  <c r="S161" i="41"/>
  <c r="S162" i="41"/>
  <c r="S163" i="41"/>
  <c r="S164" i="41"/>
  <c r="S165" i="41"/>
  <c r="S166" i="41"/>
  <c r="S167" i="41"/>
  <c r="S168" i="41"/>
  <c r="S169" i="41"/>
  <c r="S170" i="41"/>
  <c r="S171" i="41"/>
  <c r="S172" i="41"/>
  <c r="S173" i="41"/>
  <c r="S174" i="41"/>
  <c r="S175" i="41"/>
  <c r="S176" i="41"/>
  <c r="S177" i="41"/>
  <c r="S178" i="41"/>
  <c r="S179" i="41"/>
  <c r="S180" i="41"/>
  <c r="S181" i="41"/>
  <c r="S182" i="41"/>
  <c r="S183" i="41"/>
  <c r="S184" i="41"/>
  <c r="S185" i="41"/>
  <c r="S186" i="41"/>
  <c r="S187" i="41"/>
  <c r="S188" i="41"/>
  <c r="S189" i="41"/>
  <c r="S190" i="41"/>
  <c r="S191" i="41"/>
  <c r="S192" i="41"/>
  <c r="S193" i="41"/>
  <c r="S194" i="41"/>
  <c r="S195" i="41"/>
  <c r="S196" i="41"/>
  <c r="S197" i="41"/>
  <c r="S198" i="41"/>
  <c r="S199" i="41"/>
  <c r="S200" i="41"/>
  <c r="S201" i="41"/>
  <c r="S202" i="41"/>
  <c r="S203" i="41"/>
  <c r="S204" i="41"/>
  <c r="S205" i="41"/>
  <c r="S206" i="41"/>
  <c r="S207" i="41"/>
  <c r="S208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21" i="41"/>
  <c r="S222" i="41"/>
  <c r="S223" i="41"/>
  <c r="S224" i="41"/>
  <c r="S225" i="41"/>
  <c r="S226" i="41"/>
  <c r="S227" i="41"/>
  <c r="S228" i="41"/>
  <c r="S229" i="41"/>
  <c r="S230" i="41"/>
  <c r="S231" i="41"/>
  <c r="S232" i="41"/>
  <c r="S233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46" i="41"/>
  <c r="S247" i="41"/>
  <c r="S248" i="41"/>
  <c r="S249" i="41"/>
  <c r="S250" i="41"/>
  <c r="S251" i="41"/>
  <c r="S252" i="41"/>
  <c r="S253" i="41"/>
  <c r="S254" i="41"/>
  <c r="S255" i="41"/>
  <c r="S256" i="41"/>
  <c r="S257" i="41"/>
  <c r="S258" i="41"/>
  <c r="S259" i="41"/>
  <c r="S260" i="41"/>
  <c r="S261" i="41"/>
  <c r="S262" i="41"/>
  <c r="S263" i="41"/>
  <c r="S264" i="41"/>
  <c r="S265" i="41"/>
  <c r="S266" i="41"/>
  <c r="S267" i="41"/>
  <c r="S268" i="41"/>
  <c r="S269" i="41"/>
  <c r="S270" i="41"/>
  <c r="S271" i="41"/>
  <c r="S272" i="41"/>
  <c r="S273" i="41"/>
  <c r="S274" i="41"/>
  <c r="S275" i="41"/>
  <c r="S276" i="41"/>
  <c r="S277" i="41"/>
  <c r="S278" i="41"/>
  <c r="S279" i="41"/>
  <c r="S280" i="41"/>
  <c r="S281" i="41"/>
  <c r="S282" i="41"/>
  <c r="S283" i="41"/>
  <c r="S284" i="41"/>
  <c r="S285" i="41"/>
  <c r="S286" i="41"/>
  <c r="S287" i="41"/>
  <c r="S288" i="41"/>
  <c r="S289" i="41"/>
  <c r="S290" i="41"/>
  <c r="S291" i="41"/>
  <c r="S292" i="41"/>
  <c r="S293" i="41"/>
  <c r="S294" i="41"/>
  <c r="S295" i="41"/>
  <c r="S296" i="41"/>
  <c r="S297" i="41"/>
  <c r="S298" i="41"/>
  <c r="S299" i="41"/>
  <c r="S300" i="41"/>
  <c r="S301" i="41"/>
  <c r="S302" i="41"/>
  <c r="S303" i="41"/>
  <c r="S304" i="41"/>
  <c r="S305" i="41"/>
  <c r="S306" i="41"/>
  <c r="S307" i="41"/>
  <c r="S308" i="41"/>
  <c r="S309" i="41"/>
  <c r="S310" i="41"/>
  <c r="S311" i="41"/>
  <c r="S312" i="41"/>
  <c r="S313" i="41"/>
  <c r="S314" i="41"/>
  <c r="S315" i="41"/>
  <c r="S316" i="41"/>
  <c r="S317" i="41"/>
  <c r="S318" i="41"/>
  <c r="S319" i="41"/>
  <c r="S320" i="41"/>
  <c r="S321" i="41"/>
  <c r="S322" i="41"/>
  <c r="S323" i="41"/>
  <c r="S324" i="41"/>
  <c r="S325" i="41"/>
  <c r="S326" i="41"/>
  <c r="S327" i="41"/>
  <c r="S328" i="41"/>
  <c r="S329" i="41"/>
  <c r="S330" i="41"/>
  <c r="S331" i="41"/>
  <c r="S332" i="41"/>
  <c r="S333" i="41"/>
  <c r="S334" i="41"/>
  <c r="S335" i="41"/>
  <c r="S336" i="41"/>
  <c r="S337" i="41"/>
  <c r="S338" i="41"/>
  <c r="S339" i="41"/>
  <c r="S340" i="41"/>
  <c r="S341" i="41"/>
  <c r="S342" i="41"/>
  <c r="S343" i="41"/>
  <c r="S344" i="41"/>
  <c r="S345" i="41"/>
  <c r="S346" i="41"/>
  <c r="S347" i="41"/>
  <c r="S348" i="41"/>
  <c r="S349" i="41"/>
  <c r="S350" i="41"/>
  <c r="S351" i="41"/>
  <c r="S352" i="41"/>
  <c r="S353" i="41"/>
  <c r="S354" i="41"/>
  <c r="S355" i="41"/>
  <c r="S356" i="41"/>
  <c r="S357" i="41"/>
  <c r="S358" i="41"/>
  <c r="S359" i="41"/>
  <c r="S360" i="41"/>
  <c r="S361" i="41"/>
  <c r="S362" i="41"/>
  <c r="S363" i="41"/>
  <c r="S364" i="41"/>
  <c r="S365" i="41"/>
  <c r="S366" i="41"/>
  <c r="S367" i="41"/>
  <c r="S368" i="41"/>
  <c r="S369" i="41"/>
  <c r="S370" i="41"/>
  <c r="S371" i="41"/>
  <c r="S372" i="41"/>
  <c r="S373" i="41"/>
  <c r="S374" i="41"/>
  <c r="S375" i="41"/>
  <c r="S376" i="41"/>
  <c r="S377" i="41"/>
  <c r="S378" i="41"/>
  <c r="S379" i="41"/>
  <c r="S380" i="41"/>
  <c r="S381" i="41"/>
  <c r="S382" i="41"/>
  <c r="S383" i="41"/>
  <c r="S384" i="41"/>
  <c r="S385" i="41"/>
  <c r="S386" i="41"/>
  <c r="S387" i="41"/>
  <c r="S388" i="41"/>
  <c r="S389" i="41"/>
  <c r="S390" i="41"/>
  <c r="S391" i="41"/>
  <c r="S392" i="41"/>
  <c r="S393" i="41"/>
  <c r="S394" i="41"/>
  <c r="S395" i="41"/>
  <c r="S396" i="41"/>
  <c r="S397" i="41"/>
  <c r="S398" i="41"/>
  <c r="S399" i="41"/>
  <c r="S400" i="41"/>
  <c r="S401" i="41"/>
  <c r="S402" i="41"/>
  <c r="S403" i="41"/>
  <c r="S404" i="41"/>
  <c r="S405" i="41"/>
  <c r="S406" i="41"/>
  <c r="S407" i="41"/>
  <c r="S408" i="41"/>
  <c r="S409" i="41"/>
  <c r="S410" i="41"/>
  <c r="S411" i="41"/>
  <c r="S412" i="41"/>
  <c r="S413" i="41"/>
  <c r="S414" i="41"/>
  <c r="S415" i="41"/>
  <c r="S416" i="41"/>
  <c r="S417" i="41"/>
  <c r="S418" i="41"/>
  <c r="S419" i="41"/>
  <c r="S420" i="41"/>
  <c r="S421" i="41"/>
  <c r="S422" i="41"/>
  <c r="S423" i="41"/>
  <c r="S424" i="41"/>
  <c r="S425" i="41"/>
  <c r="S426" i="41"/>
  <c r="S427" i="41"/>
  <c r="S428" i="41"/>
  <c r="S429" i="41"/>
  <c r="S430" i="41"/>
  <c r="S431" i="41"/>
  <c r="S432" i="41"/>
  <c r="S433" i="41"/>
  <c r="S434" i="41"/>
  <c r="S435" i="41"/>
  <c r="S436" i="41"/>
  <c r="S437" i="41"/>
  <c r="S438" i="41"/>
  <c r="S439" i="41"/>
  <c r="S440" i="41"/>
  <c r="S441" i="41"/>
  <c r="S442" i="41"/>
  <c r="S443" i="41"/>
  <c r="S444" i="41"/>
  <c r="S445" i="41"/>
  <c r="S446" i="41"/>
  <c r="S447" i="41"/>
  <c r="S448" i="41"/>
  <c r="S449" i="41"/>
  <c r="S450" i="41"/>
  <c r="S451" i="41"/>
  <c r="S452" i="41"/>
  <c r="S453" i="41"/>
  <c r="S454" i="41"/>
  <c r="S455" i="41"/>
  <c r="S456" i="41"/>
  <c r="S457" i="41"/>
  <c r="S458" i="41"/>
  <c r="S459" i="41"/>
  <c r="S460" i="41"/>
  <c r="S461" i="41"/>
  <c r="S462" i="41"/>
  <c r="S463" i="41"/>
  <c r="S464" i="41"/>
  <c r="S465" i="41"/>
  <c r="S466" i="41"/>
  <c r="S467" i="41"/>
  <c r="S468" i="41"/>
  <c r="S469" i="41"/>
  <c r="S470" i="41"/>
  <c r="S471" i="41"/>
  <c r="S472" i="41"/>
  <c r="S473" i="41"/>
  <c r="S474" i="41"/>
  <c r="S475" i="41"/>
  <c r="S476" i="41"/>
  <c r="S477" i="41"/>
  <c r="S478" i="41"/>
  <c r="S479" i="41"/>
  <c r="S480" i="41"/>
  <c r="S481" i="41"/>
  <c r="S482" i="41"/>
  <c r="S483" i="41"/>
  <c r="S484" i="41"/>
  <c r="S485" i="41"/>
  <c r="S486" i="41"/>
  <c r="S487" i="41"/>
  <c r="S488" i="41"/>
  <c r="S489" i="41"/>
  <c r="S490" i="41"/>
  <c r="S491" i="41"/>
  <c r="S492" i="41"/>
  <c r="S493" i="41"/>
  <c r="S494" i="41"/>
  <c r="S495" i="41"/>
  <c r="S496" i="41"/>
  <c r="S497" i="41"/>
  <c r="S498" i="41"/>
  <c r="S499" i="41"/>
  <c r="S500" i="41"/>
  <c r="S501" i="41"/>
  <c r="S502" i="41"/>
  <c r="S503" i="41"/>
  <c r="S504" i="41"/>
  <c r="S505" i="41"/>
  <c r="S506" i="41"/>
  <c r="S507" i="41"/>
  <c r="S508" i="41"/>
  <c r="S509" i="41"/>
  <c r="S510" i="41"/>
  <c r="S511" i="41"/>
  <c r="S512" i="41"/>
  <c r="S513" i="41"/>
  <c r="S514" i="41"/>
  <c r="S515" i="41"/>
  <c r="S516" i="41"/>
  <c r="S517" i="41"/>
  <c r="S518" i="41"/>
  <c r="S519" i="41"/>
  <c r="S520" i="41"/>
  <c r="S521" i="41"/>
  <c r="S522" i="41"/>
  <c r="S523" i="41"/>
  <c r="S524" i="41"/>
  <c r="S525" i="41"/>
  <c r="S526" i="41"/>
  <c r="S527" i="41"/>
  <c r="S528" i="41"/>
  <c r="S529" i="41"/>
  <c r="S530" i="41"/>
  <c r="S531" i="41"/>
  <c r="S532" i="41"/>
  <c r="S533" i="41"/>
  <c r="S534" i="41"/>
  <c r="S535" i="41"/>
  <c r="S536" i="41"/>
  <c r="S537" i="41"/>
  <c r="S538" i="41"/>
  <c r="S539" i="41"/>
  <c r="S540" i="41"/>
  <c r="S541" i="41"/>
  <c r="S542" i="41"/>
  <c r="S543" i="41"/>
  <c r="S544" i="41"/>
  <c r="S545" i="41"/>
  <c r="S546" i="41"/>
  <c r="S547" i="41"/>
  <c r="S548" i="41"/>
  <c r="S549" i="41"/>
  <c r="S550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R106" i="41"/>
  <c r="R107" i="41"/>
  <c r="R108" i="41"/>
  <c r="R109" i="41"/>
  <c r="R110" i="41"/>
  <c r="R111" i="41"/>
  <c r="R112" i="41"/>
  <c r="R113" i="41"/>
  <c r="R114" i="41"/>
  <c r="R115" i="41"/>
  <c r="R116" i="41"/>
  <c r="R117" i="41"/>
  <c r="R118" i="41"/>
  <c r="R119" i="41"/>
  <c r="R120" i="41"/>
  <c r="R121" i="41"/>
  <c r="R122" i="41"/>
  <c r="R123" i="41"/>
  <c r="R124" i="41"/>
  <c r="R125" i="41"/>
  <c r="R126" i="41"/>
  <c r="R127" i="41"/>
  <c r="R128" i="41"/>
  <c r="R129" i="41"/>
  <c r="R130" i="41"/>
  <c r="R131" i="41"/>
  <c r="R132" i="41"/>
  <c r="R133" i="41"/>
  <c r="R134" i="41"/>
  <c r="R135" i="41"/>
  <c r="R136" i="41"/>
  <c r="R137" i="41"/>
  <c r="R138" i="41"/>
  <c r="R139" i="41"/>
  <c r="R140" i="41"/>
  <c r="R141" i="41"/>
  <c r="R142" i="41"/>
  <c r="R143" i="41"/>
  <c r="R144" i="41"/>
  <c r="R145" i="41"/>
  <c r="R146" i="41"/>
  <c r="R147" i="41"/>
  <c r="R148" i="41"/>
  <c r="R149" i="41"/>
  <c r="R150" i="41"/>
  <c r="R151" i="41"/>
  <c r="R152" i="41"/>
  <c r="R153" i="41"/>
  <c r="R154" i="41"/>
  <c r="R155" i="41"/>
  <c r="R156" i="41"/>
  <c r="R157" i="41"/>
  <c r="R158" i="41"/>
  <c r="R159" i="41"/>
  <c r="R160" i="41"/>
  <c r="R161" i="41"/>
  <c r="R162" i="41"/>
  <c r="R163" i="41"/>
  <c r="R164" i="41"/>
  <c r="R165" i="41"/>
  <c r="R166" i="41"/>
  <c r="R167" i="41"/>
  <c r="R168" i="41"/>
  <c r="R169" i="41"/>
  <c r="R170" i="41"/>
  <c r="R171" i="41"/>
  <c r="R172" i="41"/>
  <c r="R173" i="41"/>
  <c r="R174" i="41"/>
  <c r="R175" i="41"/>
  <c r="R176" i="41"/>
  <c r="R177" i="41"/>
  <c r="R178" i="41"/>
  <c r="R179" i="41"/>
  <c r="R180" i="41"/>
  <c r="R181" i="41"/>
  <c r="R182" i="41"/>
  <c r="R183" i="41"/>
  <c r="R184" i="41"/>
  <c r="R185" i="41"/>
  <c r="R186" i="41"/>
  <c r="R187" i="41"/>
  <c r="R188" i="41"/>
  <c r="R189" i="41"/>
  <c r="R190" i="41"/>
  <c r="R191" i="41"/>
  <c r="R192" i="41"/>
  <c r="R193" i="41"/>
  <c r="R194" i="41"/>
  <c r="R195" i="41"/>
  <c r="R196" i="41"/>
  <c r="R197" i="41"/>
  <c r="R198" i="41"/>
  <c r="R199" i="41"/>
  <c r="R200" i="41"/>
  <c r="R201" i="41"/>
  <c r="R202" i="41"/>
  <c r="R203" i="41"/>
  <c r="R204" i="41"/>
  <c r="R205" i="41"/>
  <c r="R206" i="41"/>
  <c r="R207" i="41"/>
  <c r="R208" i="41"/>
  <c r="R209" i="41"/>
  <c r="R210" i="41"/>
  <c r="R211" i="41"/>
  <c r="R212" i="41"/>
  <c r="R213" i="41"/>
  <c r="R214" i="41"/>
  <c r="R215" i="41"/>
  <c r="R216" i="41"/>
  <c r="R217" i="41"/>
  <c r="R218" i="41"/>
  <c r="R219" i="41"/>
  <c r="R220" i="41"/>
  <c r="R221" i="41"/>
  <c r="R222" i="41"/>
  <c r="R223" i="41"/>
  <c r="R224" i="41"/>
  <c r="R225" i="41"/>
  <c r="R226" i="41"/>
  <c r="R227" i="41"/>
  <c r="R228" i="41"/>
  <c r="R229" i="41"/>
  <c r="R230" i="41"/>
  <c r="R231" i="41"/>
  <c r="R232" i="41"/>
  <c r="R233" i="41"/>
  <c r="R234" i="41"/>
  <c r="R235" i="41"/>
  <c r="R236" i="41"/>
  <c r="R237" i="41"/>
  <c r="R238" i="41"/>
  <c r="R239" i="41"/>
  <c r="R240" i="41"/>
  <c r="R241" i="41"/>
  <c r="R242" i="41"/>
  <c r="R243" i="41"/>
  <c r="R244" i="41"/>
  <c r="R245" i="41"/>
  <c r="R246" i="41"/>
  <c r="R247" i="41"/>
  <c r="R248" i="41"/>
  <c r="R249" i="41"/>
  <c r="R250" i="41"/>
  <c r="R251" i="41"/>
  <c r="R252" i="41"/>
  <c r="R253" i="41"/>
  <c r="R254" i="41"/>
  <c r="R255" i="41"/>
  <c r="R256" i="41"/>
  <c r="R257" i="41"/>
  <c r="R258" i="41"/>
  <c r="R259" i="41"/>
  <c r="R260" i="41"/>
  <c r="R261" i="41"/>
  <c r="R262" i="41"/>
  <c r="R263" i="41"/>
  <c r="R264" i="41"/>
  <c r="R265" i="41"/>
  <c r="R266" i="41"/>
  <c r="R267" i="41"/>
  <c r="R268" i="41"/>
  <c r="R269" i="41"/>
  <c r="R270" i="41"/>
  <c r="R271" i="41"/>
  <c r="R272" i="41"/>
  <c r="R273" i="41"/>
  <c r="R274" i="41"/>
  <c r="R275" i="41"/>
  <c r="R276" i="41"/>
  <c r="R277" i="41"/>
  <c r="R278" i="41"/>
  <c r="R279" i="41"/>
  <c r="R280" i="41"/>
  <c r="R281" i="41"/>
  <c r="R282" i="41"/>
  <c r="R283" i="41"/>
  <c r="R284" i="41"/>
  <c r="R285" i="41"/>
  <c r="R286" i="41"/>
  <c r="R287" i="41"/>
  <c r="R288" i="41"/>
  <c r="R289" i="41"/>
  <c r="R290" i="41"/>
  <c r="R291" i="41"/>
  <c r="R292" i="41"/>
  <c r="R293" i="41"/>
  <c r="R294" i="41"/>
  <c r="R295" i="41"/>
  <c r="R296" i="41"/>
  <c r="R297" i="41"/>
  <c r="R298" i="41"/>
  <c r="R299" i="41"/>
  <c r="R300" i="41"/>
  <c r="R301" i="41"/>
  <c r="R302" i="41"/>
  <c r="R303" i="41"/>
  <c r="R304" i="41"/>
  <c r="R305" i="41"/>
  <c r="R306" i="41"/>
  <c r="R307" i="41"/>
  <c r="R308" i="41"/>
  <c r="R309" i="41"/>
  <c r="R310" i="41"/>
  <c r="R311" i="41"/>
  <c r="R312" i="41"/>
  <c r="R313" i="41"/>
  <c r="R314" i="41"/>
  <c r="R315" i="41"/>
  <c r="R316" i="41"/>
  <c r="R317" i="41"/>
  <c r="R318" i="41"/>
  <c r="R319" i="41"/>
  <c r="R320" i="41"/>
  <c r="R321" i="41"/>
  <c r="R322" i="41"/>
  <c r="R323" i="41"/>
  <c r="R324" i="41"/>
  <c r="R325" i="41"/>
  <c r="R326" i="41"/>
  <c r="R327" i="41"/>
  <c r="R328" i="41"/>
  <c r="R329" i="41"/>
  <c r="R330" i="41"/>
  <c r="R331" i="41"/>
  <c r="R332" i="41"/>
  <c r="R333" i="41"/>
  <c r="R334" i="41"/>
  <c r="R335" i="41"/>
  <c r="R336" i="41"/>
  <c r="R337" i="41"/>
  <c r="R338" i="41"/>
  <c r="R339" i="41"/>
  <c r="R340" i="41"/>
  <c r="R341" i="41"/>
  <c r="R342" i="41"/>
  <c r="R343" i="41"/>
  <c r="R344" i="41"/>
  <c r="R345" i="41"/>
  <c r="R346" i="41"/>
  <c r="R347" i="41"/>
  <c r="R348" i="41"/>
  <c r="R349" i="41"/>
  <c r="R350" i="41"/>
  <c r="R351" i="41"/>
  <c r="R352" i="41"/>
  <c r="R353" i="41"/>
  <c r="R354" i="41"/>
  <c r="R355" i="41"/>
  <c r="R356" i="41"/>
  <c r="R357" i="41"/>
  <c r="R358" i="41"/>
  <c r="R359" i="41"/>
  <c r="R360" i="41"/>
  <c r="R361" i="41"/>
  <c r="R362" i="41"/>
  <c r="R363" i="41"/>
  <c r="R364" i="41"/>
  <c r="R365" i="41"/>
  <c r="R366" i="41"/>
  <c r="R367" i="41"/>
  <c r="R368" i="41"/>
  <c r="R369" i="41"/>
  <c r="R370" i="41"/>
  <c r="R371" i="41"/>
  <c r="R372" i="41"/>
  <c r="R373" i="41"/>
  <c r="R374" i="41"/>
  <c r="R375" i="41"/>
  <c r="R376" i="41"/>
  <c r="R377" i="41"/>
  <c r="R378" i="41"/>
  <c r="R379" i="41"/>
  <c r="R380" i="41"/>
  <c r="R381" i="41"/>
  <c r="R382" i="41"/>
  <c r="R383" i="41"/>
  <c r="R384" i="41"/>
  <c r="R385" i="41"/>
  <c r="R386" i="41"/>
  <c r="R387" i="41"/>
  <c r="R388" i="41"/>
  <c r="R389" i="41"/>
  <c r="R390" i="41"/>
  <c r="R391" i="41"/>
  <c r="R392" i="41"/>
  <c r="R393" i="41"/>
  <c r="R394" i="41"/>
  <c r="R395" i="41"/>
  <c r="R396" i="41"/>
  <c r="R397" i="41"/>
  <c r="R398" i="41"/>
  <c r="R399" i="41"/>
  <c r="R400" i="41"/>
  <c r="R401" i="41"/>
  <c r="R402" i="41"/>
  <c r="R403" i="41"/>
  <c r="R404" i="41"/>
  <c r="R405" i="41"/>
  <c r="R406" i="41"/>
  <c r="R407" i="41"/>
  <c r="R408" i="41"/>
  <c r="R409" i="41"/>
  <c r="R410" i="41"/>
  <c r="R411" i="41"/>
  <c r="R412" i="41"/>
  <c r="R413" i="41"/>
  <c r="R414" i="41"/>
  <c r="R415" i="41"/>
  <c r="R416" i="41"/>
  <c r="R417" i="41"/>
  <c r="R418" i="41"/>
  <c r="R419" i="41"/>
  <c r="R420" i="41"/>
  <c r="R421" i="41"/>
  <c r="R422" i="41"/>
  <c r="R423" i="41"/>
  <c r="R424" i="41"/>
  <c r="R425" i="41"/>
  <c r="R426" i="41"/>
  <c r="R427" i="41"/>
  <c r="R428" i="41"/>
  <c r="R429" i="41"/>
  <c r="R430" i="41"/>
  <c r="R431" i="41"/>
  <c r="R432" i="41"/>
  <c r="R433" i="41"/>
  <c r="R434" i="41"/>
  <c r="R435" i="41"/>
  <c r="R436" i="41"/>
  <c r="R437" i="41"/>
  <c r="R438" i="41"/>
  <c r="R439" i="41"/>
  <c r="R440" i="41"/>
  <c r="R441" i="41"/>
  <c r="R442" i="41"/>
  <c r="R443" i="41"/>
  <c r="R444" i="41"/>
  <c r="R445" i="41"/>
  <c r="R446" i="41"/>
  <c r="R447" i="41"/>
  <c r="R448" i="41"/>
  <c r="R449" i="41"/>
  <c r="R450" i="41"/>
  <c r="R451" i="41"/>
  <c r="R452" i="41"/>
  <c r="R453" i="41"/>
  <c r="R454" i="41"/>
  <c r="R455" i="41"/>
  <c r="R456" i="41"/>
  <c r="R457" i="41"/>
  <c r="R458" i="41"/>
  <c r="R459" i="41"/>
  <c r="R460" i="41"/>
  <c r="R461" i="41"/>
  <c r="R462" i="41"/>
  <c r="R463" i="41"/>
  <c r="R464" i="41"/>
  <c r="R465" i="41"/>
  <c r="R466" i="41"/>
  <c r="R467" i="41"/>
  <c r="R468" i="41"/>
  <c r="R469" i="41"/>
  <c r="R470" i="41"/>
  <c r="R471" i="41"/>
  <c r="R472" i="41"/>
  <c r="R473" i="41"/>
  <c r="R474" i="41"/>
  <c r="R475" i="41"/>
  <c r="R476" i="41"/>
  <c r="R477" i="41"/>
  <c r="R478" i="41"/>
  <c r="R479" i="41"/>
  <c r="R480" i="41"/>
  <c r="R481" i="41"/>
  <c r="R482" i="41"/>
  <c r="R483" i="41"/>
  <c r="R484" i="41"/>
  <c r="R485" i="41"/>
  <c r="R486" i="41"/>
  <c r="R487" i="41"/>
  <c r="R488" i="41"/>
  <c r="R489" i="41"/>
  <c r="R490" i="41"/>
  <c r="R491" i="41"/>
  <c r="R492" i="41"/>
  <c r="R493" i="41"/>
  <c r="R494" i="41"/>
  <c r="R495" i="41"/>
  <c r="R496" i="41"/>
  <c r="R497" i="41"/>
  <c r="R498" i="41"/>
  <c r="R499" i="41"/>
  <c r="R500" i="41"/>
  <c r="R501" i="41"/>
  <c r="R502" i="41"/>
  <c r="R503" i="41"/>
  <c r="R504" i="41"/>
  <c r="R505" i="41"/>
  <c r="R506" i="41"/>
  <c r="R507" i="41"/>
  <c r="R508" i="41"/>
  <c r="R509" i="41"/>
  <c r="R510" i="41"/>
  <c r="R511" i="41"/>
  <c r="R512" i="41"/>
  <c r="R513" i="41"/>
  <c r="R514" i="41"/>
  <c r="R515" i="41"/>
  <c r="R516" i="41"/>
  <c r="R517" i="41"/>
  <c r="R518" i="41"/>
  <c r="R519" i="41"/>
  <c r="R520" i="41"/>
  <c r="R521" i="41"/>
  <c r="R522" i="41"/>
  <c r="R523" i="41"/>
  <c r="R524" i="41"/>
  <c r="R525" i="41"/>
  <c r="R526" i="41"/>
  <c r="R527" i="41"/>
  <c r="R528" i="41"/>
  <c r="R529" i="41"/>
  <c r="R530" i="41"/>
  <c r="R531" i="41"/>
  <c r="R532" i="41"/>
  <c r="R533" i="41"/>
  <c r="R534" i="41"/>
  <c r="R535" i="41"/>
  <c r="R536" i="41"/>
  <c r="R537" i="41"/>
  <c r="R538" i="41"/>
  <c r="R539" i="41"/>
  <c r="R540" i="41"/>
  <c r="R541" i="41"/>
  <c r="R542" i="41"/>
  <c r="R543" i="41"/>
  <c r="R544" i="41"/>
  <c r="R545" i="41"/>
  <c r="R546" i="41"/>
  <c r="R547" i="41"/>
  <c r="R548" i="41"/>
  <c r="R549" i="41"/>
  <c r="R550" i="41"/>
  <c r="U7" i="41" l="1"/>
  <c r="U8" i="41"/>
  <c r="U9" i="41"/>
  <c r="U10" i="41"/>
  <c r="U11" i="41"/>
  <c r="U12" i="41"/>
  <c r="U13" i="41"/>
  <c r="U14" i="41"/>
  <c r="U15" i="41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61" i="41"/>
  <c r="U162" i="41"/>
  <c r="U163" i="41"/>
  <c r="U164" i="41"/>
  <c r="U165" i="41"/>
  <c r="U166" i="41"/>
  <c r="U167" i="41"/>
  <c r="U168" i="41"/>
  <c r="U169" i="41"/>
  <c r="U170" i="41"/>
  <c r="U171" i="41"/>
  <c r="U172" i="41"/>
  <c r="U173" i="41"/>
  <c r="U174" i="41"/>
  <c r="U175" i="41"/>
  <c r="U176" i="41"/>
  <c r="U177" i="41"/>
  <c r="U178" i="41"/>
  <c r="U179" i="41"/>
  <c r="U180" i="41"/>
  <c r="U181" i="41"/>
  <c r="U182" i="41"/>
  <c r="U183" i="41"/>
  <c r="U184" i="41"/>
  <c r="U185" i="41"/>
  <c r="U186" i="41"/>
  <c r="U187" i="41"/>
  <c r="U188" i="41"/>
  <c r="U189" i="41"/>
  <c r="U190" i="41"/>
  <c r="U191" i="41"/>
  <c r="U192" i="41"/>
  <c r="U193" i="41"/>
  <c r="U194" i="41"/>
  <c r="U195" i="41"/>
  <c r="U196" i="41"/>
  <c r="U197" i="41"/>
  <c r="U198" i="41"/>
  <c r="U199" i="41"/>
  <c r="U200" i="41"/>
  <c r="U201" i="41"/>
  <c r="U202" i="41"/>
  <c r="U203" i="41"/>
  <c r="U204" i="41"/>
  <c r="U205" i="41"/>
  <c r="U206" i="41"/>
  <c r="U207" i="41"/>
  <c r="U208" i="41"/>
  <c r="U209" i="41"/>
  <c r="U210" i="41"/>
  <c r="U211" i="41"/>
  <c r="U212" i="41"/>
  <c r="U213" i="41"/>
  <c r="U214" i="41"/>
  <c r="U215" i="41"/>
  <c r="U216" i="41"/>
  <c r="U217" i="41"/>
  <c r="U218" i="41"/>
  <c r="U219" i="41"/>
  <c r="U220" i="41"/>
  <c r="U221" i="41"/>
  <c r="U222" i="41"/>
  <c r="U223" i="41"/>
  <c r="U224" i="41"/>
  <c r="U225" i="41"/>
  <c r="U226" i="41"/>
  <c r="U227" i="41"/>
  <c r="U228" i="41"/>
  <c r="U229" i="41"/>
  <c r="U230" i="41"/>
  <c r="U231" i="41"/>
  <c r="U232" i="41"/>
  <c r="U233" i="41"/>
  <c r="U234" i="41"/>
  <c r="U235" i="41"/>
  <c r="U236" i="41"/>
  <c r="U237" i="41"/>
  <c r="U238" i="41"/>
  <c r="U239" i="41"/>
  <c r="U240" i="41"/>
  <c r="U241" i="41"/>
  <c r="U242" i="41"/>
  <c r="U243" i="41"/>
  <c r="U244" i="41"/>
  <c r="U245" i="41"/>
  <c r="U246" i="41"/>
  <c r="U247" i="41"/>
  <c r="U248" i="41"/>
  <c r="U249" i="41"/>
  <c r="U250" i="41"/>
  <c r="U251" i="41"/>
  <c r="U252" i="41"/>
  <c r="U253" i="41"/>
  <c r="U254" i="41"/>
  <c r="U255" i="41"/>
  <c r="U256" i="41"/>
  <c r="U257" i="41"/>
  <c r="U258" i="41"/>
  <c r="U259" i="41"/>
  <c r="U260" i="41"/>
  <c r="U261" i="41"/>
  <c r="U262" i="41"/>
  <c r="U263" i="41"/>
  <c r="U264" i="41"/>
  <c r="U265" i="41"/>
  <c r="U266" i="41"/>
  <c r="U267" i="41"/>
  <c r="U268" i="41"/>
  <c r="U269" i="41"/>
  <c r="U270" i="41"/>
  <c r="U271" i="41"/>
  <c r="U272" i="41"/>
  <c r="U273" i="41"/>
  <c r="U274" i="41"/>
  <c r="U275" i="41"/>
  <c r="U276" i="41"/>
  <c r="U277" i="41"/>
  <c r="U278" i="41"/>
  <c r="U279" i="41"/>
  <c r="U280" i="41"/>
  <c r="U281" i="41"/>
  <c r="U282" i="41"/>
  <c r="U283" i="41"/>
  <c r="U284" i="41"/>
  <c r="U285" i="41"/>
  <c r="U286" i="41"/>
  <c r="U287" i="41"/>
  <c r="U288" i="41"/>
  <c r="U289" i="41"/>
  <c r="U290" i="41"/>
  <c r="U291" i="41"/>
  <c r="U292" i="41"/>
  <c r="U293" i="41"/>
  <c r="U294" i="41"/>
  <c r="U295" i="41"/>
  <c r="U296" i="41"/>
  <c r="U297" i="41"/>
  <c r="U298" i="41"/>
  <c r="U299" i="41"/>
  <c r="U300" i="41"/>
  <c r="U301" i="41"/>
  <c r="U302" i="41"/>
  <c r="U303" i="41"/>
  <c r="U304" i="41"/>
  <c r="U305" i="41"/>
  <c r="U306" i="41"/>
  <c r="U307" i="41"/>
  <c r="U308" i="41"/>
  <c r="U309" i="41"/>
  <c r="U310" i="41"/>
  <c r="U311" i="41"/>
  <c r="U312" i="41"/>
  <c r="U313" i="41"/>
  <c r="U314" i="41"/>
  <c r="U315" i="41"/>
  <c r="U316" i="41"/>
  <c r="U317" i="41"/>
  <c r="U318" i="41"/>
  <c r="U319" i="41"/>
  <c r="U320" i="41"/>
  <c r="U321" i="41"/>
  <c r="U322" i="41"/>
  <c r="U323" i="41"/>
  <c r="U324" i="41"/>
  <c r="U325" i="41"/>
  <c r="U326" i="41"/>
  <c r="U327" i="41"/>
  <c r="U328" i="41"/>
  <c r="U329" i="41"/>
  <c r="U330" i="41"/>
  <c r="U331" i="41"/>
  <c r="U332" i="41"/>
  <c r="U333" i="41"/>
  <c r="U334" i="41"/>
  <c r="U335" i="41"/>
  <c r="U336" i="41"/>
  <c r="U337" i="41"/>
  <c r="U338" i="41"/>
  <c r="U339" i="41"/>
  <c r="U340" i="41"/>
  <c r="U341" i="41"/>
  <c r="U342" i="41"/>
  <c r="U343" i="41"/>
  <c r="U344" i="41"/>
  <c r="U345" i="41"/>
  <c r="U346" i="41"/>
  <c r="U347" i="41"/>
  <c r="U348" i="41"/>
  <c r="U349" i="41"/>
  <c r="U350" i="41"/>
  <c r="U351" i="41"/>
  <c r="U352" i="41"/>
  <c r="U353" i="41"/>
  <c r="U354" i="41"/>
  <c r="U355" i="41"/>
  <c r="U356" i="41"/>
  <c r="U357" i="41"/>
  <c r="U358" i="41"/>
  <c r="U359" i="41"/>
  <c r="U360" i="41"/>
  <c r="U361" i="41"/>
  <c r="U362" i="41"/>
  <c r="U363" i="41"/>
  <c r="U364" i="41"/>
  <c r="U365" i="41"/>
  <c r="U366" i="41"/>
  <c r="U367" i="41"/>
  <c r="U368" i="41"/>
  <c r="U369" i="41"/>
  <c r="U370" i="41"/>
  <c r="U371" i="41"/>
  <c r="U372" i="41"/>
  <c r="U373" i="41"/>
  <c r="U374" i="41"/>
  <c r="U375" i="41"/>
  <c r="U376" i="41"/>
  <c r="U377" i="41"/>
  <c r="U378" i="41"/>
  <c r="U379" i="41"/>
  <c r="U380" i="41"/>
  <c r="U381" i="41"/>
  <c r="U382" i="41"/>
  <c r="U383" i="41"/>
  <c r="U384" i="41"/>
  <c r="U385" i="41"/>
  <c r="U386" i="41"/>
  <c r="U387" i="41"/>
  <c r="U388" i="41"/>
  <c r="U389" i="41"/>
  <c r="U390" i="41"/>
  <c r="U391" i="41"/>
  <c r="U392" i="41"/>
  <c r="U393" i="41"/>
  <c r="U394" i="41"/>
  <c r="U395" i="41"/>
  <c r="U396" i="41"/>
  <c r="U397" i="41"/>
  <c r="U398" i="41"/>
  <c r="U399" i="41"/>
  <c r="U400" i="41"/>
  <c r="U401" i="41"/>
  <c r="U402" i="41"/>
  <c r="U403" i="41"/>
  <c r="U404" i="41"/>
  <c r="U405" i="41"/>
  <c r="U406" i="41"/>
  <c r="U407" i="41"/>
  <c r="U408" i="41"/>
  <c r="U409" i="41"/>
  <c r="U410" i="41"/>
  <c r="U411" i="41"/>
  <c r="U412" i="41"/>
  <c r="U413" i="41"/>
  <c r="U414" i="41"/>
  <c r="U415" i="41"/>
  <c r="U416" i="41"/>
  <c r="U417" i="41"/>
  <c r="U418" i="41"/>
  <c r="U419" i="41"/>
  <c r="U420" i="41"/>
  <c r="U421" i="41"/>
  <c r="U422" i="41"/>
  <c r="U423" i="41"/>
  <c r="U424" i="41"/>
  <c r="U425" i="41"/>
  <c r="U426" i="41"/>
  <c r="U427" i="41"/>
  <c r="U428" i="41"/>
  <c r="U429" i="41"/>
  <c r="U430" i="41"/>
  <c r="U431" i="41"/>
  <c r="U432" i="41"/>
  <c r="U433" i="41"/>
  <c r="U434" i="41"/>
  <c r="U435" i="41"/>
  <c r="U436" i="41"/>
  <c r="U437" i="41"/>
  <c r="U438" i="41"/>
  <c r="U439" i="41"/>
  <c r="U440" i="41"/>
  <c r="U441" i="41"/>
  <c r="U442" i="41"/>
  <c r="U443" i="41"/>
  <c r="U444" i="41"/>
  <c r="U445" i="41"/>
  <c r="U446" i="41"/>
  <c r="U447" i="41"/>
  <c r="U448" i="41"/>
  <c r="U449" i="41"/>
  <c r="U450" i="41"/>
  <c r="U451" i="41"/>
  <c r="U452" i="41"/>
  <c r="U453" i="41"/>
  <c r="U454" i="41"/>
  <c r="U455" i="41"/>
  <c r="U456" i="41"/>
  <c r="U457" i="41"/>
  <c r="U458" i="41"/>
  <c r="U459" i="41"/>
  <c r="U460" i="41"/>
  <c r="U461" i="41"/>
  <c r="U462" i="41"/>
  <c r="U463" i="41"/>
  <c r="U464" i="41"/>
  <c r="U465" i="41"/>
  <c r="U466" i="41"/>
  <c r="U467" i="41"/>
  <c r="U468" i="41"/>
  <c r="U469" i="41"/>
  <c r="U470" i="41"/>
  <c r="U471" i="41"/>
  <c r="U472" i="41"/>
  <c r="U473" i="41"/>
  <c r="U474" i="41"/>
  <c r="U475" i="41"/>
  <c r="U476" i="41"/>
  <c r="U477" i="41"/>
  <c r="U478" i="41"/>
  <c r="U479" i="41"/>
  <c r="U480" i="41"/>
  <c r="U481" i="41"/>
  <c r="U482" i="41"/>
  <c r="U483" i="41"/>
  <c r="U484" i="41"/>
  <c r="U485" i="41"/>
  <c r="U486" i="41"/>
  <c r="U487" i="41"/>
  <c r="U488" i="41"/>
  <c r="U489" i="41"/>
  <c r="U490" i="41"/>
  <c r="U491" i="41"/>
  <c r="U492" i="41"/>
  <c r="U493" i="41"/>
  <c r="U494" i="41"/>
  <c r="U495" i="41"/>
  <c r="U496" i="41"/>
  <c r="U497" i="41"/>
  <c r="U498" i="41"/>
  <c r="U499" i="41"/>
  <c r="U500" i="41"/>
  <c r="U501" i="41"/>
  <c r="U502" i="41"/>
  <c r="U503" i="41"/>
  <c r="U504" i="41"/>
  <c r="U505" i="41"/>
  <c r="U506" i="41"/>
  <c r="U507" i="41"/>
  <c r="U508" i="41"/>
  <c r="U509" i="41"/>
  <c r="U510" i="41"/>
  <c r="U511" i="41"/>
  <c r="U512" i="41"/>
  <c r="U513" i="41"/>
  <c r="U514" i="41"/>
  <c r="U515" i="41"/>
  <c r="U516" i="41"/>
  <c r="U517" i="41"/>
  <c r="U518" i="41"/>
  <c r="U519" i="41"/>
  <c r="U520" i="41"/>
  <c r="U521" i="41"/>
  <c r="U522" i="41"/>
  <c r="U523" i="41"/>
  <c r="U524" i="41"/>
  <c r="U525" i="41"/>
  <c r="U526" i="41"/>
  <c r="U527" i="41"/>
  <c r="U528" i="41"/>
  <c r="U529" i="41"/>
  <c r="U530" i="41"/>
  <c r="U531" i="41"/>
  <c r="U532" i="41"/>
  <c r="U533" i="41"/>
  <c r="U534" i="41"/>
  <c r="U535" i="41"/>
  <c r="U536" i="41"/>
  <c r="U537" i="41"/>
  <c r="U538" i="41"/>
  <c r="U539" i="41"/>
  <c r="U540" i="41"/>
  <c r="U541" i="41"/>
  <c r="U542" i="41"/>
  <c r="U543" i="41"/>
  <c r="U544" i="41"/>
  <c r="U545" i="41"/>
  <c r="U546" i="41"/>
  <c r="U547" i="41"/>
  <c r="U548" i="41"/>
  <c r="U549" i="41"/>
  <c r="U550" i="41"/>
  <c r="U6" i="41"/>
  <c r="S6" i="41" l="1"/>
  <c r="R6" i="41"/>
  <c r="AQ7" i="41" l="1"/>
  <c r="AQ8" i="41"/>
  <c r="AQ9" i="41"/>
  <c r="AQ10" i="41"/>
  <c r="AQ11" i="41"/>
  <c r="AQ12" i="41"/>
  <c r="AQ13" i="41"/>
  <c r="AQ14" i="41"/>
  <c r="AQ15" i="4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Q106" i="41"/>
  <c r="AQ107" i="41"/>
  <c r="AQ108" i="41"/>
  <c r="AQ109" i="41"/>
  <c r="AQ110" i="41"/>
  <c r="AQ111" i="41"/>
  <c r="AQ112" i="41"/>
  <c r="AQ113" i="41"/>
  <c r="AQ114" i="41"/>
  <c r="AQ115" i="41"/>
  <c r="AQ116" i="41"/>
  <c r="AQ117" i="41"/>
  <c r="AQ118" i="41"/>
  <c r="AQ119" i="41"/>
  <c r="AQ120" i="41"/>
  <c r="AQ121" i="41"/>
  <c r="AQ122" i="41"/>
  <c r="AQ123" i="41"/>
  <c r="AQ124" i="41"/>
  <c r="AQ125" i="41"/>
  <c r="AQ126" i="41"/>
  <c r="AQ127" i="41"/>
  <c r="AQ128" i="41"/>
  <c r="AQ129" i="41"/>
  <c r="AQ130" i="41"/>
  <c r="AQ131" i="41"/>
  <c r="AQ132" i="41"/>
  <c r="AQ133" i="41"/>
  <c r="AQ134" i="41"/>
  <c r="AQ135" i="41"/>
  <c r="AQ136" i="41"/>
  <c r="AQ137" i="41"/>
  <c r="AQ138" i="41"/>
  <c r="AQ139" i="41"/>
  <c r="AQ140" i="41"/>
  <c r="AQ141" i="41"/>
  <c r="AQ142" i="41"/>
  <c r="AQ143" i="41"/>
  <c r="AQ144" i="41"/>
  <c r="AQ145" i="41"/>
  <c r="AQ146" i="41"/>
  <c r="AQ147" i="41"/>
  <c r="AQ148" i="41"/>
  <c r="AQ149" i="41"/>
  <c r="AQ150" i="41"/>
  <c r="AQ151" i="41"/>
  <c r="AQ152" i="41"/>
  <c r="AQ153" i="41"/>
  <c r="AQ154" i="41"/>
  <c r="AQ155" i="41"/>
  <c r="AQ156" i="41"/>
  <c r="AQ157" i="41"/>
  <c r="AQ158" i="41"/>
  <c r="AQ159" i="41"/>
  <c r="AQ160" i="41"/>
  <c r="AQ161" i="41"/>
  <c r="AQ162" i="41"/>
  <c r="AQ163" i="41"/>
  <c r="AQ164" i="41"/>
  <c r="AQ165" i="41"/>
  <c r="AQ166" i="41"/>
  <c r="AQ167" i="41"/>
  <c r="AQ168" i="41"/>
  <c r="AQ169" i="41"/>
  <c r="AQ170" i="41"/>
  <c r="AQ171" i="41"/>
  <c r="AQ172" i="41"/>
  <c r="AQ173" i="41"/>
  <c r="AQ174" i="41"/>
  <c r="AQ175" i="41"/>
  <c r="AQ176" i="41"/>
  <c r="AQ177" i="41"/>
  <c r="AQ178" i="41"/>
  <c r="AQ179" i="41"/>
  <c r="AQ180" i="41"/>
  <c r="AQ181" i="41"/>
  <c r="AQ182" i="41"/>
  <c r="AQ183" i="41"/>
  <c r="AQ184" i="41"/>
  <c r="AQ185" i="41"/>
  <c r="AQ186" i="41"/>
  <c r="AQ187" i="41"/>
  <c r="AQ188" i="41"/>
  <c r="AQ189" i="41"/>
  <c r="AQ190" i="41"/>
  <c r="AQ191" i="41"/>
  <c r="AQ192" i="41"/>
  <c r="AQ193" i="41"/>
  <c r="AQ194" i="41"/>
  <c r="AQ195" i="41"/>
  <c r="AQ196" i="41"/>
  <c r="AQ197" i="41"/>
  <c r="AQ198" i="41"/>
  <c r="AQ199" i="41"/>
  <c r="AQ200" i="41"/>
  <c r="AQ201" i="41"/>
  <c r="AQ202" i="41"/>
  <c r="AQ203" i="41"/>
  <c r="AQ204" i="41"/>
  <c r="AQ205" i="41"/>
  <c r="AQ206" i="41"/>
  <c r="AQ207" i="41"/>
  <c r="AQ208" i="41"/>
  <c r="AQ209" i="41"/>
  <c r="AQ210" i="41"/>
  <c r="AQ211" i="41"/>
  <c r="AQ212" i="41"/>
  <c r="AQ213" i="41"/>
  <c r="AQ214" i="41"/>
  <c r="AQ215" i="41"/>
  <c r="AQ216" i="41"/>
  <c r="AQ217" i="41"/>
  <c r="AQ218" i="41"/>
  <c r="AQ219" i="41"/>
  <c r="AQ220" i="41"/>
  <c r="AQ221" i="41"/>
  <c r="AQ222" i="41"/>
  <c r="AQ223" i="41"/>
  <c r="AQ224" i="41"/>
  <c r="AQ225" i="41"/>
  <c r="AQ226" i="41"/>
  <c r="AQ227" i="41"/>
  <c r="AQ228" i="41"/>
  <c r="AQ229" i="41"/>
  <c r="AQ230" i="41"/>
  <c r="AQ231" i="41"/>
  <c r="AQ232" i="41"/>
  <c r="AQ233" i="41"/>
  <c r="AQ234" i="41"/>
  <c r="AQ235" i="41"/>
  <c r="AQ236" i="41"/>
  <c r="AQ237" i="41"/>
  <c r="AQ238" i="41"/>
  <c r="AQ239" i="41"/>
  <c r="AQ240" i="41"/>
  <c r="AQ241" i="41"/>
  <c r="AQ242" i="41"/>
  <c r="AQ243" i="41"/>
  <c r="AQ244" i="41"/>
  <c r="AQ245" i="41"/>
  <c r="AQ246" i="41"/>
  <c r="AQ247" i="41"/>
  <c r="AQ248" i="41"/>
  <c r="AQ249" i="41"/>
  <c r="AQ250" i="41"/>
  <c r="AQ251" i="41"/>
  <c r="AQ252" i="41"/>
  <c r="AQ253" i="41"/>
  <c r="AQ254" i="41"/>
  <c r="AQ255" i="41"/>
  <c r="AQ256" i="41"/>
  <c r="AQ257" i="41"/>
  <c r="AQ258" i="41"/>
  <c r="AQ259" i="41"/>
  <c r="AQ260" i="41"/>
  <c r="AQ261" i="41"/>
  <c r="AQ262" i="41"/>
  <c r="AQ263" i="41"/>
  <c r="AQ264" i="41"/>
  <c r="AQ265" i="41"/>
  <c r="AQ266" i="41"/>
  <c r="AQ267" i="41"/>
  <c r="AQ268" i="41"/>
  <c r="AQ269" i="41"/>
  <c r="AQ270" i="41"/>
  <c r="AQ271" i="41"/>
  <c r="AQ272" i="41"/>
  <c r="AQ273" i="41"/>
  <c r="AQ274" i="41"/>
  <c r="AQ275" i="41"/>
  <c r="AQ276" i="41"/>
  <c r="AQ277" i="41"/>
  <c r="AQ278" i="41"/>
  <c r="AQ279" i="41"/>
  <c r="AQ280" i="41"/>
  <c r="AQ281" i="41"/>
  <c r="AQ282" i="41"/>
  <c r="AQ283" i="41"/>
  <c r="AQ284" i="41"/>
  <c r="AQ285" i="41"/>
  <c r="AQ286" i="41"/>
  <c r="AQ287" i="41"/>
  <c r="AQ288" i="41"/>
  <c r="AQ289" i="41"/>
  <c r="AQ290" i="41"/>
  <c r="AQ291" i="41"/>
  <c r="AQ292" i="41"/>
  <c r="AQ293" i="41"/>
  <c r="AQ294" i="41"/>
  <c r="AQ295" i="41"/>
  <c r="AQ296" i="41"/>
  <c r="AQ297" i="41"/>
  <c r="AQ298" i="41"/>
  <c r="AQ299" i="41"/>
  <c r="AQ300" i="41"/>
  <c r="AQ301" i="41"/>
  <c r="AQ302" i="41"/>
  <c r="AQ303" i="41"/>
  <c r="AQ304" i="41"/>
  <c r="AQ305" i="41"/>
  <c r="AQ306" i="41"/>
  <c r="AQ307" i="41"/>
  <c r="AQ308" i="41"/>
  <c r="AQ309" i="41"/>
  <c r="AQ310" i="41"/>
  <c r="AQ311" i="41"/>
  <c r="AQ312" i="41"/>
  <c r="AQ313" i="41"/>
  <c r="AQ314" i="41"/>
  <c r="AQ315" i="41"/>
  <c r="AQ316" i="41"/>
  <c r="AQ317" i="41"/>
  <c r="AQ318" i="41"/>
  <c r="AQ319" i="41"/>
  <c r="AQ320" i="41"/>
  <c r="AQ321" i="41"/>
  <c r="AQ322" i="41"/>
  <c r="AQ323" i="41"/>
  <c r="AQ324" i="41"/>
  <c r="AQ325" i="41"/>
  <c r="AQ326" i="41"/>
  <c r="AQ327" i="41"/>
  <c r="AQ328" i="41"/>
  <c r="AQ329" i="41"/>
  <c r="AQ330" i="41"/>
  <c r="AQ331" i="41"/>
  <c r="AQ332" i="41"/>
  <c r="AQ333" i="41"/>
  <c r="AQ334" i="41"/>
  <c r="AQ335" i="41"/>
  <c r="AQ336" i="41"/>
  <c r="AQ337" i="41"/>
  <c r="AQ338" i="41"/>
  <c r="AQ339" i="41"/>
  <c r="AQ340" i="41"/>
  <c r="AQ341" i="41"/>
  <c r="AQ342" i="41"/>
  <c r="AQ343" i="41"/>
  <c r="AQ344" i="41"/>
  <c r="AQ345" i="41"/>
  <c r="AQ346" i="41"/>
  <c r="AQ347" i="41"/>
  <c r="AQ348" i="41"/>
  <c r="AQ349" i="41"/>
  <c r="AQ350" i="41"/>
  <c r="AQ351" i="41"/>
  <c r="AQ352" i="41"/>
  <c r="AQ353" i="41"/>
  <c r="AQ354" i="41"/>
  <c r="AQ355" i="41"/>
  <c r="AQ356" i="41"/>
  <c r="AQ357" i="41"/>
  <c r="AQ358" i="41"/>
  <c r="AQ359" i="41"/>
  <c r="AQ360" i="41"/>
  <c r="AQ361" i="41"/>
  <c r="AQ362" i="41"/>
  <c r="AQ363" i="41"/>
  <c r="AQ364" i="41"/>
  <c r="AQ365" i="41"/>
  <c r="AQ366" i="41"/>
  <c r="AQ367" i="41"/>
  <c r="AQ368" i="41"/>
  <c r="AQ369" i="41"/>
  <c r="AQ370" i="41"/>
  <c r="AQ371" i="41"/>
  <c r="AQ372" i="41"/>
  <c r="AQ373" i="41"/>
  <c r="AQ374" i="41"/>
  <c r="AQ375" i="41"/>
  <c r="AQ376" i="41"/>
  <c r="AQ377" i="41"/>
  <c r="AQ378" i="41"/>
  <c r="AQ379" i="41"/>
  <c r="AQ380" i="41"/>
  <c r="AQ381" i="41"/>
  <c r="AQ382" i="41"/>
  <c r="AQ383" i="41"/>
  <c r="AQ384" i="41"/>
  <c r="AQ385" i="41"/>
  <c r="AQ386" i="41"/>
  <c r="AQ387" i="41"/>
  <c r="AQ388" i="41"/>
  <c r="AQ389" i="41"/>
  <c r="AQ390" i="41"/>
  <c r="AQ391" i="41"/>
  <c r="AQ392" i="41"/>
  <c r="AQ393" i="41"/>
  <c r="AQ394" i="41"/>
  <c r="AQ395" i="41"/>
  <c r="AQ396" i="41"/>
  <c r="AQ397" i="41"/>
  <c r="AQ398" i="41"/>
  <c r="AQ399" i="41"/>
  <c r="AQ400" i="41"/>
  <c r="AQ401" i="41"/>
  <c r="AQ402" i="41"/>
  <c r="AQ403" i="41"/>
  <c r="AQ404" i="41"/>
  <c r="AQ405" i="41"/>
  <c r="AQ406" i="41"/>
  <c r="AQ407" i="41"/>
  <c r="AQ408" i="41"/>
  <c r="AQ409" i="41"/>
  <c r="AQ410" i="41"/>
  <c r="AQ411" i="41"/>
  <c r="AQ412" i="41"/>
  <c r="AQ413" i="41"/>
  <c r="AQ414" i="41"/>
  <c r="AQ415" i="41"/>
  <c r="AQ416" i="41"/>
  <c r="AQ417" i="41"/>
  <c r="AQ418" i="41"/>
  <c r="AQ419" i="41"/>
  <c r="AQ420" i="41"/>
  <c r="AQ421" i="41"/>
  <c r="AQ422" i="41"/>
  <c r="AQ423" i="41"/>
  <c r="AQ424" i="41"/>
  <c r="AQ425" i="41"/>
  <c r="AQ426" i="41"/>
  <c r="AQ427" i="41"/>
  <c r="AQ428" i="41"/>
  <c r="AQ429" i="41"/>
  <c r="AQ430" i="41"/>
  <c r="AQ431" i="41"/>
  <c r="AQ432" i="41"/>
  <c r="AQ433" i="41"/>
  <c r="AQ434" i="41"/>
  <c r="AQ435" i="41"/>
  <c r="AQ436" i="41"/>
  <c r="AQ437" i="41"/>
  <c r="AQ438" i="41"/>
  <c r="AQ439" i="41"/>
  <c r="AQ440" i="41"/>
  <c r="AQ441" i="41"/>
  <c r="AQ442" i="41"/>
  <c r="AQ443" i="41"/>
  <c r="AQ444" i="41"/>
  <c r="AQ445" i="41"/>
  <c r="AQ446" i="41"/>
  <c r="AQ447" i="41"/>
  <c r="AQ448" i="41"/>
  <c r="AQ449" i="41"/>
  <c r="AQ450" i="41"/>
  <c r="AQ451" i="41"/>
  <c r="AQ452" i="41"/>
  <c r="AQ453" i="41"/>
  <c r="AQ454" i="41"/>
  <c r="AQ455" i="41"/>
  <c r="AQ456" i="41"/>
  <c r="AQ457" i="41"/>
  <c r="AQ458" i="41"/>
  <c r="AQ459" i="41"/>
  <c r="AQ460" i="41"/>
  <c r="AQ461" i="41"/>
  <c r="AQ462" i="41"/>
  <c r="AQ463" i="41"/>
  <c r="AQ464" i="41"/>
  <c r="AQ465" i="41"/>
  <c r="AQ466" i="41"/>
  <c r="AQ467" i="41"/>
  <c r="AQ468" i="41"/>
  <c r="AQ469" i="41"/>
  <c r="AQ470" i="41"/>
  <c r="AQ471" i="41"/>
  <c r="AQ472" i="41"/>
  <c r="AQ473" i="41"/>
  <c r="AQ474" i="41"/>
  <c r="AQ475" i="41"/>
  <c r="AQ476" i="41"/>
  <c r="AQ477" i="41"/>
  <c r="AQ478" i="41"/>
  <c r="AQ479" i="41"/>
  <c r="AQ480" i="41"/>
  <c r="AQ481" i="41"/>
  <c r="AQ482" i="41"/>
  <c r="AQ483" i="41"/>
  <c r="AQ484" i="41"/>
  <c r="AQ485" i="41"/>
  <c r="AQ486" i="41"/>
  <c r="AQ487" i="41"/>
  <c r="AQ488" i="41"/>
  <c r="AQ489" i="41"/>
  <c r="AQ490" i="41"/>
  <c r="AQ491" i="41"/>
  <c r="AQ492" i="41"/>
  <c r="AQ493" i="41"/>
  <c r="AQ494" i="41"/>
  <c r="AQ495" i="41"/>
  <c r="AQ496" i="41"/>
  <c r="AQ497" i="41"/>
  <c r="AQ498" i="41"/>
  <c r="AQ499" i="41"/>
  <c r="AQ500" i="41"/>
  <c r="AQ501" i="41"/>
  <c r="AQ502" i="41"/>
  <c r="AQ503" i="41"/>
  <c r="AQ504" i="41"/>
  <c r="AQ505" i="41"/>
  <c r="AQ506" i="41"/>
  <c r="AQ507" i="41"/>
  <c r="AQ508" i="41"/>
  <c r="AQ509" i="41"/>
  <c r="AQ510" i="41"/>
  <c r="AQ511" i="41"/>
  <c r="AQ512" i="41"/>
  <c r="AQ513" i="41"/>
  <c r="AQ514" i="41"/>
  <c r="AQ515" i="41"/>
  <c r="AQ516" i="41"/>
  <c r="AQ517" i="41"/>
  <c r="AQ518" i="41"/>
  <c r="AQ519" i="41"/>
  <c r="AQ520" i="41"/>
  <c r="AQ521" i="41"/>
  <c r="AQ522" i="41"/>
  <c r="AQ523" i="41"/>
  <c r="AQ524" i="41"/>
  <c r="AQ525" i="41"/>
  <c r="AQ526" i="41"/>
  <c r="AQ527" i="41"/>
  <c r="AQ528" i="41"/>
  <c r="AQ529" i="41"/>
  <c r="AQ530" i="41"/>
  <c r="AQ531" i="41"/>
  <c r="AQ532" i="41"/>
  <c r="AQ533" i="41"/>
  <c r="AQ534" i="41"/>
  <c r="AQ535" i="41"/>
  <c r="AQ536" i="41"/>
  <c r="AQ537" i="41"/>
  <c r="AQ538" i="41"/>
  <c r="AQ539" i="41"/>
  <c r="AQ540" i="41"/>
  <c r="AQ541" i="41"/>
  <c r="AQ542" i="41"/>
  <c r="AQ543" i="41"/>
  <c r="AQ544" i="41"/>
  <c r="AQ545" i="41"/>
  <c r="AQ546" i="41"/>
  <c r="AQ547" i="41"/>
  <c r="AQ548" i="41"/>
  <c r="AQ549" i="41"/>
  <c r="AQ550" i="41"/>
  <c r="AH7" i="41"/>
  <c r="AH8" i="41"/>
  <c r="AH9" i="41"/>
  <c r="AH10" i="41"/>
  <c r="AH11" i="41"/>
  <c r="AH12" i="41"/>
  <c r="AH13" i="41"/>
  <c r="AH14" i="41"/>
  <c r="AH15" i="41"/>
  <c r="AH16" i="4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AH106" i="41"/>
  <c r="AH107" i="41"/>
  <c r="AH108" i="41"/>
  <c r="AH109" i="41"/>
  <c r="AH110" i="41"/>
  <c r="AH111" i="41"/>
  <c r="AH112" i="41"/>
  <c r="AH113" i="41"/>
  <c r="AH114" i="41"/>
  <c r="AH115" i="41"/>
  <c r="AH116" i="41"/>
  <c r="AH117" i="41"/>
  <c r="AH118" i="41"/>
  <c r="AH119" i="41"/>
  <c r="AH120" i="41"/>
  <c r="AH121" i="41"/>
  <c r="AH122" i="41"/>
  <c r="AH123" i="41"/>
  <c r="AH124" i="41"/>
  <c r="AH125" i="41"/>
  <c r="AH126" i="41"/>
  <c r="AH127" i="41"/>
  <c r="AH128" i="41"/>
  <c r="AH129" i="41"/>
  <c r="AH130" i="41"/>
  <c r="AH131" i="41"/>
  <c r="AH132" i="41"/>
  <c r="AH133" i="41"/>
  <c r="AH134" i="41"/>
  <c r="AH135" i="41"/>
  <c r="AH136" i="41"/>
  <c r="AH137" i="41"/>
  <c r="AH138" i="41"/>
  <c r="AH139" i="41"/>
  <c r="AH140" i="41"/>
  <c r="AH141" i="41"/>
  <c r="AH142" i="41"/>
  <c r="AH143" i="41"/>
  <c r="AH144" i="41"/>
  <c r="AH145" i="41"/>
  <c r="AH146" i="41"/>
  <c r="AH147" i="41"/>
  <c r="AH148" i="41"/>
  <c r="AH149" i="41"/>
  <c r="AH150" i="41"/>
  <c r="AH151" i="41"/>
  <c r="AH152" i="41"/>
  <c r="AH153" i="41"/>
  <c r="AH154" i="41"/>
  <c r="AH155" i="41"/>
  <c r="AH156" i="41"/>
  <c r="AH157" i="41"/>
  <c r="AH158" i="41"/>
  <c r="AH159" i="41"/>
  <c r="AH160" i="41"/>
  <c r="AH161" i="41"/>
  <c r="AH162" i="41"/>
  <c r="AH163" i="41"/>
  <c r="AH164" i="41"/>
  <c r="AH165" i="41"/>
  <c r="AH166" i="41"/>
  <c r="AH167" i="41"/>
  <c r="AH168" i="41"/>
  <c r="AH169" i="41"/>
  <c r="AH170" i="41"/>
  <c r="AH171" i="41"/>
  <c r="AH172" i="41"/>
  <c r="AH173" i="41"/>
  <c r="AH174" i="41"/>
  <c r="AH175" i="41"/>
  <c r="AH176" i="41"/>
  <c r="AH177" i="41"/>
  <c r="AH178" i="41"/>
  <c r="AH179" i="41"/>
  <c r="AH180" i="41"/>
  <c r="AH181" i="41"/>
  <c r="AH182" i="41"/>
  <c r="AH183" i="41"/>
  <c r="AH184" i="41"/>
  <c r="AH185" i="41"/>
  <c r="AH186" i="41"/>
  <c r="AH187" i="41"/>
  <c r="AH188" i="41"/>
  <c r="AH189" i="41"/>
  <c r="AH190" i="41"/>
  <c r="AH191" i="41"/>
  <c r="AH192" i="41"/>
  <c r="AH193" i="41"/>
  <c r="AH194" i="41"/>
  <c r="AH195" i="41"/>
  <c r="AH196" i="41"/>
  <c r="AH197" i="41"/>
  <c r="AH198" i="41"/>
  <c r="AH199" i="41"/>
  <c r="AH200" i="41"/>
  <c r="AH201" i="41"/>
  <c r="AH202" i="41"/>
  <c r="AH203" i="41"/>
  <c r="AH204" i="41"/>
  <c r="AH205" i="41"/>
  <c r="AH206" i="41"/>
  <c r="AH207" i="41"/>
  <c r="AH208" i="41"/>
  <c r="AH209" i="41"/>
  <c r="AH210" i="41"/>
  <c r="AH211" i="41"/>
  <c r="AH212" i="41"/>
  <c r="AH213" i="41"/>
  <c r="AH214" i="41"/>
  <c r="AH215" i="41"/>
  <c r="AH216" i="41"/>
  <c r="AH217" i="41"/>
  <c r="AH218" i="41"/>
  <c r="AH219" i="41"/>
  <c r="AH220" i="41"/>
  <c r="AH221" i="41"/>
  <c r="AH222" i="41"/>
  <c r="AH223" i="41"/>
  <c r="AH224" i="41"/>
  <c r="AH225" i="41"/>
  <c r="AH226" i="41"/>
  <c r="AH227" i="41"/>
  <c r="AH228" i="41"/>
  <c r="AH229" i="41"/>
  <c r="AH230" i="41"/>
  <c r="AH231" i="41"/>
  <c r="AH232" i="41"/>
  <c r="AH233" i="41"/>
  <c r="AH234" i="41"/>
  <c r="AH235" i="41"/>
  <c r="AH236" i="41"/>
  <c r="AH237" i="41"/>
  <c r="AH238" i="41"/>
  <c r="AH239" i="41"/>
  <c r="AH240" i="41"/>
  <c r="AH241" i="41"/>
  <c r="AH242" i="41"/>
  <c r="AH243" i="41"/>
  <c r="AH244" i="41"/>
  <c r="AH245" i="41"/>
  <c r="AH246" i="41"/>
  <c r="AH247" i="41"/>
  <c r="AH248" i="41"/>
  <c r="AH249" i="41"/>
  <c r="AH250" i="41"/>
  <c r="AH251" i="41"/>
  <c r="AH252" i="41"/>
  <c r="AH253" i="41"/>
  <c r="AH254" i="41"/>
  <c r="AH255" i="41"/>
  <c r="AH256" i="41"/>
  <c r="AH257" i="41"/>
  <c r="AH258" i="41"/>
  <c r="AH259" i="41"/>
  <c r="AH260" i="41"/>
  <c r="AH261" i="41"/>
  <c r="AH262" i="41"/>
  <c r="AH263" i="41"/>
  <c r="AH264" i="41"/>
  <c r="AH265" i="41"/>
  <c r="AH266" i="41"/>
  <c r="AH267" i="41"/>
  <c r="AH268" i="41"/>
  <c r="AH269" i="41"/>
  <c r="AH270" i="41"/>
  <c r="AH271" i="41"/>
  <c r="AH272" i="41"/>
  <c r="AH273" i="41"/>
  <c r="AH274" i="41"/>
  <c r="AH275" i="41"/>
  <c r="AH276" i="41"/>
  <c r="AH277" i="41"/>
  <c r="AH278" i="41"/>
  <c r="AH279" i="41"/>
  <c r="AH280" i="41"/>
  <c r="AH281" i="41"/>
  <c r="AH282" i="41"/>
  <c r="AH283" i="41"/>
  <c r="AH284" i="41"/>
  <c r="AH285" i="41"/>
  <c r="AH286" i="41"/>
  <c r="AH287" i="41"/>
  <c r="AH288" i="41"/>
  <c r="AH289" i="41"/>
  <c r="AH290" i="41"/>
  <c r="AH291" i="41"/>
  <c r="AH292" i="41"/>
  <c r="AH293" i="41"/>
  <c r="AH294" i="41"/>
  <c r="AH295" i="41"/>
  <c r="AH296" i="41"/>
  <c r="AH297" i="41"/>
  <c r="AH298" i="41"/>
  <c r="AH299" i="41"/>
  <c r="AH300" i="41"/>
  <c r="AH301" i="41"/>
  <c r="AH302" i="41"/>
  <c r="AH303" i="41"/>
  <c r="AH304" i="41"/>
  <c r="AH305" i="41"/>
  <c r="AH306" i="41"/>
  <c r="AH307" i="41"/>
  <c r="AH308" i="41"/>
  <c r="AH309" i="41"/>
  <c r="AH310" i="41"/>
  <c r="AH311" i="41"/>
  <c r="AH312" i="41"/>
  <c r="AH313" i="41"/>
  <c r="AH314" i="41"/>
  <c r="AH315" i="41"/>
  <c r="AH316" i="41"/>
  <c r="AH317" i="41"/>
  <c r="AH318" i="41"/>
  <c r="AH319" i="41"/>
  <c r="AH320" i="41"/>
  <c r="AH321" i="41"/>
  <c r="AH322" i="41"/>
  <c r="AH323" i="41"/>
  <c r="AH324" i="41"/>
  <c r="AH325" i="41"/>
  <c r="AH326" i="41"/>
  <c r="AH327" i="41"/>
  <c r="AH328" i="41"/>
  <c r="AH329" i="41"/>
  <c r="AH330" i="41"/>
  <c r="AH331" i="41"/>
  <c r="AH332" i="41"/>
  <c r="AH333" i="41"/>
  <c r="AH334" i="41"/>
  <c r="AH335" i="41"/>
  <c r="AH336" i="41"/>
  <c r="AH337" i="41"/>
  <c r="AH338" i="41"/>
  <c r="AH339" i="41"/>
  <c r="AH340" i="41"/>
  <c r="AH341" i="41"/>
  <c r="AH342" i="41"/>
  <c r="AH343" i="41"/>
  <c r="AH344" i="41"/>
  <c r="AH345" i="41"/>
  <c r="AH346" i="41"/>
  <c r="AH347" i="41"/>
  <c r="AH348" i="41"/>
  <c r="AH349" i="41"/>
  <c r="AH350" i="41"/>
  <c r="AH351" i="41"/>
  <c r="AH352" i="41"/>
  <c r="AH353" i="41"/>
  <c r="AH354" i="41"/>
  <c r="AH355" i="41"/>
  <c r="AH356" i="41"/>
  <c r="AH357" i="41"/>
  <c r="AH358" i="41"/>
  <c r="AH359" i="41"/>
  <c r="AH360" i="41"/>
  <c r="AH361" i="41"/>
  <c r="AH362" i="41"/>
  <c r="AH363" i="41"/>
  <c r="AH364" i="41"/>
  <c r="AH365" i="41"/>
  <c r="AH366" i="41"/>
  <c r="AH367" i="41"/>
  <c r="AH368" i="41"/>
  <c r="AH369" i="41"/>
  <c r="AH370" i="41"/>
  <c r="AH371" i="41"/>
  <c r="AH372" i="41"/>
  <c r="AH373" i="41"/>
  <c r="AH374" i="41"/>
  <c r="AH375" i="41"/>
  <c r="AH376" i="41"/>
  <c r="AH377" i="41"/>
  <c r="AH378" i="41"/>
  <c r="AH379" i="41"/>
  <c r="AH380" i="41"/>
  <c r="AH381" i="41"/>
  <c r="AH382" i="41"/>
  <c r="AH383" i="41"/>
  <c r="AH384" i="41"/>
  <c r="AH385" i="41"/>
  <c r="AH386" i="41"/>
  <c r="AH387" i="41"/>
  <c r="AH388" i="41"/>
  <c r="AH389" i="41"/>
  <c r="AH390" i="41"/>
  <c r="AH391" i="41"/>
  <c r="AH392" i="41"/>
  <c r="AH393" i="41"/>
  <c r="AH394" i="41"/>
  <c r="AH395" i="41"/>
  <c r="AH396" i="41"/>
  <c r="AH397" i="41"/>
  <c r="AH398" i="41"/>
  <c r="AH399" i="41"/>
  <c r="AH400" i="41"/>
  <c r="AH401" i="41"/>
  <c r="AH402" i="41"/>
  <c r="AH403" i="41"/>
  <c r="AH404" i="41"/>
  <c r="AH405" i="41"/>
  <c r="AH406" i="41"/>
  <c r="AH407" i="41"/>
  <c r="AH408" i="41"/>
  <c r="AH409" i="41"/>
  <c r="AH410" i="41"/>
  <c r="AH411" i="41"/>
  <c r="AH412" i="41"/>
  <c r="AH413" i="41"/>
  <c r="AH414" i="41"/>
  <c r="AH415" i="41"/>
  <c r="AH416" i="41"/>
  <c r="AH417" i="41"/>
  <c r="AH418" i="41"/>
  <c r="AH419" i="41"/>
  <c r="AH420" i="41"/>
  <c r="AH421" i="41"/>
  <c r="AH422" i="41"/>
  <c r="AH423" i="41"/>
  <c r="AH424" i="41"/>
  <c r="AH425" i="41"/>
  <c r="AH426" i="41"/>
  <c r="AH427" i="41"/>
  <c r="AH428" i="41"/>
  <c r="AH429" i="41"/>
  <c r="AH430" i="41"/>
  <c r="AH431" i="41"/>
  <c r="AH432" i="41"/>
  <c r="AH433" i="41"/>
  <c r="AH434" i="41"/>
  <c r="AH435" i="41"/>
  <c r="AH436" i="41"/>
  <c r="AH437" i="41"/>
  <c r="AH438" i="41"/>
  <c r="AH439" i="41"/>
  <c r="AH440" i="41"/>
  <c r="AH441" i="41"/>
  <c r="AH442" i="41"/>
  <c r="AH443" i="41"/>
  <c r="AH444" i="41"/>
  <c r="AH445" i="41"/>
  <c r="AH446" i="41"/>
  <c r="AH447" i="41"/>
  <c r="AH448" i="41"/>
  <c r="AH449" i="41"/>
  <c r="AH450" i="41"/>
  <c r="AH451" i="41"/>
  <c r="AH452" i="41"/>
  <c r="AH453" i="41"/>
  <c r="AH454" i="41"/>
  <c r="AH455" i="41"/>
  <c r="AH456" i="41"/>
  <c r="AH457" i="41"/>
  <c r="AH458" i="41"/>
  <c r="AH459" i="41"/>
  <c r="AH460" i="41"/>
  <c r="AH461" i="41"/>
  <c r="AH462" i="41"/>
  <c r="AH463" i="41"/>
  <c r="AH464" i="41"/>
  <c r="AH465" i="41"/>
  <c r="AH466" i="41"/>
  <c r="AH467" i="41"/>
  <c r="AH468" i="41"/>
  <c r="AH469" i="41"/>
  <c r="AH470" i="41"/>
  <c r="AH471" i="41"/>
  <c r="AH472" i="41"/>
  <c r="AH473" i="41"/>
  <c r="AH474" i="41"/>
  <c r="AH475" i="41"/>
  <c r="AH476" i="41"/>
  <c r="AH477" i="41"/>
  <c r="AH478" i="41"/>
  <c r="AH479" i="41"/>
  <c r="AH480" i="41"/>
  <c r="AH481" i="41"/>
  <c r="AH482" i="41"/>
  <c r="AH483" i="41"/>
  <c r="AH484" i="41"/>
  <c r="AH485" i="41"/>
  <c r="AH486" i="41"/>
  <c r="AH487" i="41"/>
  <c r="AH488" i="41"/>
  <c r="AH489" i="41"/>
  <c r="AH490" i="41"/>
  <c r="AH491" i="41"/>
  <c r="AH492" i="41"/>
  <c r="AH493" i="41"/>
  <c r="AH494" i="41"/>
  <c r="AH495" i="41"/>
  <c r="AH496" i="41"/>
  <c r="AH497" i="41"/>
  <c r="AH498" i="41"/>
  <c r="AH499" i="41"/>
  <c r="AH500" i="41"/>
  <c r="AH501" i="41"/>
  <c r="AH502" i="41"/>
  <c r="AH503" i="41"/>
  <c r="AH504" i="41"/>
  <c r="AH505" i="41"/>
  <c r="AH506" i="41"/>
  <c r="AH507" i="41"/>
  <c r="AH508" i="41"/>
  <c r="AH509" i="41"/>
  <c r="AH510" i="41"/>
  <c r="AH511" i="41"/>
  <c r="AH512" i="41"/>
  <c r="AH513" i="41"/>
  <c r="AH514" i="41"/>
  <c r="AH515" i="41"/>
  <c r="AH516" i="41"/>
  <c r="AH517" i="41"/>
  <c r="AH518" i="41"/>
  <c r="AH519" i="41"/>
  <c r="AH520" i="41"/>
  <c r="AH521" i="41"/>
  <c r="AH522" i="41"/>
  <c r="AH523" i="41"/>
  <c r="AH524" i="41"/>
  <c r="AH525" i="41"/>
  <c r="AH526" i="41"/>
  <c r="AH527" i="41"/>
  <c r="AH528" i="41"/>
  <c r="AH529" i="41"/>
  <c r="AH530" i="41"/>
  <c r="AH531" i="41"/>
  <c r="AH532" i="41"/>
  <c r="AH533" i="41"/>
  <c r="AH534" i="41"/>
  <c r="AH535" i="41"/>
  <c r="AH536" i="41"/>
  <c r="AH537" i="41"/>
  <c r="AH538" i="41"/>
  <c r="AH539" i="41"/>
  <c r="AH540" i="41"/>
  <c r="AH541" i="41"/>
  <c r="AH542" i="41"/>
  <c r="AH543" i="41"/>
  <c r="AH544" i="41"/>
  <c r="AH545" i="41"/>
  <c r="AH546" i="41"/>
  <c r="AH547" i="41"/>
  <c r="AH548" i="41"/>
  <c r="AH549" i="41"/>
  <c r="AH550" i="41"/>
  <c r="Y7" i="41"/>
  <c r="Y8" i="41"/>
  <c r="Y9" i="41"/>
  <c r="Y10" i="41"/>
  <c r="Y11" i="41"/>
  <c r="Y12" i="41"/>
  <c r="Y13" i="41"/>
  <c r="Y14" i="41"/>
  <c r="Y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Y30" i="41"/>
  <c r="Y31" i="41"/>
  <c r="Y32" i="41"/>
  <c r="Y33" i="41"/>
  <c r="Y34" i="41"/>
  <c r="Y35" i="41"/>
  <c r="Y36" i="41"/>
  <c r="Y37" i="41"/>
  <c r="Y38" i="41"/>
  <c r="Y39" i="41"/>
  <c r="Y40" i="41"/>
  <c r="Y41" i="41"/>
  <c r="Y42" i="41"/>
  <c r="Y43" i="41"/>
  <c r="Y44" i="41"/>
  <c r="Y45" i="41"/>
  <c r="Y46" i="41"/>
  <c r="Y47" i="41"/>
  <c r="Y48" i="41"/>
  <c r="Y49" i="41"/>
  <c r="Y50" i="41"/>
  <c r="Y51" i="41"/>
  <c r="Y52" i="41"/>
  <c r="Y53" i="41"/>
  <c r="Y54" i="41"/>
  <c r="Y55" i="41"/>
  <c r="Y56" i="41"/>
  <c r="Y57" i="41"/>
  <c r="Y58" i="41"/>
  <c r="Y59" i="41"/>
  <c r="Y60" i="41"/>
  <c r="Y61" i="41"/>
  <c r="Y62" i="41"/>
  <c r="Y63" i="41"/>
  <c r="Y64" i="41"/>
  <c r="Y65" i="41"/>
  <c r="Y66" i="41"/>
  <c r="Y67" i="41"/>
  <c r="Y68" i="41"/>
  <c r="Y69" i="41"/>
  <c r="Y70" i="41"/>
  <c r="Y71" i="41"/>
  <c r="Y72" i="41"/>
  <c r="Y73" i="41"/>
  <c r="Y74" i="41"/>
  <c r="Y75" i="41"/>
  <c r="Y76" i="41"/>
  <c r="Y77" i="41"/>
  <c r="Y78" i="41"/>
  <c r="Y79" i="41"/>
  <c r="Y80" i="41"/>
  <c r="Y81" i="41"/>
  <c r="Y82" i="41"/>
  <c r="Y83" i="41"/>
  <c r="Y84" i="41"/>
  <c r="Y85" i="41"/>
  <c r="Y86" i="41"/>
  <c r="Y87" i="41"/>
  <c r="Y88" i="41"/>
  <c r="Y89" i="41"/>
  <c r="Y90" i="41"/>
  <c r="Y91" i="41"/>
  <c r="Y92" i="41"/>
  <c r="Y93" i="41"/>
  <c r="Y94" i="41"/>
  <c r="Y95" i="41"/>
  <c r="Y96" i="41"/>
  <c r="Y97" i="41"/>
  <c r="Y98" i="41"/>
  <c r="Y99" i="41"/>
  <c r="Y100" i="41"/>
  <c r="Y101" i="41"/>
  <c r="Y102" i="41"/>
  <c r="Y103" i="41"/>
  <c r="Y104" i="41"/>
  <c r="Y105" i="41"/>
  <c r="Y106" i="41"/>
  <c r="Y107" i="41"/>
  <c r="Y108" i="41"/>
  <c r="Y109" i="41"/>
  <c r="Y110" i="41"/>
  <c r="Y111" i="41"/>
  <c r="Y112" i="41"/>
  <c r="Y113" i="41"/>
  <c r="Y114" i="41"/>
  <c r="Y115" i="41"/>
  <c r="Y116" i="41"/>
  <c r="Y117" i="41"/>
  <c r="Y118" i="41"/>
  <c r="Y119" i="41"/>
  <c r="Y120" i="41"/>
  <c r="Y121" i="41"/>
  <c r="Y122" i="41"/>
  <c r="Y123" i="41"/>
  <c r="Y124" i="41"/>
  <c r="Y125" i="41"/>
  <c r="Y126" i="41"/>
  <c r="Y127" i="41"/>
  <c r="Y128" i="41"/>
  <c r="Y129" i="41"/>
  <c r="Y130" i="41"/>
  <c r="Y131" i="41"/>
  <c r="Y132" i="41"/>
  <c r="Y133" i="41"/>
  <c r="Y134" i="41"/>
  <c r="Y135" i="41"/>
  <c r="Y136" i="41"/>
  <c r="Y137" i="41"/>
  <c r="Y138" i="41"/>
  <c r="Y139" i="41"/>
  <c r="Y140" i="41"/>
  <c r="Y141" i="41"/>
  <c r="Y142" i="41"/>
  <c r="Y143" i="41"/>
  <c r="Y144" i="41"/>
  <c r="Y145" i="41"/>
  <c r="Y146" i="41"/>
  <c r="Y147" i="41"/>
  <c r="Y148" i="41"/>
  <c r="Y149" i="41"/>
  <c r="Y150" i="41"/>
  <c r="Y151" i="41"/>
  <c r="Y152" i="41"/>
  <c r="Y153" i="41"/>
  <c r="Y154" i="41"/>
  <c r="Y155" i="41"/>
  <c r="Y156" i="41"/>
  <c r="Y157" i="41"/>
  <c r="Y158" i="41"/>
  <c r="Y159" i="41"/>
  <c r="Y160" i="41"/>
  <c r="Y161" i="41"/>
  <c r="Y162" i="41"/>
  <c r="Y163" i="41"/>
  <c r="Y164" i="41"/>
  <c r="Y165" i="41"/>
  <c r="Y166" i="41"/>
  <c r="Y167" i="41"/>
  <c r="Y168" i="41"/>
  <c r="Y169" i="41"/>
  <c r="Y170" i="41"/>
  <c r="Y171" i="41"/>
  <c r="Y172" i="41"/>
  <c r="Y173" i="41"/>
  <c r="Y174" i="41"/>
  <c r="Y175" i="41"/>
  <c r="Y176" i="41"/>
  <c r="Y177" i="41"/>
  <c r="Y178" i="41"/>
  <c r="Y179" i="41"/>
  <c r="Y180" i="41"/>
  <c r="Y181" i="41"/>
  <c r="Y182" i="41"/>
  <c r="Y183" i="41"/>
  <c r="Y184" i="41"/>
  <c r="Y185" i="41"/>
  <c r="Y186" i="41"/>
  <c r="Y187" i="41"/>
  <c r="Y188" i="41"/>
  <c r="Y189" i="41"/>
  <c r="Y190" i="41"/>
  <c r="Y191" i="41"/>
  <c r="Y192" i="41"/>
  <c r="Y193" i="41"/>
  <c r="Y194" i="41"/>
  <c r="Y195" i="41"/>
  <c r="Y196" i="41"/>
  <c r="Y197" i="41"/>
  <c r="Y198" i="41"/>
  <c r="Y199" i="41"/>
  <c r="Y200" i="41"/>
  <c r="Y201" i="41"/>
  <c r="Y202" i="41"/>
  <c r="Y203" i="41"/>
  <c r="Y204" i="41"/>
  <c r="Y205" i="41"/>
  <c r="Y206" i="41"/>
  <c r="Y207" i="41"/>
  <c r="Y208" i="41"/>
  <c r="Y209" i="41"/>
  <c r="Y210" i="41"/>
  <c r="Y211" i="41"/>
  <c r="Y212" i="41"/>
  <c r="Y213" i="41"/>
  <c r="Y214" i="41"/>
  <c r="Y215" i="41"/>
  <c r="Y216" i="41"/>
  <c r="Y217" i="41"/>
  <c r="Y218" i="41"/>
  <c r="Y219" i="41"/>
  <c r="Y220" i="41"/>
  <c r="Y221" i="41"/>
  <c r="Y222" i="41"/>
  <c r="Y223" i="41"/>
  <c r="Y224" i="41"/>
  <c r="Y225" i="41"/>
  <c r="Y226" i="41"/>
  <c r="Y227" i="41"/>
  <c r="Y228" i="41"/>
  <c r="Y229" i="41"/>
  <c r="Y230" i="41"/>
  <c r="Y231" i="41"/>
  <c r="Y232" i="41"/>
  <c r="Y233" i="41"/>
  <c r="Y234" i="41"/>
  <c r="Y235" i="41"/>
  <c r="Y236" i="41"/>
  <c r="Y237" i="41"/>
  <c r="Y238" i="41"/>
  <c r="Y239" i="41"/>
  <c r="Y240" i="41"/>
  <c r="Y241" i="41"/>
  <c r="Y242" i="41"/>
  <c r="Y243" i="41"/>
  <c r="Y244" i="41"/>
  <c r="Y245" i="41"/>
  <c r="Y246" i="41"/>
  <c r="Y247" i="41"/>
  <c r="Y248" i="41"/>
  <c r="Y249" i="41"/>
  <c r="Y250" i="41"/>
  <c r="Y251" i="41"/>
  <c r="Y252" i="41"/>
  <c r="Y253" i="41"/>
  <c r="Y254" i="41"/>
  <c r="Y255" i="41"/>
  <c r="Y256" i="41"/>
  <c r="Y257" i="41"/>
  <c r="Y258" i="41"/>
  <c r="Y259" i="41"/>
  <c r="Y260" i="41"/>
  <c r="Y261" i="41"/>
  <c r="Y262" i="41"/>
  <c r="Y263" i="41"/>
  <c r="Y264" i="41"/>
  <c r="Y265" i="41"/>
  <c r="Y266" i="41"/>
  <c r="Y267" i="41"/>
  <c r="Y268" i="41"/>
  <c r="Y269" i="41"/>
  <c r="Y270" i="41"/>
  <c r="Y271" i="41"/>
  <c r="Y272" i="41"/>
  <c r="Y273" i="41"/>
  <c r="Y274" i="41"/>
  <c r="Y275" i="41"/>
  <c r="Y276" i="41"/>
  <c r="Y277" i="41"/>
  <c r="Y278" i="41"/>
  <c r="Y279" i="41"/>
  <c r="Y280" i="41"/>
  <c r="Y281" i="41"/>
  <c r="Y282" i="41"/>
  <c r="Y283" i="41"/>
  <c r="Y284" i="41"/>
  <c r="Y285" i="41"/>
  <c r="Y286" i="41"/>
  <c r="Y287" i="41"/>
  <c r="Y288" i="41"/>
  <c r="Y289" i="41"/>
  <c r="Y290" i="41"/>
  <c r="Y291" i="41"/>
  <c r="Y292" i="41"/>
  <c r="Y293" i="41"/>
  <c r="Y294" i="41"/>
  <c r="Y295" i="41"/>
  <c r="Y296" i="41"/>
  <c r="Y297" i="41"/>
  <c r="Y298" i="41"/>
  <c r="Y299" i="41"/>
  <c r="Y300" i="41"/>
  <c r="Y301" i="41"/>
  <c r="Y302" i="41"/>
  <c r="Y303" i="41"/>
  <c r="Y304" i="41"/>
  <c r="Y305" i="41"/>
  <c r="Y306" i="41"/>
  <c r="Y307" i="41"/>
  <c r="Y308" i="41"/>
  <c r="Y309" i="41"/>
  <c r="Y310" i="41"/>
  <c r="Y311" i="41"/>
  <c r="Y312" i="41"/>
  <c r="Y313" i="41"/>
  <c r="Y314" i="41"/>
  <c r="Y315" i="41"/>
  <c r="Y316" i="41"/>
  <c r="Y317" i="41"/>
  <c r="Y318" i="41"/>
  <c r="Y319" i="41"/>
  <c r="Y320" i="41"/>
  <c r="Y321" i="41"/>
  <c r="Y322" i="41"/>
  <c r="Y323" i="41"/>
  <c r="Y324" i="41"/>
  <c r="Y325" i="41"/>
  <c r="Y326" i="41"/>
  <c r="Y327" i="41"/>
  <c r="Y328" i="41"/>
  <c r="Y329" i="41"/>
  <c r="Y330" i="41"/>
  <c r="Y331" i="41"/>
  <c r="Y332" i="41"/>
  <c r="Y333" i="41"/>
  <c r="Y334" i="41"/>
  <c r="Y335" i="41"/>
  <c r="Y336" i="41"/>
  <c r="Y337" i="41"/>
  <c r="Y338" i="41"/>
  <c r="Y339" i="41"/>
  <c r="Y340" i="41"/>
  <c r="Y341" i="41"/>
  <c r="Y342" i="41"/>
  <c r="Y343" i="41"/>
  <c r="Y344" i="41"/>
  <c r="Y345" i="41"/>
  <c r="Y346" i="41"/>
  <c r="Y347" i="41"/>
  <c r="Y348" i="41"/>
  <c r="Y349" i="41"/>
  <c r="Y350" i="41"/>
  <c r="Y351" i="41"/>
  <c r="Y352" i="41"/>
  <c r="Y353" i="41"/>
  <c r="Y354" i="41"/>
  <c r="Y355" i="41"/>
  <c r="Y356" i="41"/>
  <c r="Y357" i="41"/>
  <c r="Y358" i="41"/>
  <c r="Y359" i="41"/>
  <c r="Y360" i="41"/>
  <c r="Y361" i="41"/>
  <c r="Y362" i="41"/>
  <c r="Y363" i="41"/>
  <c r="Y364" i="41"/>
  <c r="Y365" i="41"/>
  <c r="Y366" i="41"/>
  <c r="Y367" i="41"/>
  <c r="Y368" i="41"/>
  <c r="Y369" i="41"/>
  <c r="Y370" i="41"/>
  <c r="Y371" i="41"/>
  <c r="Y372" i="41"/>
  <c r="Y373" i="41"/>
  <c r="Y374" i="41"/>
  <c r="Y375" i="41"/>
  <c r="Y376" i="41"/>
  <c r="Y377" i="41"/>
  <c r="Y378" i="41"/>
  <c r="Y379" i="41"/>
  <c r="Y380" i="41"/>
  <c r="Y381" i="41"/>
  <c r="Y382" i="41"/>
  <c r="Y383" i="41"/>
  <c r="Y384" i="41"/>
  <c r="Y385" i="41"/>
  <c r="Y386" i="41"/>
  <c r="Y387" i="41"/>
  <c r="Y388" i="41"/>
  <c r="Y389" i="41"/>
  <c r="Y390" i="41"/>
  <c r="Y391" i="41"/>
  <c r="Y392" i="41"/>
  <c r="Y393" i="41"/>
  <c r="Y394" i="41"/>
  <c r="Y395" i="41"/>
  <c r="Y396" i="41"/>
  <c r="Y397" i="41"/>
  <c r="Y398" i="41"/>
  <c r="Y399" i="41"/>
  <c r="Y400" i="41"/>
  <c r="Y401" i="41"/>
  <c r="Y402" i="41"/>
  <c r="Y403" i="41"/>
  <c r="Y404" i="41"/>
  <c r="Y405" i="41"/>
  <c r="Y406" i="41"/>
  <c r="Y407" i="41"/>
  <c r="Y408" i="41"/>
  <c r="Y409" i="41"/>
  <c r="Y410" i="41"/>
  <c r="Y411" i="41"/>
  <c r="Y412" i="41"/>
  <c r="Y413" i="41"/>
  <c r="Y414" i="41"/>
  <c r="Y415" i="41"/>
  <c r="Y416" i="41"/>
  <c r="Y417" i="41"/>
  <c r="Y418" i="41"/>
  <c r="Y419" i="41"/>
  <c r="Y420" i="41"/>
  <c r="Y421" i="41"/>
  <c r="Y422" i="41"/>
  <c r="Y423" i="41"/>
  <c r="Y424" i="41"/>
  <c r="Y425" i="41"/>
  <c r="Y426" i="41"/>
  <c r="Y427" i="41"/>
  <c r="Y428" i="41"/>
  <c r="Y429" i="41"/>
  <c r="Y430" i="41"/>
  <c r="Y431" i="41"/>
  <c r="Y432" i="41"/>
  <c r="Y433" i="41"/>
  <c r="Y434" i="41"/>
  <c r="Y435" i="41"/>
  <c r="Y436" i="41"/>
  <c r="Y437" i="41"/>
  <c r="Y438" i="41"/>
  <c r="Y439" i="41"/>
  <c r="Y440" i="41"/>
  <c r="Y441" i="41"/>
  <c r="Y442" i="41"/>
  <c r="Y443" i="41"/>
  <c r="Y444" i="41"/>
  <c r="Y445" i="41"/>
  <c r="Y446" i="41"/>
  <c r="Y447" i="41"/>
  <c r="Y448" i="41"/>
  <c r="Y449" i="41"/>
  <c r="Y450" i="41"/>
  <c r="Y451" i="41"/>
  <c r="Y452" i="41"/>
  <c r="Y453" i="41"/>
  <c r="Y454" i="41"/>
  <c r="Y455" i="41"/>
  <c r="Y456" i="41"/>
  <c r="Y457" i="41"/>
  <c r="Y458" i="41"/>
  <c r="Y459" i="41"/>
  <c r="Y460" i="41"/>
  <c r="Y461" i="41"/>
  <c r="Y462" i="41"/>
  <c r="Y463" i="41"/>
  <c r="Y464" i="41"/>
  <c r="Y465" i="41"/>
  <c r="Y466" i="41"/>
  <c r="Y467" i="41"/>
  <c r="Y468" i="41"/>
  <c r="Y469" i="41"/>
  <c r="Y470" i="41"/>
  <c r="Y471" i="41"/>
  <c r="Y472" i="41"/>
  <c r="Y473" i="41"/>
  <c r="Y474" i="41"/>
  <c r="Y475" i="41"/>
  <c r="Y476" i="41"/>
  <c r="Y477" i="41"/>
  <c r="Y478" i="41"/>
  <c r="Y479" i="41"/>
  <c r="Y480" i="41"/>
  <c r="Y481" i="41"/>
  <c r="Y482" i="41"/>
  <c r="Y483" i="41"/>
  <c r="Y484" i="41"/>
  <c r="Y485" i="41"/>
  <c r="Y486" i="41"/>
  <c r="Y487" i="41"/>
  <c r="Y488" i="41"/>
  <c r="Y489" i="41"/>
  <c r="Y490" i="41"/>
  <c r="Y491" i="41"/>
  <c r="Y492" i="41"/>
  <c r="Y493" i="41"/>
  <c r="Y494" i="41"/>
  <c r="Y495" i="41"/>
  <c r="Y496" i="41"/>
  <c r="Y497" i="41"/>
  <c r="Y498" i="41"/>
  <c r="Y499" i="41"/>
  <c r="Y500" i="41"/>
  <c r="Y501" i="41"/>
  <c r="Y502" i="41"/>
  <c r="Y503" i="41"/>
  <c r="Y504" i="41"/>
  <c r="Y505" i="41"/>
  <c r="Y506" i="41"/>
  <c r="Y507" i="41"/>
  <c r="Y508" i="41"/>
  <c r="Y509" i="41"/>
  <c r="Y510" i="41"/>
  <c r="Y511" i="41"/>
  <c r="Y512" i="41"/>
  <c r="Y513" i="41"/>
  <c r="Y514" i="41"/>
  <c r="Y515" i="41"/>
  <c r="Y516" i="41"/>
  <c r="Y517" i="41"/>
  <c r="Y518" i="41"/>
  <c r="Y519" i="41"/>
  <c r="Y520" i="41"/>
  <c r="Y521" i="41"/>
  <c r="Y522" i="41"/>
  <c r="Y523" i="41"/>
  <c r="Y524" i="41"/>
  <c r="Y525" i="41"/>
  <c r="Y526" i="41"/>
  <c r="Y527" i="41"/>
  <c r="Y528" i="41"/>
  <c r="Y529" i="41"/>
  <c r="Y530" i="41"/>
  <c r="Y531" i="41"/>
  <c r="Y532" i="41"/>
  <c r="Y533" i="41"/>
  <c r="Y534" i="41"/>
  <c r="Y535" i="41"/>
  <c r="Y536" i="41"/>
  <c r="Y537" i="41"/>
  <c r="Y538" i="41"/>
  <c r="Y539" i="41"/>
  <c r="Y540" i="41"/>
  <c r="Y541" i="41"/>
  <c r="Y542" i="41"/>
  <c r="Y543" i="41"/>
  <c r="Y544" i="41"/>
  <c r="Y545" i="41"/>
  <c r="Y546" i="41"/>
  <c r="Y547" i="41"/>
  <c r="Y548" i="41"/>
  <c r="Y549" i="41"/>
  <c r="Y550" i="41"/>
  <c r="W7" i="41"/>
  <c r="W8" i="41"/>
  <c r="AY8" i="41" s="1"/>
  <c r="W9" i="41"/>
  <c r="AY9" i="41" s="1"/>
  <c r="W10" i="41"/>
  <c r="AY10" i="41" s="1"/>
  <c r="W11" i="41"/>
  <c r="AY11" i="41" s="1"/>
  <c r="W12" i="41"/>
  <c r="W13" i="41"/>
  <c r="W14" i="41"/>
  <c r="W15" i="41"/>
  <c r="W16" i="41"/>
  <c r="W17" i="41"/>
  <c r="W18" i="41"/>
  <c r="W19" i="41"/>
  <c r="W20" i="41"/>
  <c r="AY20" i="41" s="1"/>
  <c r="W21" i="41"/>
  <c r="AY21" i="41" s="1"/>
  <c r="W22" i="41"/>
  <c r="AY22" i="41" s="1"/>
  <c r="W23" i="41"/>
  <c r="AY23" i="41" s="1"/>
  <c r="W24" i="41"/>
  <c r="W25" i="41"/>
  <c r="W26" i="41"/>
  <c r="W27" i="41"/>
  <c r="W28" i="41"/>
  <c r="W29" i="41"/>
  <c r="W30" i="41"/>
  <c r="W31" i="41"/>
  <c r="W32" i="41"/>
  <c r="AY32" i="41" s="1"/>
  <c r="W33" i="41"/>
  <c r="AY33" i="41" s="1"/>
  <c r="W34" i="41"/>
  <c r="AY34" i="41" s="1"/>
  <c r="W35" i="41"/>
  <c r="AY35" i="41" s="1"/>
  <c r="W36" i="41"/>
  <c r="W37" i="41"/>
  <c r="W38" i="41"/>
  <c r="W39" i="41"/>
  <c r="W40" i="41"/>
  <c r="W41" i="41"/>
  <c r="W42" i="41"/>
  <c r="W43" i="41"/>
  <c r="W44" i="41"/>
  <c r="AY44" i="41" s="1"/>
  <c r="W45" i="41"/>
  <c r="AS45" i="41" s="1"/>
  <c r="AT45" i="41" s="1"/>
  <c r="W46" i="41"/>
  <c r="AY46" i="41" s="1"/>
  <c r="W47" i="41"/>
  <c r="AY47" i="41" s="1"/>
  <c r="W48" i="41"/>
  <c r="W49" i="41"/>
  <c r="W50" i="41"/>
  <c r="W51" i="41"/>
  <c r="W52" i="41"/>
  <c r="W53" i="41"/>
  <c r="W54" i="41"/>
  <c r="W55" i="41"/>
  <c r="W56" i="41"/>
  <c r="AS56" i="41" s="1"/>
  <c r="AT56" i="41" s="1"/>
  <c r="W57" i="41"/>
  <c r="AS57" i="41" s="1"/>
  <c r="AT57" i="41" s="1"/>
  <c r="W58" i="41"/>
  <c r="AY58" i="41" s="1"/>
  <c r="W59" i="41"/>
  <c r="AY59" i="41" s="1"/>
  <c r="W60" i="41"/>
  <c r="W61" i="41"/>
  <c r="W62" i="41"/>
  <c r="W63" i="41"/>
  <c r="W64" i="41"/>
  <c r="W65" i="41"/>
  <c r="W66" i="41"/>
  <c r="W67" i="41"/>
  <c r="W68" i="41"/>
  <c r="AS68" i="41" s="1"/>
  <c r="AT68" i="41" s="1"/>
  <c r="W69" i="41"/>
  <c r="AY69" i="41" s="1"/>
  <c r="W70" i="41"/>
  <c r="AY70" i="41" s="1"/>
  <c r="W71" i="41"/>
  <c r="W72" i="41"/>
  <c r="W73" i="41"/>
  <c r="W74" i="41"/>
  <c r="W75" i="41"/>
  <c r="W76" i="41"/>
  <c r="W77" i="41"/>
  <c r="W78" i="41"/>
  <c r="W79" i="41"/>
  <c r="W80" i="41"/>
  <c r="AS80" i="41" s="1"/>
  <c r="AT80" i="41" s="1"/>
  <c r="W81" i="41"/>
  <c r="AY81" i="41" s="1"/>
  <c r="W82" i="41"/>
  <c r="AY82" i="41" s="1"/>
  <c r="W83" i="41"/>
  <c r="AS83" i="41" s="1"/>
  <c r="AT83" i="41" s="1"/>
  <c r="W84" i="41"/>
  <c r="W85" i="41"/>
  <c r="W86" i="41"/>
  <c r="W87" i="41"/>
  <c r="W88" i="41"/>
  <c r="W89" i="41"/>
  <c r="W90" i="41"/>
  <c r="W91" i="41"/>
  <c r="W92" i="41"/>
  <c r="AS92" i="41" s="1"/>
  <c r="AT92" i="41" s="1"/>
  <c r="W93" i="41"/>
  <c r="AY93" i="41" s="1"/>
  <c r="W94" i="41"/>
  <c r="AY94" i="41" s="1"/>
  <c r="W95" i="41"/>
  <c r="AS95" i="41" s="1"/>
  <c r="AT95" i="41" s="1"/>
  <c r="W96" i="41"/>
  <c r="W97" i="41"/>
  <c r="W98" i="41"/>
  <c r="W99" i="41"/>
  <c r="W100" i="41"/>
  <c r="W101" i="41"/>
  <c r="W102" i="41"/>
  <c r="W103" i="41"/>
  <c r="W104" i="41"/>
  <c r="AJ104" i="41" s="1"/>
  <c r="AK104" i="41" s="1"/>
  <c r="W105" i="41"/>
  <c r="AJ105" i="41" s="1"/>
  <c r="AK105" i="41" s="1"/>
  <c r="W106" i="41"/>
  <c r="AY106" i="41" s="1"/>
  <c r="W107" i="41"/>
  <c r="AY107" i="41" s="1"/>
  <c r="W108" i="41"/>
  <c r="W109" i="41"/>
  <c r="W110" i="41"/>
  <c r="W111" i="41"/>
  <c r="W112" i="41"/>
  <c r="W113" i="41"/>
  <c r="W114" i="41"/>
  <c r="W115" i="41"/>
  <c r="W116" i="41"/>
  <c r="AY116" i="41" s="1"/>
  <c r="W117" i="41"/>
  <c r="AS117" i="41" s="1"/>
  <c r="AT117" i="41" s="1"/>
  <c r="W118" i="41"/>
  <c r="AS118" i="41" s="1"/>
  <c r="AT118" i="41" s="1"/>
  <c r="W119" i="41"/>
  <c r="AY119" i="41" s="1"/>
  <c r="W120" i="41"/>
  <c r="W121" i="41"/>
  <c r="W122" i="41"/>
  <c r="W123" i="41"/>
  <c r="W124" i="41"/>
  <c r="W125" i="41"/>
  <c r="W126" i="41"/>
  <c r="W127" i="41"/>
  <c r="AJ127" i="41" s="1"/>
  <c r="AK127" i="41" s="1"/>
  <c r="W128" i="41"/>
  <c r="AY128" i="41" s="1"/>
  <c r="W129" i="41"/>
  <c r="AY129" i="41" s="1"/>
  <c r="W130" i="41"/>
  <c r="AS130" i="41" s="1"/>
  <c r="AT130" i="41" s="1"/>
  <c r="W131" i="41"/>
  <c r="AY131" i="41" s="1"/>
  <c r="W132" i="41"/>
  <c r="W133" i="41"/>
  <c r="W134" i="41"/>
  <c r="W135" i="41"/>
  <c r="W136" i="41"/>
  <c r="W137" i="41"/>
  <c r="W138" i="41"/>
  <c r="W139" i="41"/>
  <c r="W140" i="41"/>
  <c r="AY140" i="41" s="1"/>
  <c r="W141" i="41"/>
  <c r="AY141" i="41" s="1"/>
  <c r="W142" i="41"/>
  <c r="W143" i="41"/>
  <c r="AY143" i="41" s="1"/>
  <c r="W144" i="41"/>
  <c r="W145" i="41"/>
  <c r="W146" i="41"/>
  <c r="W147" i="41"/>
  <c r="W148" i="41"/>
  <c r="W149" i="41"/>
  <c r="W150" i="41"/>
  <c r="W151" i="41"/>
  <c r="W152" i="41"/>
  <c r="AY152" i="41" s="1"/>
  <c r="W153" i="41"/>
  <c r="AS153" i="41" s="1"/>
  <c r="AT153" i="41" s="1"/>
  <c r="W154" i="41"/>
  <c r="AS154" i="41" s="1"/>
  <c r="AT154" i="41" s="1"/>
  <c r="W155" i="41"/>
  <c r="AY155" i="41" s="1"/>
  <c r="W156" i="41"/>
  <c r="W157" i="41"/>
  <c r="W158" i="41"/>
  <c r="W159" i="41"/>
  <c r="W160" i="41"/>
  <c r="W161" i="41"/>
  <c r="W162" i="41"/>
  <c r="W163" i="41"/>
  <c r="W164" i="41"/>
  <c r="AY164" i="41" s="1"/>
  <c r="W165" i="41"/>
  <c r="AS165" i="41" s="1"/>
  <c r="AT165" i="41" s="1"/>
  <c r="W166" i="41"/>
  <c r="AS166" i="41" s="1"/>
  <c r="AT166" i="41" s="1"/>
  <c r="W167" i="41"/>
  <c r="AY167" i="41" s="1"/>
  <c r="W168" i="41"/>
  <c r="W169" i="41"/>
  <c r="W170" i="41"/>
  <c r="W171" i="41"/>
  <c r="W172" i="41"/>
  <c r="W173" i="41"/>
  <c r="W174" i="41"/>
  <c r="W175" i="41"/>
  <c r="W176" i="41"/>
  <c r="AY176" i="41" s="1"/>
  <c r="W177" i="41"/>
  <c r="AS177" i="41" s="1"/>
  <c r="AT177" i="41" s="1"/>
  <c r="W178" i="41"/>
  <c r="AY178" i="41" s="1"/>
  <c r="W179" i="41"/>
  <c r="AY179" i="41" s="1"/>
  <c r="W180" i="41"/>
  <c r="W181" i="41"/>
  <c r="W182" i="41"/>
  <c r="W183" i="41"/>
  <c r="W184" i="41"/>
  <c r="W185" i="41"/>
  <c r="W186" i="41"/>
  <c r="W187" i="41"/>
  <c r="AJ187" i="41" s="1"/>
  <c r="AK187" i="41" s="1"/>
  <c r="W188" i="41"/>
  <c r="AY188" i="41" s="1"/>
  <c r="W189" i="41"/>
  <c r="AS189" i="41" s="1"/>
  <c r="AT189" i="41" s="1"/>
  <c r="W190" i="41"/>
  <c r="AS190" i="41" s="1"/>
  <c r="AT190" i="41" s="1"/>
  <c r="W191" i="41"/>
  <c r="AY191" i="41" s="1"/>
  <c r="W192" i="41"/>
  <c r="W193" i="41"/>
  <c r="W194" i="41"/>
  <c r="W195" i="41"/>
  <c r="W196" i="41"/>
  <c r="W197" i="41"/>
  <c r="W198" i="41"/>
  <c r="W199" i="41"/>
  <c r="W200" i="41"/>
  <c r="AY200" i="41" s="1"/>
  <c r="W201" i="41"/>
  <c r="AS201" i="41" s="1"/>
  <c r="AT201" i="41" s="1"/>
  <c r="W202" i="41"/>
  <c r="AS202" i="41" s="1"/>
  <c r="AT202" i="41" s="1"/>
  <c r="W203" i="41"/>
  <c r="AY203" i="41" s="1"/>
  <c r="W204" i="41"/>
  <c r="AS204" i="41" s="1"/>
  <c r="AT204" i="41" s="1"/>
  <c r="W205" i="41"/>
  <c r="W206" i="41"/>
  <c r="W207" i="41"/>
  <c r="AY207" i="41" s="1"/>
  <c r="W208" i="41"/>
  <c r="AY208" i="41" s="1"/>
  <c r="W209" i="41"/>
  <c r="AY209" i="41" s="1"/>
  <c r="W210" i="41"/>
  <c r="W211" i="41"/>
  <c r="W212" i="41"/>
  <c r="AY212" i="41" s="1"/>
  <c r="W213" i="41"/>
  <c r="AS213" i="41" s="1"/>
  <c r="AT213" i="41" s="1"/>
  <c r="W214" i="41"/>
  <c r="AS214" i="41" s="1"/>
  <c r="AT214" i="41" s="1"/>
  <c r="W215" i="41"/>
  <c r="AY215" i="41" s="1"/>
  <c r="W216" i="41"/>
  <c r="AS216" i="41" s="1"/>
  <c r="AT216" i="41" s="1"/>
  <c r="W217" i="41"/>
  <c r="W218" i="41"/>
  <c r="W219" i="41"/>
  <c r="AY219" i="41" s="1"/>
  <c r="W220" i="41"/>
  <c r="W221" i="41"/>
  <c r="W222" i="41"/>
  <c r="W223" i="41"/>
  <c r="W224" i="41"/>
  <c r="AY224" i="41" s="1"/>
  <c r="W225" i="41"/>
  <c r="AS225" i="41" s="1"/>
  <c r="AT225" i="41" s="1"/>
  <c r="W226" i="41"/>
  <c r="AA226" i="41" s="1"/>
  <c r="AB226" i="41" s="1"/>
  <c r="W227" i="41"/>
  <c r="AY227" i="41" s="1"/>
  <c r="W228" i="41"/>
  <c r="W229" i="41"/>
  <c r="W230" i="41"/>
  <c r="W231" i="41"/>
  <c r="AY231" i="41" s="1"/>
  <c r="W232" i="41"/>
  <c r="W233" i="41"/>
  <c r="W234" i="41"/>
  <c r="W235" i="41"/>
  <c r="W236" i="41"/>
  <c r="AY236" i="41" s="1"/>
  <c r="W237" i="41"/>
  <c r="AY237" i="41" s="1"/>
  <c r="W238" i="41"/>
  <c r="AY238" i="41" s="1"/>
  <c r="W239" i="41"/>
  <c r="AY239" i="41" s="1"/>
  <c r="W240" i="41"/>
  <c r="AS240" i="41" s="1"/>
  <c r="AT240" i="41" s="1"/>
  <c r="W241" i="41"/>
  <c r="W242" i="41"/>
  <c r="W243" i="41"/>
  <c r="AY243" i="41" s="1"/>
  <c r="W244" i="41"/>
  <c r="W245" i="41"/>
  <c r="W246" i="41"/>
  <c r="W247" i="41"/>
  <c r="W248" i="41"/>
  <c r="AY248" i="41" s="1"/>
  <c r="W249" i="41"/>
  <c r="AS249" i="41" s="1"/>
  <c r="AT249" i="41" s="1"/>
  <c r="W250" i="41"/>
  <c r="AS250" i="41" s="1"/>
  <c r="AT250" i="41" s="1"/>
  <c r="W251" i="41"/>
  <c r="AY251" i="41" s="1"/>
  <c r="W252" i="41"/>
  <c r="AS252" i="41" s="1"/>
  <c r="AT252" i="41" s="1"/>
  <c r="W253" i="41"/>
  <c r="W254" i="41"/>
  <c r="W255" i="41"/>
  <c r="AY255" i="41" s="1"/>
  <c r="W256" i="41"/>
  <c r="AY256" i="41" s="1"/>
  <c r="W257" i="41"/>
  <c r="W258" i="41"/>
  <c r="W259" i="41"/>
  <c r="W260" i="41"/>
  <c r="AY260" i="41" s="1"/>
  <c r="W261" i="41"/>
  <c r="AY261" i="41" s="1"/>
  <c r="W262" i="41"/>
  <c r="W263" i="41"/>
  <c r="AY263" i="41" s="1"/>
  <c r="W264" i="41"/>
  <c r="W265" i="41"/>
  <c r="AY265" i="41" s="1"/>
  <c r="W266" i="41"/>
  <c r="W267" i="41"/>
  <c r="AY267" i="41" s="1"/>
  <c r="W268" i="41"/>
  <c r="W269" i="41"/>
  <c r="W270" i="41"/>
  <c r="AY270" i="41" s="1"/>
  <c r="W271" i="41"/>
  <c r="AJ271" i="41" s="1"/>
  <c r="AK271" i="41" s="1"/>
  <c r="W272" i="41"/>
  <c r="AY272" i="41" s="1"/>
  <c r="W273" i="41"/>
  <c r="AS273" i="41" s="1"/>
  <c r="AT273" i="41" s="1"/>
  <c r="W274" i="41"/>
  <c r="AY274" i="41" s="1"/>
  <c r="W275" i="41"/>
  <c r="AY275" i="41" s="1"/>
  <c r="W276" i="41"/>
  <c r="W277" i="41"/>
  <c r="AY277" i="41" s="1"/>
  <c r="W278" i="41"/>
  <c r="W279" i="41"/>
  <c r="AY279" i="41" s="1"/>
  <c r="W280" i="41"/>
  <c r="W281" i="41"/>
  <c r="W282" i="41"/>
  <c r="AY282" i="41" s="1"/>
  <c r="W283" i="41"/>
  <c r="W284" i="41"/>
  <c r="AY284" i="41" s="1"/>
  <c r="W285" i="41"/>
  <c r="AY285" i="41" s="1"/>
  <c r="W286" i="41"/>
  <c r="AS286" i="41" s="1"/>
  <c r="AT286" i="41" s="1"/>
  <c r="W287" i="41"/>
  <c r="AY287" i="41" s="1"/>
  <c r="W288" i="41"/>
  <c r="AS288" i="41" s="1"/>
  <c r="AT288" i="41" s="1"/>
  <c r="W289" i="41"/>
  <c r="AY289" i="41" s="1"/>
  <c r="W290" i="41"/>
  <c r="W291" i="41"/>
  <c r="AY291" i="41" s="1"/>
  <c r="W292" i="41"/>
  <c r="AY292" i="41" s="1"/>
  <c r="W293" i="41"/>
  <c r="W294" i="41"/>
  <c r="AY294" i="41" s="1"/>
  <c r="W295" i="41"/>
  <c r="W296" i="41"/>
  <c r="AY296" i="41" s="1"/>
  <c r="W297" i="41"/>
  <c r="AS297" i="41" s="1"/>
  <c r="AT297" i="41" s="1"/>
  <c r="W298" i="41"/>
  <c r="AS298" i="41" s="1"/>
  <c r="AT298" i="41" s="1"/>
  <c r="W299" i="41"/>
  <c r="AY299" i="41" s="1"/>
  <c r="W300" i="41"/>
  <c r="AS300" i="41" s="1"/>
  <c r="AT300" i="41" s="1"/>
  <c r="W301" i="41"/>
  <c r="AY301" i="41" s="1"/>
  <c r="W302" i="41"/>
  <c r="AS302" i="41" s="1"/>
  <c r="AT302" i="41" s="1"/>
  <c r="W303" i="41"/>
  <c r="AY303" i="41" s="1"/>
  <c r="W304" i="41"/>
  <c r="W305" i="41"/>
  <c r="W306" i="41"/>
  <c r="AY306" i="41" s="1"/>
  <c r="W307" i="41"/>
  <c r="AS307" i="41" s="1"/>
  <c r="AT307" i="41" s="1"/>
  <c r="W308" i="41"/>
  <c r="AS308" i="41" s="1"/>
  <c r="AT308" i="41" s="1"/>
  <c r="W309" i="41"/>
  <c r="AS309" i="41" s="1"/>
  <c r="AT309" i="41" s="1"/>
  <c r="W310" i="41"/>
  <c r="AY310" i="41" s="1"/>
  <c r="W311" i="41"/>
  <c r="AY311" i="41" s="1"/>
  <c r="W312" i="41"/>
  <c r="AS312" i="41" s="1"/>
  <c r="AT312" i="41" s="1"/>
  <c r="W313" i="41"/>
  <c r="AY313" i="41" s="1"/>
  <c r="W314" i="41"/>
  <c r="AS314" i="41" s="1"/>
  <c r="AT314" i="41" s="1"/>
  <c r="W315" i="41"/>
  <c r="AY315" i="41" s="1"/>
  <c r="W316" i="41"/>
  <c r="W317" i="41"/>
  <c r="W318" i="41"/>
  <c r="AY318" i="41" s="1"/>
  <c r="W319" i="41"/>
  <c r="AS319" i="41" s="1"/>
  <c r="AT319" i="41" s="1"/>
  <c r="W320" i="41"/>
  <c r="AY320" i="41" s="1"/>
  <c r="W321" i="41"/>
  <c r="AS321" i="41" s="1"/>
  <c r="AT321" i="41" s="1"/>
  <c r="W322" i="41"/>
  <c r="AS322" i="41" s="1"/>
  <c r="AT322" i="41" s="1"/>
  <c r="W323" i="41"/>
  <c r="AY323" i="41" s="1"/>
  <c r="W324" i="41"/>
  <c r="AS324" i="41" s="1"/>
  <c r="AT324" i="41" s="1"/>
  <c r="W325" i="41"/>
  <c r="AY325" i="41" s="1"/>
  <c r="W326" i="41"/>
  <c r="AS326" i="41" s="1"/>
  <c r="AT326" i="41" s="1"/>
  <c r="W327" i="41"/>
  <c r="AY327" i="41" s="1"/>
  <c r="W328" i="41"/>
  <c r="W329" i="41"/>
  <c r="W330" i="41"/>
  <c r="AY330" i="41" s="1"/>
  <c r="W331" i="41"/>
  <c r="AS331" i="41" s="1"/>
  <c r="AT331" i="41" s="1"/>
  <c r="W332" i="41"/>
  <c r="AY332" i="41" s="1"/>
  <c r="W333" i="41"/>
  <c r="AY333" i="41" s="1"/>
  <c r="W334" i="41"/>
  <c r="AS334" i="41" s="1"/>
  <c r="AT334" i="41" s="1"/>
  <c r="W335" i="41"/>
  <c r="AY335" i="41" s="1"/>
  <c r="W336" i="41"/>
  <c r="AS336" i="41" s="1"/>
  <c r="AT336" i="41" s="1"/>
  <c r="W337" i="41"/>
  <c r="AY337" i="41" s="1"/>
  <c r="W338" i="41"/>
  <c r="AS338" i="41" s="1"/>
  <c r="AT338" i="41" s="1"/>
  <c r="W339" i="41"/>
  <c r="AY339" i="41" s="1"/>
  <c r="W340" i="41"/>
  <c r="W341" i="41"/>
  <c r="W342" i="41"/>
  <c r="AY342" i="41" s="1"/>
  <c r="W343" i="41"/>
  <c r="AS343" i="41" s="1"/>
  <c r="AT343" i="41" s="1"/>
  <c r="W344" i="41"/>
  <c r="AS344" i="41" s="1"/>
  <c r="AT344" i="41" s="1"/>
  <c r="W345" i="41"/>
  <c r="AS345" i="41" s="1"/>
  <c r="AT345" i="41" s="1"/>
  <c r="W346" i="41"/>
  <c r="AS346" i="41" s="1"/>
  <c r="AT346" i="41" s="1"/>
  <c r="W347" i="41"/>
  <c r="AY347" i="41" s="1"/>
  <c r="W348" i="41"/>
  <c r="AS348" i="41" s="1"/>
  <c r="AT348" i="41" s="1"/>
  <c r="W349" i="41"/>
  <c r="AY349" i="41" s="1"/>
  <c r="W350" i="41"/>
  <c r="AS350" i="41" s="1"/>
  <c r="AT350" i="41" s="1"/>
  <c r="W351" i="41"/>
  <c r="AS351" i="41" s="1"/>
  <c r="AT351" i="41" s="1"/>
  <c r="W352" i="41"/>
  <c r="W353" i="41"/>
  <c r="W354" i="41"/>
  <c r="AY354" i="41" s="1"/>
  <c r="W355" i="41"/>
  <c r="AS355" i="41" s="1"/>
  <c r="AT355" i="41" s="1"/>
  <c r="W356" i="41"/>
  <c r="AS356" i="41" s="1"/>
  <c r="AT356" i="41" s="1"/>
  <c r="W357" i="41"/>
  <c r="AY357" i="41" s="1"/>
  <c r="W358" i="41"/>
  <c r="AS358" i="41" s="1"/>
  <c r="AT358" i="41" s="1"/>
  <c r="W359" i="41"/>
  <c r="AY359" i="41" s="1"/>
  <c r="W360" i="41"/>
  <c r="AS360" i="41" s="1"/>
  <c r="AT360" i="41" s="1"/>
  <c r="W361" i="41"/>
  <c r="AY361" i="41" s="1"/>
  <c r="W362" i="41"/>
  <c r="AS362" i="41" s="1"/>
  <c r="AT362" i="41" s="1"/>
  <c r="W363" i="41"/>
  <c r="AS363" i="41" s="1"/>
  <c r="AT363" i="41" s="1"/>
  <c r="W364" i="41"/>
  <c r="AY364" i="41" s="1"/>
  <c r="W365" i="41"/>
  <c r="W366" i="41"/>
  <c r="AY366" i="41" s="1"/>
  <c r="W367" i="41"/>
  <c r="AS367" i="41" s="1"/>
  <c r="AT367" i="41" s="1"/>
  <c r="W368" i="41"/>
  <c r="AY368" i="41" s="1"/>
  <c r="W369" i="41"/>
  <c r="AS369" i="41" s="1"/>
  <c r="AT369" i="41" s="1"/>
  <c r="W370" i="41"/>
  <c r="AS370" i="41" s="1"/>
  <c r="AT370" i="41" s="1"/>
  <c r="W371" i="41"/>
  <c r="AY371" i="41" s="1"/>
  <c r="W372" i="41"/>
  <c r="AS372" i="41" s="1"/>
  <c r="AT372" i="41" s="1"/>
  <c r="W373" i="41"/>
  <c r="AY373" i="41" s="1"/>
  <c r="W374" i="41"/>
  <c r="AS374" i="41" s="1"/>
  <c r="AT374" i="41" s="1"/>
  <c r="W375" i="41"/>
  <c r="AS375" i="41" s="1"/>
  <c r="AT375" i="41" s="1"/>
  <c r="W376" i="41"/>
  <c r="W377" i="41"/>
  <c r="W378" i="41"/>
  <c r="AY378" i="41" s="1"/>
  <c r="W379" i="41"/>
  <c r="AS379" i="41" s="1"/>
  <c r="AT379" i="41" s="1"/>
  <c r="W380" i="41"/>
  <c r="AJ380" i="41" s="1"/>
  <c r="AK380" i="41" s="1"/>
  <c r="W381" i="41"/>
  <c r="AY381" i="41" s="1"/>
  <c r="W382" i="41"/>
  <c r="AY382" i="41" s="1"/>
  <c r="W383" i="41"/>
  <c r="AY383" i="41" s="1"/>
  <c r="W384" i="41"/>
  <c r="AS384" i="41" s="1"/>
  <c r="AT384" i="41" s="1"/>
  <c r="W385" i="41"/>
  <c r="AY385" i="41" s="1"/>
  <c r="W386" i="41"/>
  <c r="AS386" i="41" s="1"/>
  <c r="AT386" i="41" s="1"/>
  <c r="W387" i="41"/>
  <c r="AS387" i="41" s="1"/>
  <c r="AT387" i="41" s="1"/>
  <c r="W388" i="41"/>
  <c r="W389" i="41"/>
  <c r="W390" i="41"/>
  <c r="AY390" i="41" s="1"/>
  <c r="W391" i="41"/>
  <c r="AS391" i="41" s="1"/>
  <c r="AT391" i="41" s="1"/>
  <c r="W392" i="41"/>
  <c r="AS392" i="41" s="1"/>
  <c r="AT392" i="41" s="1"/>
  <c r="W393" i="41"/>
  <c r="AS393" i="41" s="1"/>
  <c r="AT393" i="41" s="1"/>
  <c r="W394" i="41"/>
  <c r="AS394" i="41" s="1"/>
  <c r="AT394" i="41" s="1"/>
  <c r="W395" i="41"/>
  <c r="AY395" i="41" s="1"/>
  <c r="W396" i="41"/>
  <c r="AS396" i="41" s="1"/>
  <c r="AT396" i="41" s="1"/>
  <c r="W397" i="41"/>
  <c r="AY397" i="41" s="1"/>
  <c r="W398" i="41"/>
  <c r="AS398" i="41" s="1"/>
  <c r="AT398" i="41" s="1"/>
  <c r="W399" i="41"/>
  <c r="AS399" i="41" s="1"/>
  <c r="AT399" i="41" s="1"/>
  <c r="W400" i="41"/>
  <c r="AY400" i="41" s="1"/>
  <c r="W401" i="41"/>
  <c r="W402" i="41"/>
  <c r="AY402" i="41" s="1"/>
  <c r="W403" i="41"/>
  <c r="AS403" i="41" s="1"/>
  <c r="AT403" i="41" s="1"/>
  <c r="W404" i="41"/>
  <c r="AY404" i="41" s="1"/>
  <c r="W405" i="41"/>
  <c r="AY405" i="41" s="1"/>
  <c r="W406" i="41"/>
  <c r="AS406" i="41" s="1"/>
  <c r="AT406" i="41" s="1"/>
  <c r="W407" i="41"/>
  <c r="AY407" i="41" s="1"/>
  <c r="W408" i="41"/>
  <c r="AS408" i="41" s="1"/>
  <c r="AT408" i="41" s="1"/>
  <c r="W409" i="41"/>
  <c r="AY409" i="41" s="1"/>
  <c r="W410" i="41"/>
  <c r="AS410" i="41" s="1"/>
  <c r="AT410" i="41" s="1"/>
  <c r="W411" i="41"/>
  <c r="AS411" i="41" s="1"/>
  <c r="AT411" i="41" s="1"/>
  <c r="W412" i="41"/>
  <c r="W413" i="41"/>
  <c r="W414" i="41"/>
  <c r="AY414" i="41" s="1"/>
  <c r="W415" i="41"/>
  <c r="AS415" i="41" s="1"/>
  <c r="AT415" i="41" s="1"/>
  <c r="W416" i="41"/>
  <c r="AA416" i="41" s="1"/>
  <c r="AB416" i="41" s="1"/>
  <c r="W417" i="41"/>
  <c r="AS417" i="41" s="1"/>
  <c r="AT417" i="41" s="1"/>
  <c r="W418" i="41"/>
  <c r="AY418" i="41" s="1"/>
  <c r="W419" i="41"/>
  <c r="AY419" i="41" s="1"/>
  <c r="W420" i="41"/>
  <c r="AS420" i="41" s="1"/>
  <c r="AT420" i="41" s="1"/>
  <c r="W421" i="41"/>
  <c r="AY421" i="41" s="1"/>
  <c r="W422" i="41"/>
  <c r="AS422" i="41" s="1"/>
  <c r="AT422" i="41" s="1"/>
  <c r="W423" i="41"/>
  <c r="AS423" i="41" s="1"/>
  <c r="AT423" i="41" s="1"/>
  <c r="W424" i="41"/>
  <c r="W425" i="41"/>
  <c r="W426" i="41"/>
  <c r="AY426" i="41" s="1"/>
  <c r="W427" i="41"/>
  <c r="AS427" i="41" s="1"/>
  <c r="AT427" i="41" s="1"/>
  <c r="W428" i="41"/>
  <c r="AS428" i="41" s="1"/>
  <c r="AT428" i="41" s="1"/>
  <c r="W429" i="41"/>
  <c r="AY429" i="41" s="1"/>
  <c r="W430" i="41"/>
  <c r="AS430" i="41" s="1"/>
  <c r="AT430" i="41" s="1"/>
  <c r="W431" i="41"/>
  <c r="AY431" i="41" s="1"/>
  <c r="W432" i="41"/>
  <c r="AS432" i="41" s="1"/>
  <c r="AT432" i="41" s="1"/>
  <c r="W433" i="41"/>
  <c r="AY433" i="41" s="1"/>
  <c r="W434" i="41"/>
  <c r="AS434" i="41" s="1"/>
  <c r="AT434" i="41" s="1"/>
  <c r="W435" i="41"/>
  <c r="AS435" i="41" s="1"/>
  <c r="AT435" i="41" s="1"/>
  <c r="W436" i="41"/>
  <c r="W437" i="41"/>
  <c r="W438" i="41"/>
  <c r="AY438" i="41" s="1"/>
  <c r="W439" i="41"/>
  <c r="AS439" i="41" s="1"/>
  <c r="AT439" i="41" s="1"/>
  <c r="W440" i="41"/>
  <c r="AS440" i="41" s="1"/>
  <c r="AT440" i="41" s="1"/>
  <c r="W441" i="41"/>
  <c r="AS441" i="41" s="1"/>
  <c r="AT441" i="41" s="1"/>
  <c r="W442" i="41"/>
  <c r="AS442" i="41" s="1"/>
  <c r="AT442" i="41" s="1"/>
  <c r="W443" i="41"/>
  <c r="AY443" i="41" s="1"/>
  <c r="W444" i="41"/>
  <c r="AS444" i="41" s="1"/>
  <c r="AT444" i="41" s="1"/>
  <c r="W445" i="41"/>
  <c r="AY445" i="41" s="1"/>
  <c r="W446" i="41"/>
  <c r="AS446" i="41" s="1"/>
  <c r="AT446" i="41" s="1"/>
  <c r="W447" i="41"/>
  <c r="AS447" i="41" s="1"/>
  <c r="AT447" i="41" s="1"/>
  <c r="W448" i="41"/>
  <c r="W449" i="41"/>
  <c r="W450" i="41"/>
  <c r="AY450" i="41" s="1"/>
  <c r="W451" i="41"/>
  <c r="AS451" i="41" s="1"/>
  <c r="AT451" i="41" s="1"/>
  <c r="W452" i="41"/>
  <c r="AS452" i="41" s="1"/>
  <c r="AT452" i="41" s="1"/>
  <c r="W453" i="41"/>
  <c r="AY453" i="41" s="1"/>
  <c r="W454" i="41"/>
  <c r="AY454" i="41" s="1"/>
  <c r="W455" i="41"/>
  <c r="AY455" i="41" s="1"/>
  <c r="W456" i="41"/>
  <c r="AS456" i="41" s="1"/>
  <c r="AT456" i="41" s="1"/>
  <c r="W457" i="41"/>
  <c r="AY457" i="41" s="1"/>
  <c r="W458" i="41"/>
  <c r="AS458" i="41" s="1"/>
  <c r="AT458" i="41" s="1"/>
  <c r="W459" i="41"/>
  <c r="AS459" i="41" s="1"/>
  <c r="AT459" i="41" s="1"/>
  <c r="W460" i="41"/>
  <c r="AJ460" i="41" s="1"/>
  <c r="AK460" i="41" s="1"/>
  <c r="W461" i="41"/>
  <c r="W462" i="41"/>
  <c r="AY462" i="41" s="1"/>
  <c r="W463" i="41"/>
  <c r="AS463" i="41" s="1"/>
  <c r="AT463" i="41" s="1"/>
  <c r="W464" i="41"/>
  <c r="AS464" i="41" s="1"/>
  <c r="AT464" i="41" s="1"/>
  <c r="W465" i="41"/>
  <c r="AS465" i="41" s="1"/>
  <c r="AT465" i="41" s="1"/>
  <c r="W466" i="41"/>
  <c r="AS466" i="41" s="1"/>
  <c r="AT466" i="41" s="1"/>
  <c r="W467" i="41"/>
  <c r="AY467" i="41" s="1"/>
  <c r="W468" i="41"/>
  <c r="AS468" i="41" s="1"/>
  <c r="AT468" i="41" s="1"/>
  <c r="W469" i="41"/>
  <c r="AY469" i="41" s="1"/>
  <c r="W470" i="41"/>
  <c r="AS470" i="41" s="1"/>
  <c r="AT470" i="41" s="1"/>
  <c r="W471" i="41"/>
  <c r="AS471" i="41" s="1"/>
  <c r="AT471" i="41" s="1"/>
  <c r="W472" i="41"/>
  <c r="W473" i="41"/>
  <c r="W474" i="41"/>
  <c r="AY474" i="41" s="1"/>
  <c r="W475" i="41"/>
  <c r="AS475" i="41" s="1"/>
  <c r="AT475" i="41" s="1"/>
  <c r="W476" i="41"/>
  <c r="AY476" i="41" s="1"/>
  <c r="W477" i="41"/>
  <c r="AY477" i="41" s="1"/>
  <c r="W478" i="41"/>
  <c r="AS478" i="41" s="1"/>
  <c r="AT478" i="41" s="1"/>
  <c r="W479" i="41"/>
  <c r="AY479" i="41" s="1"/>
  <c r="W480" i="41"/>
  <c r="AS480" i="41" s="1"/>
  <c r="AT480" i="41" s="1"/>
  <c r="W481" i="41"/>
  <c r="AY481" i="41" s="1"/>
  <c r="W482" i="41"/>
  <c r="AS482" i="41" s="1"/>
  <c r="AT482" i="41" s="1"/>
  <c r="W483" i="41"/>
  <c r="AS483" i="41" s="1"/>
  <c r="AT483" i="41" s="1"/>
  <c r="W484" i="41"/>
  <c r="W485" i="41"/>
  <c r="W486" i="41"/>
  <c r="AY486" i="41" s="1"/>
  <c r="W487" i="41"/>
  <c r="AS487" i="41" s="1"/>
  <c r="AT487" i="41" s="1"/>
  <c r="W488" i="41"/>
  <c r="AS488" i="41" s="1"/>
  <c r="AT488" i="41" s="1"/>
  <c r="W489" i="41"/>
  <c r="AS489" i="41" s="1"/>
  <c r="AT489" i="41" s="1"/>
  <c r="W490" i="41"/>
  <c r="AS490" i="41" s="1"/>
  <c r="AT490" i="41" s="1"/>
  <c r="W491" i="41"/>
  <c r="AY491" i="41" s="1"/>
  <c r="W492" i="41"/>
  <c r="AS492" i="41" s="1"/>
  <c r="AT492" i="41" s="1"/>
  <c r="W493" i="41"/>
  <c r="AY493" i="41" s="1"/>
  <c r="W494" i="41"/>
  <c r="AS494" i="41" s="1"/>
  <c r="AT494" i="41" s="1"/>
  <c r="W495" i="41"/>
  <c r="AS495" i="41" s="1"/>
  <c r="AT495" i="41" s="1"/>
  <c r="W496" i="41"/>
  <c r="AY496" i="41" s="1"/>
  <c r="W497" i="41"/>
  <c r="AY497" i="41" s="1"/>
  <c r="W498" i="41"/>
  <c r="AY498" i="41" s="1"/>
  <c r="W499" i="41"/>
  <c r="AS499" i="41" s="1"/>
  <c r="AT499" i="41" s="1"/>
  <c r="W500" i="41"/>
  <c r="AS500" i="41" s="1"/>
  <c r="AT500" i="41" s="1"/>
  <c r="W501" i="41"/>
  <c r="AY501" i="41" s="1"/>
  <c r="W502" i="41"/>
  <c r="AS502" i="41" s="1"/>
  <c r="AT502" i="41" s="1"/>
  <c r="W503" i="41"/>
  <c r="AY503" i="41" s="1"/>
  <c r="W504" i="41"/>
  <c r="AS504" i="41" s="1"/>
  <c r="AT504" i="41" s="1"/>
  <c r="W505" i="41"/>
  <c r="AY505" i="41" s="1"/>
  <c r="W506" i="41"/>
  <c r="AS506" i="41" s="1"/>
  <c r="AT506" i="41" s="1"/>
  <c r="W507" i="41"/>
  <c r="AS507" i="41" s="1"/>
  <c r="AT507" i="41" s="1"/>
  <c r="W508" i="41"/>
  <c r="W509" i="41"/>
  <c r="W510" i="41"/>
  <c r="AY510" i="41" s="1"/>
  <c r="W511" i="41"/>
  <c r="AS511" i="41" s="1"/>
  <c r="AT511" i="41" s="1"/>
  <c r="W512" i="41"/>
  <c r="AS512" i="41" s="1"/>
  <c r="AT512" i="41" s="1"/>
  <c r="W513" i="41"/>
  <c r="AS513" i="41" s="1"/>
  <c r="AT513" i="41" s="1"/>
  <c r="W514" i="41"/>
  <c r="AS514" i="41" s="1"/>
  <c r="AT514" i="41" s="1"/>
  <c r="W515" i="41"/>
  <c r="AY515" i="41" s="1"/>
  <c r="W516" i="41"/>
  <c r="AS516" i="41" s="1"/>
  <c r="AT516" i="41" s="1"/>
  <c r="W517" i="41"/>
  <c r="AY517" i="41" s="1"/>
  <c r="W518" i="41"/>
  <c r="AS518" i="41" s="1"/>
  <c r="AT518" i="41" s="1"/>
  <c r="W519" i="41"/>
  <c r="AS519" i="41" s="1"/>
  <c r="AT519" i="41" s="1"/>
  <c r="W520" i="41"/>
  <c r="W521" i="41"/>
  <c r="W522" i="41"/>
  <c r="AY522" i="41" s="1"/>
  <c r="W523" i="41"/>
  <c r="AS523" i="41" s="1"/>
  <c r="AT523" i="41" s="1"/>
  <c r="W524" i="41"/>
  <c r="AS524" i="41" s="1"/>
  <c r="AT524" i="41" s="1"/>
  <c r="W525" i="41"/>
  <c r="AY525" i="41" s="1"/>
  <c r="W526" i="41"/>
  <c r="AS526" i="41" s="1"/>
  <c r="AT526" i="41" s="1"/>
  <c r="W527" i="41"/>
  <c r="AY527" i="41" s="1"/>
  <c r="W528" i="41"/>
  <c r="AS528" i="41" s="1"/>
  <c r="AT528" i="41" s="1"/>
  <c r="W529" i="41"/>
  <c r="AY529" i="41" s="1"/>
  <c r="W530" i="41"/>
  <c r="AS530" i="41" s="1"/>
  <c r="AT530" i="41" s="1"/>
  <c r="W531" i="41"/>
  <c r="AS531" i="41" s="1"/>
  <c r="AT531" i="41" s="1"/>
  <c r="W532" i="41"/>
  <c r="W533" i="41"/>
  <c r="W534" i="41"/>
  <c r="AY534" i="41" s="1"/>
  <c r="W535" i="41"/>
  <c r="AS535" i="41" s="1"/>
  <c r="AT535" i="41" s="1"/>
  <c r="W536" i="41"/>
  <c r="AS536" i="41" s="1"/>
  <c r="AT536" i="41" s="1"/>
  <c r="W537" i="41"/>
  <c r="AS537" i="41" s="1"/>
  <c r="AT537" i="41" s="1"/>
  <c r="W538" i="41"/>
  <c r="AS538" i="41" s="1"/>
  <c r="AT538" i="41" s="1"/>
  <c r="W539" i="41"/>
  <c r="AY539" i="41" s="1"/>
  <c r="W540" i="41"/>
  <c r="AS540" i="41" s="1"/>
  <c r="AT540" i="41" s="1"/>
  <c r="W541" i="41"/>
  <c r="AY541" i="41" s="1"/>
  <c r="W542" i="41"/>
  <c r="AJ542" i="41" s="1"/>
  <c r="AK542" i="41" s="1"/>
  <c r="W543" i="41"/>
  <c r="AS543" i="41" s="1"/>
  <c r="AT543" i="41" s="1"/>
  <c r="W544" i="41"/>
  <c r="AY544" i="41" s="1"/>
  <c r="W545" i="41"/>
  <c r="W546" i="41"/>
  <c r="AY546" i="41" s="1"/>
  <c r="W547" i="41"/>
  <c r="AS547" i="41" s="1"/>
  <c r="AT547" i="41" s="1"/>
  <c r="W548" i="41"/>
  <c r="AY548" i="41" s="1"/>
  <c r="W549" i="41"/>
  <c r="AY549" i="41" s="1"/>
  <c r="W550" i="41"/>
  <c r="AS550" i="41" s="1"/>
  <c r="AT550" i="41" s="1"/>
  <c r="V7" i="41"/>
  <c r="V8" i="41"/>
  <c r="V9" i="41"/>
  <c r="V10" i="41"/>
  <c r="V11" i="41"/>
  <c r="V12" i="41"/>
  <c r="V13" i="41"/>
  <c r="V14" i="41"/>
  <c r="V15" i="41"/>
  <c r="V16" i="41"/>
  <c r="V17" i="41"/>
  <c r="V18" i="41"/>
  <c r="V19" i="41"/>
  <c r="V20" i="41"/>
  <c r="V21" i="41"/>
  <c r="V22" i="41"/>
  <c r="V23" i="41"/>
  <c r="V24" i="41"/>
  <c r="V25" i="41"/>
  <c r="V26" i="41"/>
  <c r="V27" i="41"/>
  <c r="V28" i="41"/>
  <c r="V29" i="41"/>
  <c r="V30" i="41"/>
  <c r="V31" i="41"/>
  <c r="V32" i="41"/>
  <c r="V33" i="41"/>
  <c r="V34" i="41"/>
  <c r="V35" i="41"/>
  <c r="V36" i="41"/>
  <c r="V37" i="41"/>
  <c r="V38" i="41"/>
  <c r="V39" i="41"/>
  <c r="V40" i="41"/>
  <c r="V41" i="41"/>
  <c r="V42" i="41"/>
  <c r="V43" i="41"/>
  <c r="V44" i="41"/>
  <c r="V45" i="41"/>
  <c r="V46" i="41"/>
  <c r="V47" i="41"/>
  <c r="V48" i="41"/>
  <c r="V49" i="41"/>
  <c r="V50" i="41"/>
  <c r="V51" i="41"/>
  <c r="V52" i="41"/>
  <c r="V53" i="41"/>
  <c r="V54" i="41"/>
  <c r="V55" i="41"/>
  <c r="V56" i="41"/>
  <c r="V57" i="41"/>
  <c r="V58" i="41"/>
  <c r="V59" i="41"/>
  <c r="V60" i="41"/>
  <c r="V61" i="41"/>
  <c r="V62" i="41"/>
  <c r="V63" i="41"/>
  <c r="V64" i="41"/>
  <c r="V65" i="41"/>
  <c r="V66" i="41"/>
  <c r="V67" i="41"/>
  <c r="V68" i="41"/>
  <c r="V69" i="41"/>
  <c r="V70" i="41"/>
  <c r="V71" i="41"/>
  <c r="V72" i="41"/>
  <c r="V73" i="41"/>
  <c r="V74" i="41"/>
  <c r="V75" i="41"/>
  <c r="V76" i="41"/>
  <c r="V77" i="41"/>
  <c r="V78" i="41"/>
  <c r="V79" i="41"/>
  <c r="V80" i="41"/>
  <c r="V81" i="41"/>
  <c r="V82" i="41"/>
  <c r="V83" i="41"/>
  <c r="V84" i="41"/>
  <c r="V85" i="41"/>
  <c r="V86" i="41"/>
  <c r="V87" i="41"/>
  <c r="V88" i="41"/>
  <c r="V89" i="41"/>
  <c r="V90" i="41"/>
  <c r="V91" i="41"/>
  <c r="V92" i="41"/>
  <c r="V93" i="41"/>
  <c r="V94" i="41"/>
  <c r="V95" i="41"/>
  <c r="V96" i="41"/>
  <c r="V97" i="41"/>
  <c r="V98" i="41"/>
  <c r="V99" i="41"/>
  <c r="V100" i="41"/>
  <c r="V101" i="41"/>
  <c r="V102" i="41"/>
  <c r="V103" i="41"/>
  <c r="V104" i="41"/>
  <c r="V105" i="41"/>
  <c r="V106" i="41"/>
  <c r="V107" i="41"/>
  <c r="V108" i="41"/>
  <c r="V109" i="41"/>
  <c r="V110" i="41"/>
  <c r="V111" i="41"/>
  <c r="V112" i="41"/>
  <c r="V113" i="41"/>
  <c r="V114" i="41"/>
  <c r="V115" i="41"/>
  <c r="V116" i="41"/>
  <c r="V117" i="41"/>
  <c r="V118" i="41"/>
  <c r="V119" i="41"/>
  <c r="V120" i="41"/>
  <c r="V121" i="41"/>
  <c r="V122" i="41"/>
  <c r="V123" i="41"/>
  <c r="V124" i="41"/>
  <c r="V125" i="41"/>
  <c r="V126" i="41"/>
  <c r="V127" i="41"/>
  <c r="V128" i="41"/>
  <c r="V129" i="41"/>
  <c r="V130" i="41"/>
  <c r="V131" i="41"/>
  <c r="V132" i="41"/>
  <c r="V133" i="41"/>
  <c r="V134" i="41"/>
  <c r="V135" i="41"/>
  <c r="V136" i="41"/>
  <c r="V137" i="41"/>
  <c r="V138" i="41"/>
  <c r="V139" i="41"/>
  <c r="V140" i="41"/>
  <c r="V141" i="41"/>
  <c r="V142" i="41"/>
  <c r="V143" i="41"/>
  <c r="V144" i="41"/>
  <c r="V145" i="41"/>
  <c r="V146" i="41"/>
  <c r="V147" i="41"/>
  <c r="V148" i="41"/>
  <c r="V149" i="41"/>
  <c r="V150" i="41"/>
  <c r="V151" i="41"/>
  <c r="V152" i="41"/>
  <c r="V153" i="41"/>
  <c r="V154" i="41"/>
  <c r="V155" i="41"/>
  <c r="V156" i="41"/>
  <c r="V157" i="41"/>
  <c r="V158" i="41"/>
  <c r="V159" i="41"/>
  <c r="V160" i="41"/>
  <c r="V161" i="41"/>
  <c r="V162" i="41"/>
  <c r="V163" i="41"/>
  <c r="V164" i="41"/>
  <c r="V165" i="41"/>
  <c r="V166" i="41"/>
  <c r="V167" i="41"/>
  <c r="V168" i="41"/>
  <c r="V169" i="41"/>
  <c r="V170" i="41"/>
  <c r="V171" i="41"/>
  <c r="V172" i="41"/>
  <c r="V173" i="41"/>
  <c r="V174" i="41"/>
  <c r="V175" i="41"/>
  <c r="V176" i="41"/>
  <c r="V177" i="41"/>
  <c r="V178" i="41"/>
  <c r="V179" i="41"/>
  <c r="V180" i="41"/>
  <c r="V181" i="41"/>
  <c r="V182" i="41"/>
  <c r="V183" i="41"/>
  <c r="V184" i="41"/>
  <c r="V185" i="41"/>
  <c r="V186" i="41"/>
  <c r="V187" i="41"/>
  <c r="V188" i="41"/>
  <c r="V189" i="41"/>
  <c r="V190" i="41"/>
  <c r="V191" i="41"/>
  <c r="V192" i="41"/>
  <c r="V193" i="41"/>
  <c r="V194" i="41"/>
  <c r="V195" i="41"/>
  <c r="V196" i="41"/>
  <c r="V197" i="41"/>
  <c r="V198" i="41"/>
  <c r="V199" i="41"/>
  <c r="V200" i="41"/>
  <c r="V201" i="41"/>
  <c r="V202" i="41"/>
  <c r="V203" i="41"/>
  <c r="V204" i="41"/>
  <c r="V205" i="41"/>
  <c r="V206" i="41"/>
  <c r="V207" i="41"/>
  <c r="V208" i="41"/>
  <c r="V209" i="41"/>
  <c r="V210" i="41"/>
  <c r="V211" i="41"/>
  <c r="V212" i="41"/>
  <c r="V213" i="41"/>
  <c r="V214" i="41"/>
  <c r="V215" i="41"/>
  <c r="V216" i="41"/>
  <c r="V217" i="41"/>
  <c r="V218" i="41"/>
  <c r="V219" i="41"/>
  <c r="V220" i="41"/>
  <c r="V221" i="41"/>
  <c r="V222" i="41"/>
  <c r="V223" i="41"/>
  <c r="V224" i="41"/>
  <c r="V225" i="41"/>
  <c r="V226" i="41"/>
  <c r="V227" i="41"/>
  <c r="V228" i="41"/>
  <c r="V229" i="41"/>
  <c r="V230" i="41"/>
  <c r="V231" i="41"/>
  <c r="V232" i="41"/>
  <c r="V233" i="41"/>
  <c r="V234" i="41"/>
  <c r="V235" i="41"/>
  <c r="V236" i="41"/>
  <c r="V237" i="41"/>
  <c r="V238" i="41"/>
  <c r="V239" i="41"/>
  <c r="V240" i="41"/>
  <c r="V241" i="41"/>
  <c r="V242" i="41"/>
  <c r="V243" i="41"/>
  <c r="V244" i="41"/>
  <c r="V245" i="41"/>
  <c r="V246" i="41"/>
  <c r="V247" i="41"/>
  <c r="V248" i="41"/>
  <c r="V249" i="41"/>
  <c r="V250" i="41"/>
  <c r="V251" i="41"/>
  <c r="V252" i="41"/>
  <c r="V253" i="41"/>
  <c r="V254" i="41"/>
  <c r="V255" i="41"/>
  <c r="V256" i="41"/>
  <c r="V257" i="41"/>
  <c r="V258" i="41"/>
  <c r="V259" i="41"/>
  <c r="V260" i="41"/>
  <c r="V261" i="41"/>
  <c r="V262" i="41"/>
  <c r="V263" i="41"/>
  <c r="V264" i="41"/>
  <c r="V265" i="41"/>
  <c r="V266" i="41"/>
  <c r="V267" i="41"/>
  <c r="V268" i="41"/>
  <c r="V269" i="41"/>
  <c r="V270" i="41"/>
  <c r="V271" i="41"/>
  <c r="V272" i="41"/>
  <c r="V273" i="41"/>
  <c r="V274" i="41"/>
  <c r="V275" i="41"/>
  <c r="V276" i="41"/>
  <c r="V277" i="41"/>
  <c r="V278" i="41"/>
  <c r="V279" i="41"/>
  <c r="V280" i="41"/>
  <c r="V281" i="41"/>
  <c r="V282" i="41"/>
  <c r="V283" i="41"/>
  <c r="V284" i="41"/>
  <c r="V285" i="41"/>
  <c r="V286" i="41"/>
  <c r="V287" i="41"/>
  <c r="V288" i="41"/>
  <c r="V289" i="41"/>
  <c r="V290" i="41"/>
  <c r="V291" i="41"/>
  <c r="V292" i="41"/>
  <c r="V293" i="41"/>
  <c r="V294" i="41"/>
  <c r="V295" i="41"/>
  <c r="V296" i="41"/>
  <c r="V297" i="41"/>
  <c r="V298" i="41"/>
  <c r="V299" i="41"/>
  <c r="V300" i="41"/>
  <c r="V301" i="41"/>
  <c r="V302" i="41"/>
  <c r="V303" i="41"/>
  <c r="V304" i="41"/>
  <c r="V305" i="41"/>
  <c r="V306" i="41"/>
  <c r="V307" i="41"/>
  <c r="V308" i="41"/>
  <c r="V309" i="41"/>
  <c r="V310" i="41"/>
  <c r="V311" i="41"/>
  <c r="V312" i="41"/>
  <c r="V313" i="41"/>
  <c r="V314" i="41"/>
  <c r="V315" i="41"/>
  <c r="V316" i="41"/>
  <c r="V317" i="41"/>
  <c r="V318" i="41"/>
  <c r="V319" i="41"/>
  <c r="V320" i="41"/>
  <c r="V321" i="41"/>
  <c r="V322" i="41"/>
  <c r="V323" i="41"/>
  <c r="V324" i="41"/>
  <c r="V325" i="41"/>
  <c r="V326" i="41"/>
  <c r="V327" i="41"/>
  <c r="V328" i="41"/>
  <c r="V329" i="41"/>
  <c r="V330" i="41"/>
  <c r="V331" i="41"/>
  <c r="V332" i="41"/>
  <c r="V333" i="41"/>
  <c r="V334" i="41"/>
  <c r="V335" i="41"/>
  <c r="V336" i="41"/>
  <c r="V337" i="41"/>
  <c r="V338" i="41"/>
  <c r="V339" i="41"/>
  <c r="V340" i="41"/>
  <c r="V341" i="41"/>
  <c r="V342" i="41"/>
  <c r="V343" i="41"/>
  <c r="V344" i="41"/>
  <c r="V345" i="41"/>
  <c r="V346" i="41"/>
  <c r="V347" i="41"/>
  <c r="V348" i="41"/>
  <c r="V349" i="41"/>
  <c r="V350" i="41"/>
  <c r="V351" i="41"/>
  <c r="V352" i="41"/>
  <c r="V353" i="41"/>
  <c r="V354" i="41"/>
  <c r="V355" i="41"/>
  <c r="V356" i="41"/>
  <c r="V357" i="41"/>
  <c r="V358" i="41"/>
  <c r="V359" i="41"/>
  <c r="V360" i="41"/>
  <c r="V361" i="41"/>
  <c r="V362" i="41"/>
  <c r="V363" i="41"/>
  <c r="V364" i="41"/>
  <c r="V365" i="41"/>
  <c r="V366" i="41"/>
  <c r="V367" i="41"/>
  <c r="V368" i="41"/>
  <c r="V369" i="41"/>
  <c r="V370" i="41"/>
  <c r="V371" i="41"/>
  <c r="V372" i="41"/>
  <c r="V373" i="41"/>
  <c r="V374" i="41"/>
  <c r="V375" i="41"/>
  <c r="V376" i="41"/>
  <c r="V377" i="41"/>
  <c r="V378" i="41"/>
  <c r="V379" i="41"/>
  <c r="V380" i="41"/>
  <c r="V381" i="41"/>
  <c r="V382" i="41"/>
  <c r="V383" i="41"/>
  <c r="V384" i="41"/>
  <c r="V385" i="41"/>
  <c r="V386" i="41"/>
  <c r="V387" i="41"/>
  <c r="V388" i="41"/>
  <c r="V389" i="41"/>
  <c r="V390" i="41"/>
  <c r="V391" i="41"/>
  <c r="V392" i="41"/>
  <c r="V393" i="41"/>
  <c r="V394" i="41"/>
  <c r="V395" i="41"/>
  <c r="V396" i="41"/>
  <c r="V397" i="41"/>
  <c r="V398" i="41"/>
  <c r="V399" i="41"/>
  <c r="V400" i="41"/>
  <c r="V401" i="41"/>
  <c r="V402" i="41"/>
  <c r="V403" i="41"/>
  <c r="V404" i="41"/>
  <c r="V405" i="41"/>
  <c r="V406" i="41"/>
  <c r="V407" i="41"/>
  <c r="V408" i="41"/>
  <c r="V409" i="41"/>
  <c r="V410" i="41"/>
  <c r="V411" i="41"/>
  <c r="V412" i="41"/>
  <c r="V413" i="41"/>
  <c r="V414" i="41"/>
  <c r="V415" i="41"/>
  <c r="V416" i="41"/>
  <c r="V417" i="41"/>
  <c r="V418" i="41"/>
  <c r="V419" i="41"/>
  <c r="V420" i="41"/>
  <c r="V421" i="41"/>
  <c r="V422" i="41"/>
  <c r="V423" i="41"/>
  <c r="V424" i="41"/>
  <c r="V425" i="41"/>
  <c r="V426" i="41"/>
  <c r="V427" i="41"/>
  <c r="V428" i="41"/>
  <c r="V429" i="41"/>
  <c r="V430" i="41"/>
  <c r="V431" i="41"/>
  <c r="V432" i="41"/>
  <c r="V433" i="41"/>
  <c r="V434" i="41"/>
  <c r="V435" i="41"/>
  <c r="V436" i="41"/>
  <c r="V437" i="41"/>
  <c r="V438" i="41"/>
  <c r="V439" i="41"/>
  <c r="V440" i="41"/>
  <c r="V441" i="41"/>
  <c r="V442" i="41"/>
  <c r="V443" i="41"/>
  <c r="V444" i="41"/>
  <c r="V445" i="41"/>
  <c r="V446" i="41"/>
  <c r="V447" i="41"/>
  <c r="V448" i="41"/>
  <c r="V449" i="41"/>
  <c r="V450" i="41"/>
  <c r="V451" i="41"/>
  <c r="V452" i="41"/>
  <c r="V453" i="41"/>
  <c r="V454" i="41"/>
  <c r="V455" i="41"/>
  <c r="V456" i="41"/>
  <c r="V457" i="41"/>
  <c r="V458" i="41"/>
  <c r="V459" i="41"/>
  <c r="V460" i="41"/>
  <c r="V461" i="41"/>
  <c r="V462" i="41"/>
  <c r="V463" i="41"/>
  <c r="V464" i="41"/>
  <c r="V465" i="41"/>
  <c r="V466" i="41"/>
  <c r="V467" i="41"/>
  <c r="V468" i="41"/>
  <c r="V469" i="41"/>
  <c r="V470" i="41"/>
  <c r="V471" i="41"/>
  <c r="V472" i="41"/>
  <c r="V473" i="41"/>
  <c r="V474" i="41"/>
  <c r="V475" i="41"/>
  <c r="V476" i="41"/>
  <c r="V477" i="41"/>
  <c r="V478" i="41"/>
  <c r="V479" i="41"/>
  <c r="V480" i="41"/>
  <c r="V481" i="41"/>
  <c r="V482" i="41"/>
  <c r="V483" i="41"/>
  <c r="V484" i="41"/>
  <c r="V485" i="41"/>
  <c r="V486" i="41"/>
  <c r="V487" i="41"/>
  <c r="V488" i="41"/>
  <c r="V489" i="41"/>
  <c r="V490" i="41"/>
  <c r="V491" i="41"/>
  <c r="V492" i="41"/>
  <c r="V493" i="41"/>
  <c r="V494" i="41"/>
  <c r="V495" i="41"/>
  <c r="V496" i="41"/>
  <c r="V497" i="41"/>
  <c r="V498" i="41"/>
  <c r="V499" i="41"/>
  <c r="V500" i="41"/>
  <c r="V501" i="41"/>
  <c r="V502" i="41"/>
  <c r="V503" i="41"/>
  <c r="V504" i="41"/>
  <c r="V505" i="41"/>
  <c r="V506" i="41"/>
  <c r="V507" i="41"/>
  <c r="V508" i="41"/>
  <c r="V509" i="41"/>
  <c r="V510" i="41"/>
  <c r="V511" i="41"/>
  <c r="V512" i="41"/>
  <c r="V513" i="41"/>
  <c r="V514" i="41"/>
  <c r="V515" i="41"/>
  <c r="V516" i="41"/>
  <c r="V517" i="41"/>
  <c r="V518" i="41"/>
  <c r="V519" i="41"/>
  <c r="V520" i="41"/>
  <c r="V521" i="41"/>
  <c r="V522" i="41"/>
  <c r="V523" i="41"/>
  <c r="V524" i="41"/>
  <c r="V525" i="41"/>
  <c r="V526" i="41"/>
  <c r="V527" i="41"/>
  <c r="V528" i="41"/>
  <c r="V529" i="41"/>
  <c r="V530" i="41"/>
  <c r="V531" i="41"/>
  <c r="V532" i="41"/>
  <c r="V533" i="41"/>
  <c r="V534" i="41"/>
  <c r="V535" i="41"/>
  <c r="V536" i="41"/>
  <c r="V537" i="41"/>
  <c r="V538" i="41"/>
  <c r="V539" i="41"/>
  <c r="V540" i="41"/>
  <c r="V541" i="41"/>
  <c r="V542" i="41"/>
  <c r="V543" i="41"/>
  <c r="V544" i="41"/>
  <c r="V545" i="41"/>
  <c r="V546" i="41"/>
  <c r="V547" i="41"/>
  <c r="V548" i="41"/>
  <c r="V549" i="41"/>
  <c r="V550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G106" i="41"/>
  <c r="G107" i="41"/>
  <c r="G108" i="41"/>
  <c r="G109" i="41"/>
  <c r="G110" i="41"/>
  <c r="G111" i="41"/>
  <c r="G112" i="41"/>
  <c r="G113" i="41"/>
  <c r="G114" i="41"/>
  <c r="G115" i="41"/>
  <c r="G116" i="41"/>
  <c r="G117" i="41"/>
  <c r="G118" i="41"/>
  <c r="G119" i="41"/>
  <c r="G120" i="41"/>
  <c r="G121" i="41"/>
  <c r="G122" i="41"/>
  <c r="G123" i="41"/>
  <c r="G124" i="41"/>
  <c r="G125" i="41"/>
  <c r="G126" i="41"/>
  <c r="G127" i="41"/>
  <c r="G128" i="41"/>
  <c r="G129" i="41"/>
  <c r="G130" i="41"/>
  <c r="G131" i="41"/>
  <c r="G132" i="41"/>
  <c r="G133" i="41"/>
  <c r="G134" i="41"/>
  <c r="G135" i="41"/>
  <c r="G136" i="41"/>
  <c r="G137" i="41"/>
  <c r="G138" i="41"/>
  <c r="G139" i="41"/>
  <c r="G140" i="41"/>
  <c r="G141" i="41"/>
  <c r="G142" i="41"/>
  <c r="G143" i="41"/>
  <c r="G144" i="41"/>
  <c r="G145" i="41"/>
  <c r="G146" i="41"/>
  <c r="G147" i="41"/>
  <c r="G148" i="41"/>
  <c r="G149" i="41"/>
  <c r="G150" i="41"/>
  <c r="G151" i="41"/>
  <c r="G152" i="41"/>
  <c r="G153" i="41"/>
  <c r="G154" i="41"/>
  <c r="G155" i="41"/>
  <c r="G156" i="41"/>
  <c r="G157" i="41"/>
  <c r="G158" i="41"/>
  <c r="G159" i="41"/>
  <c r="G160" i="41"/>
  <c r="G161" i="41"/>
  <c r="G162" i="41"/>
  <c r="G163" i="41"/>
  <c r="G164" i="41"/>
  <c r="G165" i="41"/>
  <c r="G166" i="41"/>
  <c r="G167" i="41"/>
  <c r="G168" i="41"/>
  <c r="G169" i="41"/>
  <c r="G170" i="41"/>
  <c r="G171" i="41"/>
  <c r="G172" i="41"/>
  <c r="G173" i="41"/>
  <c r="G174" i="41"/>
  <c r="G175" i="41"/>
  <c r="G176" i="41"/>
  <c r="G177" i="41"/>
  <c r="G178" i="41"/>
  <c r="G179" i="41"/>
  <c r="G180" i="41"/>
  <c r="G181" i="41"/>
  <c r="G182" i="41"/>
  <c r="G183" i="41"/>
  <c r="G184" i="41"/>
  <c r="G185" i="41"/>
  <c r="G186" i="41"/>
  <c r="G187" i="41"/>
  <c r="G188" i="41"/>
  <c r="G189" i="41"/>
  <c r="G190" i="41"/>
  <c r="G191" i="41"/>
  <c r="G192" i="41"/>
  <c r="G193" i="41"/>
  <c r="G194" i="41"/>
  <c r="G195" i="41"/>
  <c r="G196" i="41"/>
  <c r="G197" i="41"/>
  <c r="G198" i="41"/>
  <c r="G199" i="41"/>
  <c r="G200" i="41"/>
  <c r="G201" i="41"/>
  <c r="G202" i="41"/>
  <c r="G203" i="41"/>
  <c r="G204" i="41"/>
  <c r="G205" i="41"/>
  <c r="G206" i="41"/>
  <c r="G207" i="41"/>
  <c r="G208" i="41"/>
  <c r="G209" i="41"/>
  <c r="G210" i="41"/>
  <c r="G211" i="41"/>
  <c r="G212" i="41"/>
  <c r="G213" i="41"/>
  <c r="G214" i="41"/>
  <c r="G215" i="41"/>
  <c r="G216" i="41"/>
  <c r="G217" i="41"/>
  <c r="G218" i="41"/>
  <c r="G219" i="41"/>
  <c r="G220" i="41"/>
  <c r="G221" i="41"/>
  <c r="G222" i="41"/>
  <c r="G223" i="41"/>
  <c r="G224" i="41"/>
  <c r="G225" i="41"/>
  <c r="G226" i="41"/>
  <c r="G227" i="41"/>
  <c r="G228" i="41"/>
  <c r="G229" i="41"/>
  <c r="G230" i="41"/>
  <c r="G231" i="41"/>
  <c r="G232" i="41"/>
  <c r="G233" i="41"/>
  <c r="G234" i="41"/>
  <c r="G235" i="41"/>
  <c r="G236" i="41"/>
  <c r="G237" i="41"/>
  <c r="G238" i="41"/>
  <c r="G239" i="41"/>
  <c r="G240" i="41"/>
  <c r="G241" i="41"/>
  <c r="G242" i="41"/>
  <c r="G243" i="41"/>
  <c r="G244" i="41"/>
  <c r="G245" i="41"/>
  <c r="G246" i="41"/>
  <c r="G247" i="41"/>
  <c r="G248" i="41"/>
  <c r="G249" i="41"/>
  <c r="G250" i="41"/>
  <c r="G251" i="41"/>
  <c r="G252" i="41"/>
  <c r="G253" i="41"/>
  <c r="G254" i="41"/>
  <c r="G255" i="41"/>
  <c r="G256" i="41"/>
  <c r="G257" i="41"/>
  <c r="G258" i="41"/>
  <c r="G259" i="41"/>
  <c r="G260" i="41"/>
  <c r="G261" i="41"/>
  <c r="G262" i="41"/>
  <c r="G263" i="41"/>
  <c r="G264" i="41"/>
  <c r="G265" i="41"/>
  <c r="G266" i="41"/>
  <c r="G267" i="41"/>
  <c r="G268" i="41"/>
  <c r="G269" i="41"/>
  <c r="G270" i="41"/>
  <c r="G271" i="41"/>
  <c r="G272" i="41"/>
  <c r="G273" i="41"/>
  <c r="G274" i="41"/>
  <c r="G275" i="41"/>
  <c r="G276" i="41"/>
  <c r="G277" i="41"/>
  <c r="G278" i="41"/>
  <c r="G279" i="41"/>
  <c r="G280" i="41"/>
  <c r="G281" i="41"/>
  <c r="G282" i="41"/>
  <c r="G283" i="41"/>
  <c r="G284" i="41"/>
  <c r="G285" i="41"/>
  <c r="G286" i="41"/>
  <c r="G287" i="41"/>
  <c r="G288" i="41"/>
  <c r="G289" i="41"/>
  <c r="G290" i="41"/>
  <c r="G291" i="41"/>
  <c r="G292" i="41"/>
  <c r="G293" i="41"/>
  <c r="G294" i="41"/>
  <c r="G295" i="41"/>
  <c r="G296" i="41"/>
  <c r="G297" i="41"/>
  <c r="G298" i="41"/>
  <c r="G299" i="41"/>
  <c r="G300" i="41"/>
  <c r="G301" i="41"/>
  <c r="G302" i="41"/>
  <c r="G303" i="41"/>
  <c r="G304" i="41"/>
  <c r="G305" i="41"/>
  <c r="G306" i="41"/>
  <c r="G307" i="41"/>
  <c r="G308" i="41"/>
  <c r="G309" i="41"/>
  <c r="G310" i="41"/>
  <c r="G311" i="41"/>
  <c r="G312" i="41"/>
  <c r="G313" i="41"/>
  <c r="G314" i="41"/>
  <c r="G315" i="41"/>
  <c r="G316" i="41"/>
  <c r="G317" i="41"/>
  <c r="G318" i="41"/>
  <c r="G319" i="41"/>
  <c r="G320" i="41"/>
  <c r="G321" i="41"/>
  <c r="G322" i="41"/>
  <c r="G323" i="41"/>
  <c r="G324" i="41"/>
  <c r="G325" i="41"/>
  <c r="G326" i="41"/>
  <c r="G327" i="41"/>
  <c r="G328" i="41"/>
  <c r="G329" i="41"/>
  <c r="G330" i="41"/>
  <c r="G331" i="41"/>
  <c r="G332" i="41"/>
  <c r="G333" i="41"/>
  <c r="G334" i="41"/>
  <c r="G335" i="41"/>
  <c r="G336" i="41"/>
  <c r="G337" i="41"/>
  <c r="G338" i="41"/>
  <c r="G339" i="41"/>
  <c r="G340" i="41"/>
  <c r="G341" i="41"/>
  <c r="G342" i="41"/>
  <c r="G343" i="41"/>
  <c r="G344" i="41"/>
  <c r="G345" i="41"/>
  <c r="G346" i="41"/>
  <c r="G347" i="41"/>
  <c r="G348" i="41"/>
  <c r="G349" i="41"/>
  <c r="G350" i="41"/>
  <c r="G351" i="41"/>
  <c r="G352" i="41"/>
  <c r="G353" i="41"/>
  <c r="G354" i="41"/>
  <c r="G355" i="41"/>
  <c r="G356" i="41"/>
  <c r="G357" i="41"/>
  <c r="G358" i="41"/>
  <c r="G359" i="41"/>
  <c r="G360" i="41"/>
  <c r="G361" i="41"/>
  <c r="G362" i="41"/>
  <c r="G363" i="41"/>
  <c r="G364" i="41"/>
  <c r="G365" i="41"/>
  <c r="G366" i="41"/>
  <c r="G367" i="41"/>
  <c r="G368" i="41"/>
  <c r="G369" i="41"/>
  <c r="G370" i="41"/>
  <c r="G371" i="41"/>
  <c r="G372" i="41"/>
  <c r="G373" i="41"/>
  <c r="G374" i="41"/>
  <c r="G375" i="41"/>
  <c r="G376" i="41"/>
  <c r="G377" i="41"/>
  <c r="G378" i="41"/>
  <c r="G379" i="41"/>
  <c r="G380" i="41"/>
  <c r="G381" i="41"/>
  <c r="G382" i="41"/>
  <c r="G383" i="41"/>
  <c r="G384" i="41"/>
  <c r="G385" i="41"/>
  <c r="G386" i="41"/>
  <c r="G387" i="41"/>
  <c r="G388" i="41"/>
  <c r="G389" i="41"/>
  <c r="G390" i="41"/>
  <c r="G391" i="41"/>
  <c r="G392" i="41"/>
  <c r="G393" i="41"/>
  <c r="G394" i="41"/>
  <c r="G395" i="41"/>
  <c r="G396" i="41"/>
  <c r="G397" i="41"/>
  <c r="G398" i="41"/>
  <c r="G399" i="41"/>
  <c r="G400" i="41"/>
  <c r="G401" i="41"/>
  <c r="G402" i="41"/>
  <c r="G403" i="41"/>
  <c r="G404" i="41"/>
  <c r="G405" i="41"/>
  <c r="G406" i="41"/>
  <c r="G407" i="41"/>
  <c r="G408" i="41"/>
  <c r="G409" i="41"/>
  <c r="G410" i="41"/>
  <c r="G411" i="41"/>
  <c r="G412" i="41"/>
  <c r="G413" i="41"/>
  <c r="G414" i="41"/>
  <c r="G415" i="41"/>
  <c r="G416" i="41"/>
  <c r="G417" i="41"/>
  <c r="G418" i="41"/>
  <c r="G419" i="41"/>
  <c r="G420" i="41"/>
  <c r="G421" i="41"/>
  <c r="G422" i="41"/>
  <c r="G423" i="41"/>
  <c r="G424" i="41"/>
  <c r="G425" i="41"/>
  <c r="G426" i="41"/>
  <c r="G427" i="41"/>
  <c r="G428" i="41"/>
  <c r="G429" i="41"/>
  <c r="G430" i="41"/>
  <c r="G431" i="41"/>
  <c r="G432" i="41"/>
  <c r="G433" i="41"/>
  <c r="G434" i="41"/>
  <c r="G435" i="41"/>
  <c r="G436" i="41"/>
  <c r="G437" i="41"/>
  <c r="G438" i="41"/>
  <c r="G439" i="41"/>
  <c r="G440" i="41"/>
  <c r="G441" i="41"/>
  <c r="G442" i="41"/>
  <c r="G443" i="41"/>
  <c r="G444" i="41"/>
  <c r="G445" i="41"/>
  <c r="G446" i="41"/>
  <c r="G447" i="41"/>
  <c r="G448" i="41"/>
  <c r="G449" i="41"/>
  <c r="G450" i="41"/>
  <c r="G451" i="41"/>
  <c r="G452" i="41"/>
  <c r="G453" i="41"/>
  <c r="G454" i="41"/>
  <c r="G455" i="41"/>
  <c r="G456" i="41"/>
  <c r="G457" i="41"/>
  <c r="G458" i="41"/>
  <c r="G459" i="41"/>
  <c r="G460" i="41"/>
  <c r="G461" i="41"/>
  <c r="G462" i="41"/>
  <c r="G463" i="41"/>
  <c r="G464" i="41"/>
  <c r="G465" i="41"/>
  <c r="G466" i="41"/>
  <c r="G467" i="41"/>
  <c r="G468" i="41"/>
  <c r="G469" i="41"/>
  <c r="G470" i="41"/>
  <c r="G471" i="41"/>
  <c r="G472" i="41"/>
  <c r="G473" i="41"/>
  <c r="G474" i="41"/>
  <c r="G475" i="41"/>
  <c r="G476" i="41"/>
  <c r="G477" i="41"/>
  <c r="G478" i="41"/>
  <c r="G479" i="41"/>
  <c r="G480" i="41"/>
  <c r="G481" i="41"/>
  <c r="G482" i="41"/>
  <c r="G483" i="41"/>
  <c r="G484" i="41"/>
  <c r="G485" i="41"/>
  <c r="G486" i="41"/>
  <c r="G487" i="41"/>
  <c r="G488" i="41"/>
  <c r="G489" i="41"/>
  <c r="G490" i="41"/>
  <c r="G491" i="41"/>
  <c r="G492" i="41"/>
  <c r="G493" i="41"/>
  <c r="G494" i="41"/>
  <c r="G495" i="41"/>
  <c r="G496" i="41"/>
  <c r="G497" i="41"/>
  <c r="G498" i="41"/>
  <c r="G499" i="41"/>
  <c r="G500" i="41"/>
  <c r="G501" i="41"/>
  <c r="G502" i="41"/>
  <c r="G503" i="41"/>
  <c r="G504" i="41"/>
  <c r="G505" i="41"/>
  <c r="G506" i="41"/>
  <c r="G507" i="41"/>
  <c r="G508" i="41"/>
  <c r="G509" i="41"/>
  <c r="G510" i="41"/>
  <c r="G511" i="41"/>
  <c r="G512" i="41"/>
  <c r="G513" i="41"/>
  <c r="G514" i="41"/>
  <c r="G515" i="41"/>
  <c r="G516" i="41"/>
  <c r="G517" i="41"/>
  <c r="G518" i="41"/>
  <c r="G519" i="41"/>
  <c r="G520" i="41"/>
  <c r="G521" i="41"/>
  <c r="G522" i="41"/>
  <c r="G523" i="41"/>
  <c r="G524" i="41"/>
  <c r="G525" i="41"/>
  <c r="G526" i="41"/>
  <c r="G527" i="41"/>
  <c r="G528" i="41"/>
  <c r="G529" i="41"/>
  <c r="G530" i="41"/>
  <c r="G531" i="41"/>
  <c r="G532" i="41"/>
  <c r="G533" i="41"/>
  <c r="G534" i="41"/>
  <c r="G535" i="41"/>
  <c r="G536" i="41"/>
  <c r="G537" i="41"/>
  <c r="G538" i="41"/>
  <c r="G539" i="41"/>
  <c r="G540" i="41"/>
  <c r="G541" i="41"/>
  <c r="G542" i="41"/>
  <c r="G543" i="41"/>
  <c r="G544" i="41"/>
  <c r="G545" i="41"/>
  <c r="G546" i="41"/>
  <c r="G547" i="41"/>
  <c r="G548" i="41"/>
  <c r="G549" i="41"/>
  <c r="G550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F106" i="41"/>
  <c r="F107" i="41"/>
  <c r="F108" i="41"/>
  <c r="F109" i="41"/>
  <c r="F110" i="41"/>
  <c r="F111" i="41"/>
  <c r="F112" i="41"/>
  <c r="F113" i="41"/>
  <c r="F114" i="41"/>
  <c r="F115" i="41"/>
  <c r="F116" i="41"/>
  <c r="F117" i="41"/>
  <c r="F118" i="41"/>
  <c r="F119" i="41"/>
  <c r="F120" i="41"/>
  <c r="F121" i="41"/>
  <c r="F122" i="41"/>
  <c r="F123" i="41"/>
  <c r="F124" i="41"/>
  <c r="F125" i="41"/>
  <c r="F126" i="41"/>
  <c r="F127" i="41"/>
  <c r="F128" i="41"/>
  <c r="F129" i="41"/>
  <c r="F130" i="41"/>
  <c r="F131" i="41"/>
  <c r="F132" i="41"/>
  <c r="F133" i="41"/>
  <c r="F134" i="41"/>
  <c r="F135" i="41"/>
  <c r="F136" i="41"/>
  <c r="F137" i="41"/>
  <c r="F138" i="41"/>
  <c r="F139" i="41"/>
  <c r="F140" i="41"/>
  <c r="F141" i="41"/>
  <c r="F142" i="41"/>
  <c r="F143" i="41"/>
  <c r="F144" i="41"/>
  <c r="F145" i="41"/>
  <c r="F146" i="41"/>
  <c r="F147" i="41"/>
  <c r="F148" i="41"/>
  <c r="F149" i="41"/>
  <c r="F150" i="41"/>
  <c r="F151" i="41"/>
  <c r="F152" i="41"/>
  <c r="F153" i="41"/>
  <c r="F154" i="41"/>
  <c r="F155" i="41"/>
  <c r="F156" i="41"/>
  <c r="F157" i="41"/>
  <c r="F158" i="41"/>
  <c r="F159" i="41"/>
  <c r="F160" i="41"/>
  <c r="F161" i="41"/>
  <c r="F162" i="41"/>
  <c r="F163" i="41"/>
  <c r="F164" i="41"/>
  <c r="F165" i="41"/>
  <c r="F166" i="41"/>
  <c r="F167" i="41"/>
  <c r="F168" i="41"/>
  <c r="F169" i="41"/>
  <c r="F170" i="41"/>
  <c r="F171" i="41"/>
  <c r="F172" i="41"/>
  <c r="F173" i="41"/>
  <c r="F174" i="41"/>
  <c r="F175" i="41"/>
  <c r="F176" i="41"/>
  <c r="F177" i="41"/>
  <c r="F178" i="41"/>
  <c r="F179" i="41"/>
  <c r="F180" i="41"/>
  <c r="F181" i="41"/>
  <c r="F182" i="41"/>
  <c r="F183" i="41"/>
  <c r="F184" i="41"/>
  <c r="F185" i="41"/>
  <c r="F186" i="41"/>
  <c r="F187" i="41"/>
  <c r="F188" i="41"/>
  <c r="F189" i="41"/>
  <c r="F190" i="41"/>
  <c r="F191" i="41"/>
  <c r="F192" i="41"/>
  <c r="F193" i="41"/>
  <c r="F194" i="41"/>
  <c r="F195" i="41"/>
  <c r="F196" i="41"/>
  <c r="F197" i="41"/>
  <c r="F198" i="41"/>
  <c r="F199" i="41"/>
  <c r="F200" i="41"/>
  <c r="F201" i="41"/>
  <c r="F202" i="41"/>
  <c r="F203" i="41"/>
  <c r="F204" i="41"/>
  <c r="F205" i="41"/>
  <c r="F206" i="41"/>
  <c r="F207" i="41"/>
  <c r="F208" i="41"/>
  <c r="F209" i="41"/>
  <c r="F210" i="41"/>
  <c r="F211" i="41"/>
  <c r="F212" i="41"/>
  <c r="F213" i="41"/>
  <c r="F214" i="41"/>
  <c r="F215" i="41"/>
  <c r="F216" i="41"/>
  <c r="F217" i="41"/>
  <c r="F218" i="41"/>
  <c r="F219" i="41"/>
  <c r="F220" i="41"/>
  <c r="F221" i="41"/>
  <c r="F222" i="41"/>
  <c r="F223" i="41"/>
  <c r="F224" i="41"/>
  <c r="F225" i="41"/>
  <c r="F226" i="41"/>
  <c r="F227" i="41"/>
  <c r="F228" i="41"/>
  <c r="F229" i="41"/>
  <c r="F230" i="41"/>
  <c r="F231" i="41"/>
  <c r="F232" i="41"/>
  <c r="F233" i="41"/>
  <c r="F234" i="41"/>
  <c r="F235" i="41"/>
  <c r="F236" i="41"/>
  <c r="F237" i="41"/>
  <c r="F238" i="41"/>
  <c r="F239" i="41"/>
  <c r="F240" i="41"/>
  <c r="F241" i="41"/>
  <c r="F242" i="41"/>
  <c r="F243" i="41"/>
  <c r="F244" i="41"/>
  <c r="F245" i="41"/>
  <c r="F246" i="41"/>
  <c r="F247" i="41"/>
  <c r="F248" i="41"/>
  <c r="F249" i="41"/>
  <c r="F250" i="41"/>
  <c r="F251" i="41"/>
  <c r="F252" i="41"/>
  <c r="F253" i="41"/>
  <c r="F254" i="41"/>
  <c r="F255" i="41"/>
  <c r="F256" i="41"/>
  <c r="F257" i="41"/>
  <c r="F258" i="41"/>
  <c r="F259" i="41"/>
  <c r="F260" i="41"/>
  <c r="F261" i="41"/>
  <c r="F262" i="41"/>
  <c r="F263" i="41"/>
  <c r="F264" i="41"/>
  <c r="F265" i="41"/>
  <c r="F266" i="41"/>
  <c r="F267" i="41"/>
  <c r="F268" i="41"/>
  <c r="F269" i="41"/>
  <c r="F270" i="41"/>
  <c r="F271" i="41"/>
  <c r="F272" i="41"/>
  <c r="F273" i="41"/>
  <c r="F274" i="41"/>
  <c r="F275" i="41"/>
  <c r="F276" i="41"/>
  <c r="F277" i="41"/>
  <c r="F278" i="41"/>
  <c r="F279" i="41"/>
  <c r="F280" i="41"/>
  <c r="F281" i="41"/>
  <c r="F282" i="41"/>
  <c r="F283" i="41"/>
  <c r="F284" i="41"/>
  <c r="F285" i="41"/>
  <c r="F286" i="41"/>
  <c r="F287" i="41"/>
  <c r="F288" i="41"/>
  <c r="F289" i="41"/>
  <c r="F290" i="41"/>
  <c r="F291" i="41"/>
  <c r="F292" i="41"/>
  <c r="F293" i="41"/>
  <c r="F294" i="41"/>
  <c r="F295" i="41"/>
  <c r="F296" i="41"/>
  <c r="F297" i="41"/>
  <c r="F298" i="41"/>
  <c r="F299" i="41"/>
  <c r="F300" i="41"/>
  <c r="F301" i="41"/>
  <c r="F302" i="41"/>
  <c r="F303" i="41"/>
  <c r="F304" i="41"/>
  <c r="F305" i="41"/>
  <c r="F306" i="41"/>
  <c r="F307" i="41"/>
  <c r="F308" i="41"/>
  <c r="F309" i="41"/>
  <c r="F310" i="41"/>
  <c r="F311" i="41"/>
  <c r="F312" i="41"/>
  <c r="F313" i="41"/>
  <c r="F314" i="41"/>
  <c r="F315" i="41"/>
  <c r="F316" i="41"/>
  <c r="F317" i="41"/>
  <c r="F318" i="41"/>
  <c r="F319" i="41"/>
  <c r="F320" i="41"/>
  <c r="F321" i="41"/>
  <c r="F322" i="41"/>
  <c r="F323" i="41"/>
  <c r="F324" i="41"/>
  <c r="F325" i="41"/>
  <c r="F326" i="41"/>
  <c r="F327" i="41"/>
  <c r="F328" i="41"/>
  <c r="F329" i="41"/>
  <c r="F330" i="41"/>
  <c r="F331" i="41"/>
  <c r="F332" i="41"/>
  <c r="F333" i="41"/>
  <c r="F334" i="41"/>
  <c r="F335" i="41"/>
  <c r="F336" i="41"/>
  <c r="F337" i="41"/>
  <c r="F338" i="41"/>
  <c r="F339" i="41"/>
  <c r="F340" i="41"/>
  <c r="F341" i="41"/>
  <c r="F342" i="41"/>
  <c r="F343" i="41"/>
  <c r="F344" i="41"/>
  <c r="F345" i="41"/>
  <c r="F346" i="41"/>
  <c r="F347" i="41"/>
  <c r="F348" i="41"/>
  <c r="F349" i="41"/>
  <c r="F350" i="41"/>
  <c r="F351" i="41"/>
  <c r="F352" i="41"/>
  <c r="F353" i="41"/>
  <c r="F354" i="41"/>
  <c r="F355" i="41"/>
  <c r="F356" i="41"/>
  <c r="F357" i="41"/>
  <c r="F358" i="41"/>
  <c r="F359" i="41"/>
  <c r="F360" i="41"/>
  <c r="F361" i="41"/>
  <c r="F362" i="41"/>
  <c r="F363" i="41"/>
  <c r="F364" i="41"/>
  <c r="F365" i="41"/>
  <c r="F366" i="41"/>
  <c r="F367" i="41"/>
  <c r="F368" i="41"/>
  <c r="F369" i="41"/>
  <c r="F370" i="41"/>
  <c r="F371" i="41"/>
  <c r="F372" i="41"/>
  <c r="F373" i="41"/>
  <c r="F374" i="41"/>
  <c r="F375" i="41"/>
  <c r="F376" i="41"/>
  <c r="F377" i="41"/>
  <c r="F378" i="41"/>
  <c r="F379" i="41"/>
  <c r="F380" i="41"/>
  <c r="F381" i="41"/>
  <c r="F382" i="41"/>
  <c r="F383" i="41"/>
  <c r="F384" i="41"/>
  <c r="F385" i="41"/>
  <c r="F386" i="41"/>
  <c r="F387" i="41"/>
  <c r="F388" i="41"/>
  <c r="F389" i="41"/>
  <c r="F390" i="41"/>
  <c r="F391" i="41"/>
  <c r="F392" i="41"/>
  <c r="F393" i="41"/>
  <c r="F394" i="41"/>
  <c r="F395" i="41"/>
  <c r="F396" i="41"/>
  <c r="F397" i="41"/>
  <c r="F398" i="41"/>
  <c r="F399" i="41"/>
  <c r="F400" i="41"/>
  <c r="F401" i="41"/>
  <c r="F402" i="41"/>
  <c r="F403" i="41"/>
  <c r="F404" i="41"/>
  <c r="F405" i="41"/>
  <c r="F406" i="41"/>
  <c r="F407" i="41"/>
  <c r="F408" i="41"/>
  <c r="F409" i="41"/>
  <c r="F410" i="41"/>
  <c r="F411" i="41"/>
  <c r="F412" i="41"/>
  <c r="F413" i="41"/>
  <c r="F414" i="41"/>
  <c r="F415" i="41"/>
  <c r="F416" i="41"/>
  <c r="F417" i="41"/>
  <c r="F418" i="41"/>
  <c r="F419" i="41"/>
  <c r="F420" i="41"/>
  <c r="F421" i="41"/>
  <c r="F422" i="41"/>
  <c r="F423" i="41"/>
  <c r="F424" i="41"/>
  <c r="F425" i="41"/>
  <c r="F426" i="41"/>
  <c r="F427" i="41"/>
  <c r="F428" i="41"/>
  <c r="F429" i="41"/>
  <c r="F430" i="41"/>
  <c r="F431" i="41"/>
  <c r="F432" i="41"/>
  <c r="F433" i="41"/>
  <c r="F434" i="41"/>
  <c r="F435" i="41"/>
  <c r="F436" i="41"/>
  <c r="F437" i="41"/>
  <c r="F438" i="41"/>
  <c r="F439" i="41"/>
  <c r="F440" i="41"/>
  <c r="F441" i="41"/>
  <c r="F442" i="41"/>
  <c r="F443" i="41"/>
  <c r="F444" i="41"/>
  <c r="F445" i="41"/>
  <c r="F446" i="41"/>
  <c r="F447" i="41"/>
  <c r="F448" i="41"/>
  <c r="F449" i="41"/>
  <c r="F450" i="41"/>
  <c r="F451" i="41"/>
  <c r="F452" i="41"/>
  <c r="F453" i="41"/>
  <c r="F454" i="41"/>
  <c r="F455" i="41"/>
  <c r="F456" i="41"/>
  <c r="F457" i="41"/>
  <c r="F458" i="41"/>
  <c r="F459" i="41"/>
  <c r="F460" i="41"/>
  <c r="F461" i="41"/>
  <c r="F462" i="41"/>
  <c r="F463" i="41"/>
  <c r="F464" i="41"/>
  <c r="F465" i="41"/>
  <c r="F466" i="41"/>
  <c r="F467" i="41"/>
  <c r="F468" i="41"/>
  <c r="F469" i="41"/>
  <c r="F470" i="41"/>
  <c r="F471" i="41"/>
  <c r="F472" i="41"/>
  <c r="F473" i="41"/>
  <c r="F474" i="41"/>
  <c r="F475" i="41"/>
  <c r="F476" i="41"/>
  <c r="F477" i="41"/>
  <c r="F478" i="41"/>
  <c r="F479" i="41"/>
  <c r="F480" i="41"/>
  <c r="F481" i="41"/>
  <c r="F482" i="41"/>
  <c r="F483" i="41"/>
  <c r="F484" i="41"/>
  <c r="F485" i="41"/>
  <c r="F486" i="41"/>
  <c r="F487" i="41"/>
  <c r="F488" i="41"/>
  <c r="F489" i="41"/>
  <c r="F490" i="41"/>
  <c r="F491" i="41"/>
  <c r="F492" i="41"/>
  <c r="F493" i="41"/>
  <c r="F494" i="41"/>
  <c r="F495" i="41"/>
  <c r="F496" i="41"/>
  <c r="F497" i="41"/>
  <c r="F498" i="41"/>
  <c r="F499" i="41"/>
  <c r="F500" i="41"/>
  <c r="F501" i="41"/>
  <c r="F502" i="41"/>
  <c r="F503" i="41"/>
  <c r="F504" i="41"/>
  <c r="F505" i="41"/>
  <c r="F506" i="41"/>
  <c r="F507" i="41"/>
  <c r="F508" i="41"/>
  <c r="F509" i="41"/>
  <c r="F510" i="41"/>
  <c r="F511" i="41"/>
  <c r="F512" i="41"/>
  <c r="F513" i="41"/>
  <c r="F514" i="41"/>
  <c r="F515" i="41"/>
  <c r="F516" i="41"/>
  <c r="F517" i="41"/>
  <c r="F518" i="41"/>
  <c r="F519" i="41"/>
  <c r="F520" i="41"/>
  <c r="F521" i="41"/>
  <c r="F522" i="41"/>
  <c r="F523" i="41"/>
  <c r="F524" i="41"/>
  <c r="F525" i="41"/>
  <c r="F526" i="41"/>
  <c r="F527" i="41"/>
  <c r="F528" i="41"/>
  <c r="F529" i="41"/>
  <c r="F530" i="41"/>
  <c r="F531" i="41"/>
  <c r="F532" i="41"/>
  <c r="F533" i="41"/>
  <c r="F534" i="41"/>
  <c r="F535" i="41"/>
  <c r="F536" i="41"/>
  <c r="F537" i="41"/>
  <c r="F538" i="41"/>
  <c r="F539" i="41"/>
  <c r="F540" i="41"/>
  <c r="F541" i="41"/>
  <c r="F542" i="41"/>
  <c r="F543" i="41"/>
  <c r="F544" i="41"/>
  <c r="F545" i="41"/>
  <c r="F546" i="41"/>
  <c r="F547" i="41"/>
  <c r="F548" i="41"/>
  <c r="F549" i="41"/>
  <c r="F550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222" i="41"/>
  <c r="E223" i="41"/>
  <c r="E224" i="41"/>
  <c r="E225" i="41"/>
  <c r="E226" i="41"/>
  <c r="E227" i="41"/>
  <c r="E228" i="41"/>
  <c r="E229" i="41"/>
  <c r="E230" i="41"/>
  <c r="E231" i="41"/>
  <c r="E232" i="41"/>
  <c r="E233" i="41"/>
  <c r="E234" i="41"/>
  <c r="E235" i="41"/>
  <c r="E236" i="41"/>
  <c r="E237" i="41"/>
  <c r="E238" i="41"/>
  <c r="E239" i="41"/>
  <c r="E240" i="41"/>
  <c r="E241" i="41"/>
  <c r="E242" i="41"/>
  <c r="E243" i="41"/>
  <c r="E244" i="41"/>
  <c r="E245" i="41"/>
  <c r="E246" i="41"/>
  <c r="E247" i="41"/>
  <c r="E248" i="41"/>
  <c r="E249" i="41"/>
  <c r="E250" i="41"/>
  <c r="E251" i="41"/>
  <c r="E252" i="41"/>
  <c r="E253" i="41"/>
  <c r="E254" i="41"/>
  <c r="E255" i="41"/>
  <c r="E256" i="41"/>
  <c r="E257" i="41"/>
  <c r="E258" i="41"/>
  <c r="E259" i="41"/>
  <c r="E260" i="41"/>
  <c r="E261" i="41"/>
  <c r="E262" i="41"/>
  <c r="E263" i="41"/>
  <c r="E264" i="41"/>
  <c r="E265" i="41"/>
  <c r="E266" i="41"/>
  <c r="E267" i="41"/>
  <c r="E268" i="41"/>
  <c r="E269" i="41"/>
  <c r="E270" i="41"/>
  <c r="E271" i="41"/>
  <c r="E272" i="41"/>
  <c r="E273" i="41"/>
  <c r="E274" i="41"/>
  <c r="E275" i="41"/>
  <c r="E276" i="41"/>
  <c r="E277" i="41"/>
  <c r="E278" i="41"/>
  <c r="E279" i="41"/>
  <c r="E280" i="41"/>
  <c r="E281" i="41"/>
  <c r="E282" i="41"/>
  <c r="E283" i="41"/>
  <c r="E284" i="41"/>
  <c r="E285" i="41"/>
  <c r="E286" i="41"/>
  <c r="E287" i="41"/>
  <c r="E288" i="41"/>
  <c r="E289" i="41"/>
  <c r="E290" i="41"/>
  <c r="E291" i="41"/>
  <c r="E292" i="41"/>
  <c r="E293" i="41"/>
  <c r="E294" i="41"/>
  <c r="E295" i="41"/>
  <c r="E296" i="41"/>
  <c r="E297" i="41"/>
  <c r="E298" i="41"/>
  <c r="E299" i="41"/>
  <c r="E300" i="41"/>
  <c r="E301" i="41"/>
  <c r="E302" i="41"/>
  <c r="E303" i="41"/>
  <c r="E304" i="41"/>
  <c r="E305" i="41"/>
  <c r="E306" i="41"/>
  <c r="E307" i="41"/>
  <c r="E308" i="41"/>
  <c r="E309" i="41"/>
  <c r="E310" i="41"/>
  <c r="E311" i="41"/>
  <c r="E312" i="41"/>
  <c r="E313" i="41"/>
  <c r="E314" i="41"/>
  <c r="E315" i="41"/>
  <c r="E316" i="41"/>
  <c r="E317" i="41"/>
  <c r="E318" i="41"/>
  <c r="E319" i="41"/>
  <c r="E320" i="41"/>
  <c r="E321" i="41"/>
  <c r="E322" i="41"/>
  <c r="E323" i="41"/>
  <c r="E324" i="41"/>
  <c r="E325" i="41"/>
  <c r="E326" i="41"/>
  <c r="E327" i="41"/>
  <c r="E328" i="41"/>
  <c r="E329" i="41"/>
  <c r="E330" i="41"/>
  <c r="E331" i="41"/>
  <c r="E332" i="41"/>
  <c r="E333" i="41"/>
  <c r="E334" i="41"/>
  <c r="E335" i="41"/>
  <c r="E336" i="41"/>
  <c r="E337" i="41"/>
  <c r="E338" i="41"/>
  <c r="E339" i="41"/>
  <c r="E340" i="41"/>
  <c r="E341" i="41"/>
  <c r="E342" i="41"/>
  <c r="E343" i="41"/>
  <c r="E344" i="41"/>
  <c r="E345" i="41"/>
  <c r="E346" i="41"/>
  <c r="E347" i="41"/>
  <c r="E348" i="41"/>
  <c r="E349" i="41"/>
  <c r="E350" i="41"/>
  <c r="E351" i="41"/>
  <c r="E352" i="41"/>
  <c r="E353" i="41"/>
  <c r="E354" i="41"/>
  <c r="E355" i="41"/>
  <c r="E356" i="41"/>
  <c r="E357" i="41"/>
  <c r="E358" i="41"/>
  <c r="E359" i="41"/>
  <c r="E360" i="41"/>
  <c r="E361" i="41"/>
  <c r="E362" i="41"/>
  <c r="E363" i="41"/>
  <c r="E364" i="41"/>
  <c r="E365" i="41"/>
  <c r="E366" i="41"/>
  <c r="E367" i="41"/>
  <c r="E368" i="41"/>
  <c r="E369" i="41"/>
  <c r="E370" i="41"/>
  <c r="E371" i="41"/>
  <c r="E372" i="41"/>
  <c r="E373" i="41"/>
  <c r="E374" i="41"/>
  <c r="E375" i="41"/>
  <c r="E376" i="41"/>
  <c r="E377" i="41"/>
  <c r="E378" i="41"/>
  <c r="E379" i="41"/>
  <c r="E380" i="41"/>
  <c r="E381" i="41"/>
  <c r="E382" i="41"/>
  <c r="E383" i="41"/>
  <c r="E384" i="41"/>
  <c r="E385" i="41"/>
  <c r="E386" i="41"/>
  <c r="E387" i="41"/>
  <c r="E388" i="41"/>
  <c r="E389" i="41"/>
  <c r="E390" i="41"/>
  <c r="E391" i="41"/>
  <c r="E392" i="41"/>
  <c r="E393" i="41"/>
  <c r="E394" i="41"/>
  <c r="E395" i="41"/>
  <c r="E396" i="41"/>
  <c r="E397" i="41"/>
  <c r="E398" i="41"/>
  <c r="E399" i="41"/>
  <c r="E400" i="41"/>
  <c r="E401" i="41"/>
  <c r="E402" i="41"/>
  <c r="E403" i="41"/>
  <c r="E404" i="41"/>
  <c r="E405" i="41"/>
  <c r="E406" i="41"/>
  <c r="E407" i="41"/>
  <c r="E408" i="41"/>
  <c r="E409" i="41"/>
  <c r="E410" i="41"/>
  <c r="E411" i="41"/>
  <c r="E412" i="41"/>
  <c r="E413" i="41"/>
  <c r="E414" i="41"/>
  <c r="E415" i="41"/>
  <c r="E416" i="41"/>
  <c r="E417" i="41"/>
  <c r="E418" i="41"/>
  <c r="E419" i="41"/>
  <c r="E420" i="41"/>
  <c r="E421" i="41"/>
  <c r="E422" i="41"/>
  <c r="E423" i="41"/>
  <c r="E424" i="41"/>
  <c r="E425" i="41"/>
  <c r="E426" i="41"/>
  <c r="E427" i="41"/>
  <c r="E428" i="41"/>
  <c r="E429" i="41"/>
  <c r="E430" i="41"/>
  <c r="E431" i="41"/>
  <c r="E432" i="41"/>
  <c r="E433" i="41"/>
  <c r="E434" i="41"/>
  <c r="E435" i="41"/>
  <c r="E436" i="41"/>
  <c r="E437" i="41"/>
  <c r="E438" i="41"/>
  <c r="E439" i="41"/>
  <c r="E440" i="41"/>
  <c r="E441" i="41"/>
  <c r="E442" i="41"/>
  <c r="E443" i="41"/>
  <c r="E444" i="41"/>
  <c r="E445" i="41"/>
  <c r="E446" i="41"/>
  <c r="E447" i="41"/>
  <c r="E448" i="41"/>
  <c r="E449" i="41"/>
  <c r="E450" i="41"/>
  <c r="E451" i="41"/>
  <c r="E452" i="41"/>
  <c r="E453" i="41"/>
  <c r="E454" i="41"/>
  <c r="E455" i="41"/>
  <c r="E456" i="41"/>
  <c r="E457" i="41"/>
  <c r="E458" i="41"/>
  <c r="E459" i="41"/>
  <c r="E460" i="41"/>
  <c r="E461" i="41"/>
  <c r="E462" i="41"/>
  <c r="E463" i="41"/>
  <c r="E464" i="41"/>
  <c r="E465" i="41"/>
  <c r="E466" i="41"/>
  <c r="E467" i="41"/>
  <c r="E468" i="41"/>
  <c r="E469" i="41"/>
  <c r="E470" i="41"/>
  <c r="E471" i="41"/>
  <c r="E472" i="41"/>
  <c r="E473" i="41"/>
  <c r="E474" i="41"/>
  <c r="E475" i="41"/>
  <c r="E476" i="41"/>
  <c r="E477" i="41"/>
  <c r="E478" i="41"/>
  <c r="E479" i="41"/>
  <c r="E480" i="41"/>
  <c r="E481" i="41"/>
  <c r="E482" i="41"/>
  <c r="E483" i="41"/>
  <c r="E484" i="41"/>
  <c r="E485" i="41"/>
  <c r="E486" i="41"/>
  <c r="E487" i="41"/>
  <c r="E488" i="41"/>
  <c r="E489" i="41"/>
  <c r="E490" i="41"/>
  <c r="E491" i="41"/>
  <c r="E492" i="41"/>
  <c r="E493" i="41"/>
  <c r="E494" i="41"/>
  <c r="E495" i="41"/>
  <c r="E496" i="41"/>
  <c r="E497" i="41"/>
  <c r="E498" i="41"/>
  <c r="E499" i="41"/>
  <c r="E500" i="41"/>
  <c r="E501" i="41"/>
  <c r="E502" i="41"/>
  <c r="E503" i="41"/>
  <c r="E504" i="41"/>
  <c r="E505" i="41"/>
  <c r="E506" i="41"/>
  <c r="E507" i="41"/>
  <c r="E508" i="41"/>
  <c r="E509" i="41"/>
  <c r="E510" i="41"/>
  <c r="E511" i="41"/>
  <c r="E512" i="41"/>
  <c r="E513" i="41"/>
  <c r="E514" i="41"/>
  <c r="E515" i="41"/>
  <c r="E516" i="41"/>
  <c r="E517" i="41"/>
  <c r="E518" i="41"/>
  <c r="E519" i="41"/>
  <c r="E520" i="41"/>
  <c r="E521" i="41"/>
  <c r="E522" i="41"/>
  <c r="E523" i="41"/>
  <c r="E524" i="41"/>
  <c r="E525" i="41"/>
  <c r="E526" i="41"/>
  <c r="E527" i="41"/>
  <c r="E528" i="41"/>
  <c r="E529" i="41"/>
  <c r="E530" i="41"/>
  <c r="E531" i="41"/>
  <c r="E532" i="41"/>
  <c r="E533" i="41"/>
  <c r="E534" i="41"/>
  <c r="E535" i="41"/>
  <c r="E536" i="41"/>
  <c r="E537" i="41"/>
  <c r="E538" i="41"/>
  <c r="E539" i="41"/>
  <c r="E540" i="41"/>
  <c r="E541" i="41"/>
  <c r="E542" i="41"/>
  <c r="E543" i="41"/>
  <c r="E544" i="41"/>
  <c r="E545" i="41"/>
  <c r="E546" i="41"/>
  <c r="E547" i="41"/>
  <c r="E548" i="41"/>
  <c r="E549" i="41"/>
  <c r="E550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D330" i="41"/>
  <c r="D331" i="41"/>
  <c r="D332" i="41"/>
  <c r="D333" i="41"/>
  <c r="D334" i="41"/>
  <c r="D335" i="41"/>
  <c r="D336" i="41"/>
  <c r="D337" i="41"/>
  <c r="D338" i="41"/>
  <c r="D339" i="41"/>
  <c r="D340" i="41"/>
  <c r="D341" i="41"/>
  <c r="D342" i="41"/>
  <c r="D343" i="41"/>
  <c r="D344" i="41"/>
  <c r="D345" i="41"/>
  <c r="D346" i="41"/>
  <c r="D347" i="41"/>
  <c r="D348" i="41"/>
  <c r="D349" i="41"/>
  <c r="D350" i="41"/>
  <c r="D351" i="41"/>
  <c r="D352" i="41"/>
  <c r="D353" i="41"/>
  <c r="D354" i="41"/>
  <c r="D355" i="41"/>
  <c r="D356" i="41"/>
  <c r="D357" i="41"/>
  <c r="D358" i="41"/>
  <c r="D359" i="41"/>
  <c r="D360" i="41"/>
  <c r="D361" i="41"/>
  <c r="D362" i="41"/>
  <c r="D363" i="41"/>
  <c r="D364" i="41"/>
  <c r="D365" i="41"/>
  <c r="D366" i="41"/>
  <c r="D367" i="41"/>
  <c r="D368" i="41"/>
  <c r="D369" i="41"/>
  <c r="D370" i="41"/>
  <c r="D371" i="41"/>
  <c r="D372" i="41"/>
  <c r="D373" i="41"/>
  <c r="D374" i="41"/>
  <c r="D375" i="41"/>
  <c r="D376" i="41"/>
  <c r="D377" i="41"/>
  <c r="D378" i="41"/>
  <c r="D379" i="41"/>
  <c r="D380" i="41"/>
  <c r="D381" i="41"/>
  <c r="D382" i="41"/>
  <c r="D383" i="41"/>
  <c r="D384" i="41"/>
  <c r="D385" i="41"/>
  <c r="D386" i="41"/>
  <c r="D387" i="41"/>
  <c r="D388" i="41"/>
  <c r="D389" i="41"/>
  <c r="D390" i="41"/>
  <c r="D391" i="41"/>
  <c r="D392" i="41"/>
  <c r="D393" i="41"/>
  <c r="D394" i="41"/>
  <c r="D395" i="41"/>
  <c r="D396" i="41"/>
  <c r="D397" i="41"/>
  <c r="D398" i="41"/>
  <c r="D399" i="41"/>
  <c r="D400" i="41"/>
  <c r="D401" i="41"/>
  <c r="D402" i="41"/>
  <c r="D403" i="41"/>
  <c r="D404" i="41"/>
  <c r="D405" i="41"/>
  <c r="D406" i="41"/>
  <c r="D407" i="41"/>
  <c r="D408" i="41"/>
  <c r="D409" i="41"/>
  <c r="D410" i="41"/>
  <c r="D411" i="41"/>
  <c r="D412" i="41"/>
  <c r="D413" i="41"/>
  <c r="D414" i="41"/>
  <c r="D415" i="41"/>
  <c r="D416" i="41"/>
  <c r="D417" i="41"/>
  <c r="D418" i="41"/>
  <c r="D419" i="41"/>
  <c r="D420" i="41"/>
  <c r="D421" i="41"/>
  <c r="D422" i="41"/>
  <c r="D423" i="41"/>
  <c r="D424" i="41"/>
  <c r="D425" i="41"/>
  <c r="D426" i="41"/>
  <c r="D427" i="41"/>
  <c r="D428" i="41"/>
  <c r="D429" i="41"/>
  <c r="D430" i="41"/>
  <c r="D431" i="41"/>
  <c r="D432" i="41"/>
  <c r="D433" i="41"/>
  <c r="D434" i="41"/>
  <c r="D435" i="41"/>
  <c r="D436" i="41"/>
  <c r="D437" i="41"/>
  <c r="D438" i="41"/>
  <c r="D439" i="41"/>
  <c r="D440" i="41"/>
  <c r="D441" i="41"/>
  <c r="D442" i="41"/>
  <c r="D443" i="41"/>
  <c r="D444" i="41"/>
  <c r="D445" i="41"/>
  <c r="D446" i="41"/>
  <c r="D447" i="41"/>
  <c r="D448" i="41"/>
  <c r="D449" i="41"/>
  <c r="D450" i="41"/>
  <c r="D451" i="41"/>
  <c r="D452" i="41"/>
  <c r="D453" i="41"/>
  <c r="D454" i="41"/>
  <c r="D455" i="41"/>
  <c r="D456" i="41"/>
  <c r="D457" i="41"/>
  <c r="D458" i="41"/>
  <c r="D459" i="41"/>
  <c r="D460" i="41"/>
  <c r="D461" i="41"/>
  <c r="D462" i="41"/>
  <c r="D463" i="41"/>
  <c r="D464" i="41"/>
  <c r="D465" i="41"/>
  <c r="D466" i="41"/>
  <c r="D467" i="41"/>
  <c r="D468" i="41"/>
  <c r="D469" i="41"/>
  <c r="D470" i="41"/>
  <c r="D471" i="41"/>
  <c r="D472" i="41"/>
  <c r="D473" i="41"/>
  <c r="D474" i="41"/>
  <c r="D475" i="41"/>
  <c r="D476" i="41"/>
  <c r="D477" i="41"/>
  <c r="D478" i="41"/>
  <c r="D479" i="41"/>
  <c r="D480" i="41"/>
  <c r="D481" i="41"/>
  <c r="D482" i="41"/>
  <c r="D483" i="41"/>
  <c r="D484" i="41"/>
  <c r="D485" i="41"/>
  <c r="D486" i="41"/>
  <c r="D487" i="41"/>
  <c r="D488" i="41"/>
  <c r="D489" i="41"/>
  <c r="D490" i="41"/>
  <c r="D491" i="41"/>
  <c r="D492" i="41"/>
  <c r="D493" i="41"/>
  <c r="D494" i="41"/>
  <c r="D495" i="41"/>
  <c r="D496" i="41"/>
  <c r="D497" i="41"/>
  <c r="D498" i="41"/>
  <c r="D499" i="41"/>
  <c r="D500" i="41"/>
  <c r="D501" i="41"/>
  <c r="D502" i="41"/>
  <c r="D503" i="41"/>
  <c r="D504" i="41"/>
  <c r="D505" i="41"/>
  <c r="D506" i="41"/>
  <c r="D507" i="41"/>
  <c r="D508" i="41"/>
  <c r="D509" i="41"/>
  <c r="D510" i="41"/>
  <c r="D511" i="41"/>
  <c r="D512" i="41"/>
  <c r="D513" i="41"/>
  <c r="D514" i="41"/>
  <c r="D515" i="41"/>
  <c r="D516" i="41"/>
  <c r="D517" i="41"/>
  <c r="D518" i="41"/>
  <c r="D519" i="41"/>
  <c r="D520" i="41"/>
  <c r="D521" i="41"/>
  <c r="D522" i="41"/>
  <c r="D523" i="41"/>
  <c r="D524" i="41"/>
  <c r="D525" i="41"/>
  <c r="D526" i="41"/>
  <c r="D527" i="41"/>
  <c r="D528" i="41"/>
  <c r="D529" i="41"/>
  <c r="D530" i="41"/>
  <c r="D531" i="41"/>
  <c r="D532" i="41"/>
  <c r="D533" i="41"/>
  <c r="D534" i="41"/>
  <c r="D535" i="41"/>
  <c r="D536" i="41"/>
  <c r="D537" i="41"/>
  <c r="D538" i="41"/>
  <c r="D539" i="41"/>
  <c r="D540" i="41"/>
  <c r="D541" i="41"/>
  <c r="D542" i="41"/>
  <c r="D543" i="41"/>
  <c r="D544" i="41"/>
  <c r="D545" i="41"/>
  <c r="D546" i="41"/>
  <c r="D547" i="41"/>
  <c r="D548" i="41"/>
  <c r="D549" i="41"/>
  <c r="D550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B106" i="41"/>
  <c r="B107" i="41"/>
  <c r="B108" i="41"/>
  <c r="B109" i="41"/>
  <c r="B110" i="41"/>
  <c r="B111" i="41"/>
  <c r="B112" i="41"/>
  <c r="B113" i="41"/>
  <c r="B114" i="41"/>
  <c r="B115" i="41"/>
  <c r="B116" i="41"/>
  <c r="B117" i="41"/>
  <c r="B118" i="41"/>
  <c r="B119" i="41"/>
  <c r="B120" i="41"/>
  <c r="B121" i="41"/>
  <c r="B122" i="41"/>
  <c r="B123" i="41"/>
  <c r="B124" i="41"/>
  <c r="B125" i="41"/>
  <c r="B126" i="41"/>
  <c r="B127" i="41"/>
  <c r="B128" i="41"/>
  <c r="B129" i="41"/>
  <c r="B130" i="41"/>
  <c r="B131" i="41"/>
  <c r="B132" i="41"/>
  <c r="B133" i="41"/>
  <c r="B134" i="41"/>
  <c r="B135" i="41"/>
  <c r="B136" i="41"/>
  <c r="B137" i="41"/>
  <c r="B138" i="41"/>
  <c r="B139" i="41"/>
  <c r="B140" i="41"/>
  <c r="B141" i="41"/>
  <c r="B142" i="41"/>
  <c r="B143" i="41"/>
  <c r="B144" i="41"/>
  <c r="B145" i="41"/>
  <c r="B146" i="41"/>
  <c r="B147" i="41"/>
  <c r="B148" i="41"/>
  <c r="B149" i="41"/>
  <c r="B150" i="41"/>
  <c r="B151" i="41"/>
  <c r="B152" i="41"/>
  <c r="B153" i="41"/>
  <c r="B154" i="41"/>
  <c r="B155" i="41"/>
  <c r="B156" i="41"/>
  <c r="B157" i="41"/>
  <c r="B158" i="41"/>
  <c r="B159" i="41"/>
  <c r="B160" i="41"/>
  <c r="B161" i="41"/>
  <c r="B162" i="41"/>
  <c r="B163" i="41"/>
  <c r="B164" i="41"/>
  <c r="B165" i="41"/>
  <c r="B166" i="41"/>
  <c r="B167" i="41"/>
  <c r="B168" i="41"/>
  <c r="B169" i="41"/>
  <c r="B170" i="41"/>
  <c r="B171" i="41"/>
  <c r="B172" i="41"/>
  <c r="B173" i="41"/>
  <c r="B174" i="41"/>
  <c r="B175" i="41"/>
  <c r="B176" i="41"/>
  <c r="B177" i="41"/>
  <c r="B178" i="41"/>
  <c r="B179" i="41"/>
  <c r="B180" i="41"/>
  <c r="B181" i="41"/>
  <c r="B182" i="41"/>
  <c r="B183" i="41"/>
  <c r="B184" i="41"/>
  <c r="B185" i="41"/>
  <c r="B186" i="41"/>
  <c r="B187" i="41"/>
  <c r="B188" i="41"/>
  <c r="B189" i="41"/>
  <c r="B190" i="41"/>
  <c r="B191" i="41"/>
  <c r="B192" i="41"/>
  <c r="B193" i="41"/>
  <c r="B194" i="41"/>
  <c r="B195" i="41"/>
  <c r="B196" i="41"/>
  <c r="B197" i="41"/>
  <c r="B198" i="41"/>
  <c r="B199" i="41"/>
  <c r="B200" i="41"/>
  <c r="B201" i="41"/>
  <c r="B202" i="41"/>
  <c r="B203" i="41"/>
  <c r="B204" i="41"/>
  <c r="B205" i="41"/>
  <c r="B206" i="41"/>
  <c r="B207" i="41"/>
  <c r="B208" i="41"/>
  <c r="B209" i="41"/>
  <c r="B210" i="41"/>
  <c r="B211" i="41"/>
  <c r="B212" i="41"/>
  <c r="B213" i="41"/>
  <c r="B214" i="41"/>
  <c r="B215" i="41"/>
  <c r="B216" i="41"/>
  <c r="B217" i="41"/>
  <c r="B218" i="41"/>
  <c r="B219" i="41"/>
  <c r="B220" i="41"/>
  <c r="B221" i="41"/>
  <c r="B222" i="41"/>
  <c r="B223" i="41"/>
  <c r="B224" i="41"/>
  <c r="B225" i="41"/>
  <c r="B226" i="41"/>
  <c r="B227" i="41"/>
  <c r="B228" i="41"/>
  <c r="B229" i="41"/>
  <c r="B230" i="41"/>
  <c r="B231" i="41"/>
  <c r="B232" i="41"/>
  <c r="B233" i="41"/>
  <c r="B234" i="41"/>
  <c r="B235" i="41"/>
  <c r="B236" i="41"/>
  <c r="B237" i="41"/>
  <c r="B238" i="41"/>
  <c r="B239" i="41"/>
  <c r="B240" i="41"/>
  <c r="B241" i="41"/>
  <c r="B242" i="41"/>
  <c r="B243" i="41"/>
  <c r="B244" i="41"/>
  <c r="B245" i="41"/>
  <c r="B246" i="41"/>
  <c r="B247" i="41"/>
  <c r="B248" i="41"/>
  <c r="B249" i="41"/>
  <c r="B250" i="41"/>
  <c r="B251" i="41"/>
  <c r="B252" i="41"/>
  <c r="B253" i="41"/>
  <c r="B254" i="41"/>
  <c r="B255" i="41"/>
  <c r="B256" i="41"/>
  <c r="B257" i="41"/>
  <c r="B258" i="41"/>
  <c r="B259" i="41"/>
  <c r="B260" i="41"/>
  <c r="B261" i="41"/>
  <c r="B262" i="41"/>
  <c r="B263" i="41"/>
  <c r="B264" i="41"/>
  <c r="B265" i="41"/>
  <c r="B266" i="41"/>
  <c r="B267" i="41"/>
  <c r="B268" i="41"/>
  <c r="B269" i="41"/>
  <c r="B270" i="41"/>
  <c r="B271" i="41"/>
  <c r="B272" i="41"/>
  <c r="B273" i="41"/>
  <c r="B274" i="41"/>
  <c r="B275" i="41"/>
  <c r="B276" i="41"/>
  <c r="B277" i="41"/>
  <c r="B278" i="41"/>
  <c r="B279" i="41"/>
  <c r="B280" i="41"/>
  <c r="B281" i="41"/>
  <c r="B282" i="41"/>
  <c r="B283" i="41"/>
  <c r="B284" i="41"/>
  <c r="B285" i="41"/>
  <c r="B286" i="41"/>
  <c r="B287" i="41"/>
  <c r="B288" i="41"/>
  <c r="B289" i="41"/>
  <c r="B290" i="41"/>
  <c r="B291" i="41"/>
  <c r="B292" i="41"/>
  <c r="B293" i="41"/>
  <c r="B294" i="41"/>
  <c r="B295" i="41"/>
  <c r="B296" i="41"/>
  <c r="B297" i="41"/>
  <c r="B298" i="41"/>
  <c r="B299" i="41"/>
  <c r="B300" i="41"/>
  <c r="B301" i="41"/>
  <c r="B302" i="41"/>
  <c r="B303" i="41"/>
  <c r="B304" i="41"/>
  <c r="B305" i="41"/>
  <c r="B306" i="41"/>
  <c r="B307" i="41"/>
  <c r="B308" i="41"/>
  <c r="B309" i="41"/>
  <c r="B310" i="41"/>
  <c r="B311" i="41"/>
  <c r="B312" i="41"/>
  <c r="B313" i="41"/>
  <c r="B314" i="41"/>
  <c r="B315" i="41"/>
  <c r="B316" i="41"/>
  <c r="B317" i="41"/>
  <c r="B318" i="41"/>
  <c r="B319" i="41"/>
  <c r="B320" i="41"/>
  <c r="B321" i="41"/>
  <c r="B322" i="41"/>
  <c r="B323" i="41"/>
  <c r="B324" i="41"/>
  <c r="B325" i="41"/>
  <c r="B326" i="41"/>
  <c r="B327" i="41"/>
  <c r="B328" i="41"/>
  <c r="B329" i="41"/>
  <c r="B330" i="41"/>
  <c r="B331" i="41"/>
  <c r="B332" i="41"/>
  <c r="B333" i="41"/>
  <c r="B334" i="41"/>
  <c r="B335" i="41"/>
  <c r="B336" i="41"/>
  <c r="B337" i="41"/>
  <c r="B338" i="41"/>
  <c r="B339" i="41"/>
  <c r="B340" i="41"/>
  <c r="B341" i="41"/>
  <c r="B342" i="41"/>
  <c r="B343" i="41"/>
  <c r="B344" i="41"/>
  <c r="B345" i="41"/>
  <c r="B346" i="41"/>
  <c r="B347" i="41"/>
  <c r="B348" i="41"/>
  <c r="B349" i="41"/>
  <c r="B350" i="41"/>
  <c r="B351" i="41"/>
  <c r="B352" i="41"/>
  <c r="B353" i="41"/>
  <c r="B354" i="41"/>
  <c r="B355" i="41"/>
  <c r="B356" i="41"/>
  <c r="B357" i="41"/>
  <c r="B358" i="41"/>
  <c r="B359" i="41"/>
  <c r="B360" i="41"/>
  <c r="B361" i="41"/>
  <c r="B362" i="41"/>
  <c r="B363" i="41"/>
  <c r="B364" i="41"/>
  <c r="B365" i="41"/>
  <c r="B366" i="41"/>
  <c r="B367" i="41"/>
  <c r="B368" i="41"/>
  <c r="B369" i="41"/>
  <c r="B370" i="41"/>
  <c r="B371" i="41"/>
  <c r="B372" i="41"/>
  <c r="B373" i="41"/>
  <c r="B374" i="41"/>
  <c r="B375" i="41"/>
  <c r="B376" i="41"/>
  <c r="B377" i="41"/>
  <c r="B378" i="41"/>
  <c r="B379" i="41"/>
  <c r="B380" i="41"/>
  <c r="B381" i="41"/>
  <c r="B382" i="41"/>
  <c r="B383" i="41"/>
  <c r="B384" i="41"/>
  <c r="B385" i="41"/>
  <c r="B386" i="41"/>
  <c r="B387" i="41"/>
  <c r="B388" i="41"/>
  <c r="B389" i="41"/>
  <c r="B390" i="41"/>
  <c r="B391" i="41"/>
  <c r="B392" i="41"/>
  <c r="B393" i="41"/>
  <c r="B394" i="41"/>
  <c r="B395" i="41"/>
  <c r="B396" i="41"/>
  <c r="B397" i="41"/>
  <c r="B398" i="41"/>
  <c r="B399" i="41"/>
  <c r="B400" i="41"/>
  <c r="B401" i="41"/>
  <c r="B402" i="41"/>
  <c r="B403" i="41"/>
  <c r="B404" i="41"/>
  <c r="B405" i="41"/>
  <c r="B406" i="41"/>
  <c r="B407" i="41"/>
  <c r="B408" i="41"/>
  <c r="B409" i="41"/>
  <c r="B410" i="41"/>
  <c r="B411" i="41"/>
  <c r="B412" i="41"/>
  <c r="B413" i="41"/>
  <c r="B414" i="41"/>
  <c r="B415" i="41"/>
  <c r="B416" i="41"/>
  <c r="B417" i="41"/>
  <c r="B418" i="41"/>
  <c r="B419" i="41"/>
  <c r="B420" i="41"/>
  <c r="B421" i="41"/>
  <c r="B422" i="41"/>
  <c r="B423" i="41"/>
  <c r="B424" i="41"/>
  <c r="B425" i="41"/>
  <c r="B426" i="41"/>
  <c r="B427" i="41"/>
  <c r="B428" i="41"/>
  <c r="B429" i="41"/>
  <c r="B430" i="41"/>
  <c r="B431" i="41"/>
  <c r="B432" i="41"/>
  <c r="B433" i="41"/>
  <c r="B434" i="41"/>
  <c r="B435" i="41"/>
  <c r="B436" i="41"/>
  <c r="B437" i="41"/>
  <c r="B438" i="41"/>
  <c r="B439" i="41"/>
  <c r="B440" i="41"/>
  <c r="B441" i="41"/>
  <c r="B442" i="41"/>
  <c r="B443" i="41"/>
  <c r="B444" i="41"/>
  <c r="B445" i="41"/>
  <c r="B446" i="41"/>
  <c r="B447" i="41"/>
  <c r="B448" i="41"/>
  <c r="B449" i="41"/>
  <c r="B450" i="41"/>
  <c r="B451" i="41"/>
  <c r="B452" i="41"/>
  <c r="B453" i="41"/>
  <c r="B454" i="41"/>
  <c r="B455" i="41"/>
  <c r="B456" i="41"/>
  <c r="B457" i="41"/>
  <c r="B458" i="41"/>
  <c r="B459" i="41"/>
  <c r="B460" i="41"/>
  <c r="B461" i="41"/>
  <c r="B462" i="41"/>
  <c r="B463" i="41"/>
  <c r="B464" i="41"/>
  <c r="B465" i="41"/>
  <c r="B466" i="41"/>
  <c r="B467" i="41"/>
  <c r="B468" i="41"/>
  <c r="B469" i="41"/>
  <c r="B470" i="41"/>
  <c r="B471" i="41"/>
  <c r="B472" i="41"/>
  <c r="B473" i="41"/>
  <c r="B474" i="41"/>
  <c r="B475" i="41"/>
  <c r="B476" i="41"/>
  <c r="B477" i="41"/>
  <c r="B478" i="41"/>
  <c r="B479" i="41"/>
  <c r="B480" i="41"/>
  <c r="B481" i="41"/>
  <c r="B482" i="41"/>
  <c r="B483" i="41"/>
  <c r="B484" i="41"/>
  <c r="B485" i="41"/>
  <c r="B486" i="41"/>
  <c r="B487" i="41"/>
  <c r="B488" i="41"/>
  <c r="B489" i="41"/>
  <c r="B490" i="41"/>
  <c r="B491" i="41"/>
  <c r="B492" i="41"/>
  <c r="B493" i="41"/>
  <c r="B494" i="41"/>
  <c r="B495" i="41"/>
  <c r="B496" i="41"/>
  <c r="B497" i="41"/>
  <c r="B498" i="41"/>
  <c r="B499" i="41"/>
  <c r="B500" i="41"/>
  <c r="B501" i="41"/>
  <c r="B502" i="41"/>
  <c r="B503" i="41"/>
  <c r="B504" i="41"/>
  <c r="B505" i="41"/>
  <c r="B506" i="41"/>
  <c r="B507" i="41"/>
  <c r="B508" i="41"/>
  <c r="B509" i="41"/>
  <c r="B510" i="41"/>
  <c r="B511" i="41"/>
  <c r="B512" i="41"/>
  <c r="B513" i="41"/>
  <c r="B514" i="41"/>
  <c r="B515" i="41"/>
  <c r="B516" i="41"/>
  <c r="B517" i="41"/>
  <c r="B518" i="41"/>
  <c r="B519" i="41"/>
  <c r="B520" i="41"/>
  <c r="B521" i="41"/>
  <c r="B522" i="41"/>
  <c r="B523" i="41"/>
  <c r="B524" i="41"/>
  <c r="B525" i="41"/>
  <c r="B526" i="41"/>
  <c r="B527" i="41"/>
  <c r="B528" i="41"/>
  <c r="B529" i="41"/>
  <c r="B530" i="41"/>
  <c r="B531" i="41"/>
  <c r="B532" i="41"/>
  <c r="B533" i="41"/>
  <c r="B534" i="41"/>
  <c r="B535" i="41"/>
  <c r="B536" i="41"/>
  <c r="B537" i="41"/>
  <c r="B538" i="41"/>
  <c r="B539" i="41"/>
  <c r="B540" i="41"/>
  <c r="B541" i="41"/>
  <c r="B542" i="41"/>
  <c r="B543" i="41"/>
  <c r="B544" i="41"/>
  <c r="B545" i="41"/>
  <c r="B546" i="41"/>
  <c r="B547" i="41"/>
  <c r="B548" i="41"/>
  <c r="B549" i="41"/>
  <c r="B550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A106" i="41"/>
  <c r="A107" i="41"/>
  <c r="A108" i="41"/>
  <c r="A109" i="41"/>
  <c r="A110" i="41"/>
  <c r="A111" i="41"/>
  <c r="A112" i="41"/>
  <c r="A113" i="41"/>
  <c r="A114" i="41"/>
  <c r="A115" i="41"/>
  <c r="A116" i="41"/>
  <c r="A117" i="41"/>
  <c r="A118" i="41"/>
  <c r="A119" i="41"/>
  <c r="A120" i="41"/>
  <c r="A121" i="41"/>
  <c r="A122" i="41"/>
  <c r="A123" i="41"/>
  <c r="A124" i="41"/>
  <c r="A125" i="41"/>
  <c r="A126" i="41"/>
  <c r="A127" i="41"/>
  <c r="A128" i="41"/>
  <c r="A129" i="41"/>
  <c r="A130" i="41"/>
  <c r="A131" i="41"/>
  <c r="A132" i="41"/>
  <c r="A133" i="41"/>
  <c r="A134" i="41"/>
  <c r="A135" i="41"/>
  <c r="A136" i="41"/>
  <c r="A137" i="41"/>
  <c r="A138" i="41"/>
  <c r="A139" i="41"/>
  <c r="A140" i="41"/>
  <c r="A141" i="41"/>
  <c r="A142" i="41"/>
  <c r="A143" i="41"/>
  <c r="A144" i="41"/>
  <c r="A145" i="41"/>
  <c r="A146" i="41"/>
  <c r="A147" i="41"/>
  <c r="A148" i="41"/>
  <c r="A149" i="41"/>
  <c r="A150" i="41"/>
  <c r="A151" i="41"/>
  <c r="A152" i="41"/>
  <c r="A153" i="41"/>
  <c r="A154" i="41"/>
  <c r="A155" i="41"/>
  <c r="A156" i="41"/>
  <c r="A157" i="41"/>
  <c r="A158" i="41"/>
  <c r="A159" i="41"/>
  <c r="A160" i="41"/>
  <c r="A161" i="41"/>
  <c r="A162" i="41"/>
  <c r="A163" i="41"/>
  <c r="A164" i="41"/>
  <c r="A165" i="41"/>
  <c r="A166" i="41"/>
  <c r="A167" i="41"/>
  <c r="A168" i="41"/>
  <c r="A169" i="41"/>
  <c r="A170" i="41"/>
  <c r="A171" i="41"/>
  <c r="A172" i="41"/>
  <c r="A173" i="41"/>
  <c r="A174" i="41"/>
  <c r="A175" i="41"/>
  <c r="A176" i="41"/>
  <c r="A177" i="41"/>
  <c r="A178" i="41"/>
  <c r="A179" i="41"/>
  <c r="A180" i="41"/>
  <c r="A181" i="41"/>
  <c r="A182" i="41"/>
  <c r="A183" i="41"/>
  <c r="A184" i="41"/>
  <c r="A185" i="41"/>
  <c r="A186" i="41"/>
  <c r="A187" i="41"/>
  <c r="A188" i="41"/>
  <c r="A189" i="41"/>
  <c r="A190" i="41"/>
  <c r="A191" i="41"/>
  <c r="A192" i="41"/>
  <c r="A193" i="41"/>
  <c r="A194" i="41"/>
  <c r="A195" i="41"/>
  <c r="A196" i="41"/>
  <c r="A197" i="41"/>
  <c r="A198" i="41"/>
  <c r="A199" i="41"/>
  <c r="A200" i="41"/>
  <c r="A201" i="41"/>
  <c r="A202" i="41"/>
  <c r="A203" i="41"/>
  <c r="A204" i="41"/>
  <c r="A205" i="41"/>
  <c r="A206" i="41"/>
  <c r="A207" i="41"/>
  <c r="A208" i="41"/>
  <c r="A209" i="41"/>
  <c r="A210" i="41"/>
  <c r="A211" i="41"/>
  <c r="A212" i="41"/>
  <c r="A213" i="41"/>
  <c r="A214" i="41"/>
  <c r="A215" i="41"/>
  <c r="A216" i="41"/>
  <c r="A217" i="41"/>
  <c r="A218" i="41"/>
  <c r="A219" i="41"/>
  <c r="A220" i="41"/>
  <c r="A221" i="41"/>
  <c r="A222" i="41"/>
  <c r="A223" i="41"/>
  <c r="A224" i="41"/>
  <c r="A225" i="41"/>
  <c r="A226" i="41"/>
  <c r="A227" i="41"/>
  <c r="A228" i="41"/>
  <c r="A229" i="41"/>
  <c r="A230" i="41"/>
  <c r="A231" i="41"/>
  <c r="A232" i="41"/>
  <c r="A233" i="41"/>
  <c r="A234" i="41"/>
  <c r="A235" i="41"/>
  <c r="A236" i="41"/>
  <c r="A237" i="41"/>
  <c r="A238" i="41"/>
  <c r="A239" i="41"/>
  <c r="A240" i="41"/>
  <c r="A241" i="41"/>
  <c r="A242" i="41"/>
  <c r="A243" i="41"/>
  <c r="A244" i="41"/>
  <c r="A245" i="41"/>
  <c r="A246" i="41"/>
  <c r="A247" i="41"/>
  <c r="A248" i="41"/>
  <c r="A249" i="41"/>
  <c r="A250" i="41"/>
  <c r="A251" i="41"/>
  <c r="A252" i="41"/>
  <c r="A253" i="41"/>
  <c r="A254" i="41"/>
  <c r="A255" i="41"/>
  <c r="A256" i="41"/>
  <c r="A257" i="41"/>
  <c r="A258" i="41"/>
  <c r="A259" i="41"/>
  <c r="A260" i="41"/>
  <c r="A261" i="41"/>
  <c r="A262" i="41"/>
  <c r="A263" i="41"/>
  <c r="A264" i="41"/>
  <c r="A265" i="41"/>
  <c r="A266" i="41"/>
  <c r="A267" i="41"/>
  <c r="A268" i="41"/>
  <c r="A269" i="41"/>
  <c r="A270" i="41"/>
  <c r="A271" i="41"/>
  <c r="A272" i="41"/>
  <c r="A273" i="41"/>
  <c r="A274" i="41"/>
  <c r="A275" i="41"/>
  <c r="A276" i="41"/>
  <c r="A277" i="41"/>
  <c r="A278" i="41"/>
  <c r="A279" i="41"/>
  <c r="A280" i="41"/>
  <c r="A281" i="41"/>
  <c r="A282" i="41"/>
  <c r="A283" i="41"/>
  <c r="A284" i="41"/>
  <c r="A285" i="41"/>
  <c r="A286" i="41"/>
  <c r="A287" i="41"/>
  <c r="A288" i="41"/>
  <c r="A289" i="41"/>
  <c r="A290" i="41"/>
  <c r="A291" i="41"/>
  <c r="A292" i="41"/>
  <c r="A293" i="41"/>
  <c r="A294" i="41"/>
  <c r="A295" i="41"/>
  <c r="A296" i="41"/>
  <c r="A297" i="41"/>
  <c r="A298" i="41"/>
  <c r="A299" i="41"/>
  <c r="A300" i="41"/>
  <c r="A301" i="41"/>
  <c r="A302" i="41"/>
  <c r="A303" i="41"/>
  <c r="A304" i="41"/>
  <c r="A305" i="41"/>
  <c r="A306" i="41"/>
  <c r="A307" i="41"/>
  <c r="A308" i="41"/>
  <c r="A309" i="41"/>
  <c r="A310" i="41"/>
  <c r="A311" i="41"/>
  <c r="A312" i="41"/>
  <c r="A313" i="41"/>
  <c r="A314" i="41"/>
  <c r="A315" i="41"/>
  <c r="A316" i="41"/>
  <c r="A317" i="41"/>
  <c r="A318" i="41"/>
  <c r="A319" i="41"/>
  <c r="A320" i="41"/>
  <c r="A321" i="41"/>
  <c r="A322" i="41"/>
  <c r="A323" i="41"/>
  <c r="A324" i="41"/>
  <c r="A325" i="41"/>
  <c r="A326" i="41"/>
  <c r="A327" i="41"/>
  <c r="A328" i="41"/>
  <c r="A329" i="41"/>
  <c r="A330" i="41"/>
  <c r="A331" i="41"/>
  <c r="A332" i="41"/>
  <c r="A333" i="41"/>
  <c r="A334" i="41"/>
  <c r="A335" i="41"/>
  <c r="A336" i="41"/>
  <c r="A337" i="41"/>
  <c r="A338" i="41"/>
  <c r="A339" i="41"/>
  <c r="A340" i="41"/>
  <c r="A341" i="41"/>
  <c r="A342" i="41"/>
  <c r="A343" i="41"/>
  <c r="A344" i="41"/>
  <c r="A345" i="41"/>
  <c r="A346" i="41"/>
  <c r="A347" i="41"/>
  <c r="A348" i="41"/>
  <c r="A349" i="41"/>
  <c r="A350" i="41"/>
  <c r="A351" i="41"/>
  <c r="A352" i="41"/>
  <c r="A353" i="41"/>
  <c r="A354" i="41"/>
  <c r="A355" i="41"/>
  <c r="A356" i="41"/>
  <c r="A357" i="41"/>
  <c r="A358" i="41"/>
  <c r="A359" i="41"/>
  <c r="A360" i="41"/>
  <c r="A361" i="41"/>
  <c r="A362" i="41"/>
  <c r="A363" i="41"/>
  <c r="A364" i="41"/>
  <c r="A365" i="41"/>
  <c r="A366" i="41"/>
  <c r="A367" i="41"/>
  <c r="A368" i="41"/>
  <c r="A369" i="41"/>
  <c r="A370" i="41"/>
  <c r="A371" i="41"/>
  <c r="A372" i="41"/>
  <c r="A373" i="41"/>
  <c r="A374" i="41"/>
  <c r="A375" i="41"/>
  <c r="A376" i="41"/>
  <c r="A377" i="41"/>
  <c r="A378" i="41"/>
  <c r="A379" i="41"/>
  <c r="A380" i="41"/>
  <c r="A381" i="41"/>
  <c r="A382" i="41"/>
  <c r="A383" i="41"/>
  <c r="A384" i="41"/>
  <c r="A385" i="41"/>
  <c r="A386" i="41"/>
  <c r="A387" i="41"/>
  <c r="A388" i="41"/>
  <c r="A389" i="41"/>
  <c r="A390" i="41"/>
  <c r="A391" i="41"/>
  <c r="A392" i="41"/>
  <c r="A393" i="41"/>
  <c r="A394" i="41"/>
  <c r="A395" i="41"/>
  <c r="A396" i="41"/>
  <c r="A397" i="41"/>
  <c r="A398" i="41"/>
  <c r="A399" i="41"/>
  <c r="A400" i="41"/>
  <c r="A401" i="41"/>
  <c r="A402" i="41"/>
  <c r="A403" i="41"/>
  <c r="A404" i="41"/>
  <c r="A405" i="41"/>
  <c r="A406" i="41"/>
  <c r="A407" i="41"/>
  <c r="A408" i="41"/>
  <c r="A409" i="41"/>
  <c r="A410" i="41"/>
  <c r="A411" i="41"/>
  <c r="A412" i="41"/>
  <c r="A413" i="41"/>
  <c r="A414" i="41"/>
  <c r="A415" i="41"/>
  <c r="A416" i="41"/>
  <c r="A417" i="41"/>
  <c r="A418" i="41"/>
  <c r="A419" i="41"/>
  <c r="A420" i="41"/>
  <c r="A421" i="41"/>
  <c r="A422" i="41"/>
  <c r="A423" i="41"/>
  <c r="A424" i="41"/>
  <c r="A425" i="41"/>
  <c r="A426" i="41"/>
  <c r="A427" i="41"/>
  <c r="A428" i="41"/>
  <c r="A429" i="41"/>
  <c r="A430" i="41"/>
  <c r="A431" i="41"/>
  <c r="A432" i="41"/>
  <c r="A433" i="41"/>
  <c r="A434" i="41"/>
  <c r="A435" i="41"/>
  <c r="A436" i="41"/>
  <c r="A437" i="41"/>
  <c r="A438" i="41"/>
  <c r="A439" i="41"/>
  <c r="A440" i="41"/>
  <c r="A441" i="41"/>
  <c r="A442" i="41"/>
  <c r="A443" i="41"/>
  <c r="A444" i="41"/>
  <c r="A445" i="41"/>
  <c r="A446" i="41"/>
  <c r="A447" i="41"/>
  <c r="A448" i="41"/>
  <c r="A449" i="41"/>
  <c r="A450" i="41"/>
  <c r="A451" i="41"/>
  <c r="A452" i="41"/>
  <c r="A453" i="41"/>
  <c r="A454" i="41"/>
  <c r="A455" i="41"/>
  <c r="A456" i="41"/>
  <c r="A457" i="41"/>
  <c r="A458" i="41"/>
  <c r="A459" i="41"/>
  <c r="A460" i="41"/>
  <c r="A461" i="41"/>
  <c r="A462" i="41"/>
  <c r="A463" i="41"/>
  <c r="A464" i="41"/>
  <c r="A465" i="41"/>
  <c r="A466" i="41"/>
  <c r="A467" i="41"/>
  <c r="A468" i="41"/>
  <c r="A469" i="41"/>
  <c r="A470" i="41"/>
  <c r="A471" i="41"/>
  <c r="A472" i="41"/>
  <c r="A473" i="41"/>
  <c r="A474" i="41"/>
  <c r="A475" i="41"/>
  <c r="A476" i="41"/>
  <c r="A477" i="41"/>
  <c r="A478" i="41"/>
  <c r="A479" i="41"/>
  <c r="A480" i="41"/>
  <c r="A481" i="41"/>
  <c r="A482" i="41"/>
  <c r="A483" i="41"/>
  <c r="A484" i="41"/>
  <c r="A485" i="41"/>
  <c r="A486" i="41"/>
  <c r="A487" i="41"/>
  <c r="A488" i="41"/>
  <c r="A489" i="41"/>
  <c r="A490" i="41"/>
  <c r="A491" i="41"/>
  <c r="A492" i="41"/>
  <c r="A493" i="41"/>
  <c r="A494" i="41"/>
  <c r="A495" i="41"/>
  <c r="A496" i="41"/>
  <c r="A497" i="41"/>
  <c r="A498" i="41"/>
  <c r="A499" i="41"/>
  <c r="A500" i="41"/>
  <c r="A501" i="41"/>
  <c r="A502" i="41"/>
  <c r="A503" i="41"/>
  <c r="A504" i="41"/>
  <c r="A505" i="41"/>
  <c r="A506" i="41"/>
  <c r="A507" i="41"/>
  <c r="A508" i="41"/>
  <c r="A509" i="41"/>
  <c r="A510" i="41"/>
  <c r="A511" i="41"/>
  <c r="A512" i="41"/>
  <c r="A513" i="41"/>
  <c r="A514" i="41"/>
  <c r="A515" i="41"/>
  <c r="A516" i="41"/>
  <c r="A517" i="41"/>
  <c r="A518" i="41"/>
  <c r="A519" i="41"/>
  <c r="A520" i="41"/>
  <c r="A521" i="41"/>
  <c r="A522" i="41"/>
  <c r="A523" i="41"/>
  <c r="A524" i="41"/>
  <c r="A525" i="41"/>
  <c r="A526" i="41"/>
  <c r="A527" i="41"/>
  <c r="A528" i="41"/>
  <c r="A529" i="41"/>
  <c r="A530" i="41"/>
  <c r="A531" i="41"/>
  <c r="A532" i="41"/>
  <c r="A533" i="41"/>
  <c r="A534" i="41"/>
  <c r="A535" i="41"/>
  <c r="A536" i="41"/>
  <c r="A537" i="41"/>
  <c r="A538" i="41"/>
  <c r="A539" i="41"/>
  <c r="A540" i="41"/>
  <c r="A541" i="41"/>
  <c r="A542" i="41"/>
  <c r="A543" i="41"/>
  <c r="A544" i="41"/>
  <c r="A545" i="41"/>
  <c r="A546" i="41"/>
  <c r="A547" i="41"/>
  <c r="A548" i="41"/>
  <c r="A549" i="41"/>
  <c r="A550" i="41"/>
  <c r="AQ552" i="41"/>
  <c r="AH552" i="41"/>
  <c r="Y552" i="41"/>
  <c r="G7" i="40"/>
  <c r="H7" i="40"/>
  <c r="I7" i="40"/>
  <c r="J7" i="40"/>
  <c r="G8" i="40"/>
  <c r="H8" i="40"/>
  <c r="I8" i="40"/>
  <c r="J8" i="40"/>
  <c r="G9" i="40"/>
  <c r="H9" i="40"/>
  <c r="I9" i="40"/>
  <c r="J9" i="40"/>
  <c r="G10" i="40"/>
  <c r="H10" i="40"/>
  <c r="I10" i="40"/>
  <c r="J10" i="40"/>
  <c r="G11" i="40"/>
  <c r="H11" i="40"/>
  <c r="I11" i="40"/>
  <c r="J11" i="40"/>
  <c r="G12" i="40"/>
  <c r="H12" i="40"/>
  <c r="I12" i="40"/>
  <c r="J12" i="40"/>
  <c r="G13" i="40"/>
  <c r="H13" i="40"/>
  <c r="I13" i="40"/>
  <c r="J13" i="40"/>
  <c r="G14" i="40"/>
  <c r="H14" i="40"/>
  <c r="I14" i="40"/>
  <c r="J14" i="40"/>
  <c r="G15" i="40"/>
  <c r="H15" i="40"/>
  <c r="I15" i="40"/>
  <c r="J15" i="40"/>
  <c r="G16" i="40"/>
  <c r="H16" i="40"/>
  <c r="I16" i="40"/>
  <c r="J16" i="40"/>
  <c r="G17" i="40"/>
  <c r="H17" i="40"/>
  <c r="I17" i="40"/>
  <c r="J17" i="40"/>
  <c r="G18" i="40"/>
  <c r="H18" i="40"/>
  <c r="I18" i="40"/>
  <c r="J18" i="40"/>
  <c r="G19" i="40"/>
  <c r="H19" i="40"/>
  <c r="I19" i="40"/>
  <c r="J19" i="40"/>
  <c r="G20" i="40"/>
  <c r="H20" i="40"/>
  <c r="I20" i="40"/>
  <c r="J20" i="40"/>
  <c r="G21" i="40"/>
  <c r="H21" i="40"/>
  <c r="I21" i="40"/>
  <c r="J21" i="40"/>
  <c r="G22" i="40"/>
  <c r="H22" i="40"/>
  <c r="I22" i="40"/>
  <c r="J22" i="40"/>
  <c r="G23" i="40"/>
  <c r="H23" i="40"/>
  <c r="I23" i="40"/>
  <c r="J23" i="40"/>
  <c r="G24" i="40"/>
  <c r="H24" i="40"/>
  <c r="I24" i="40"/>
  <c r="J24" i="40"/>
  <c r="G25" i="40"/>
  <c r="H25" i="40"/>
  <c r="I25" i="40"/>
  <c r="J25" i="40"/>
  <c r="G26" i="40"/>
  <c r="H26" i="40"/>
  <c r="I26" i="40"/>
  <c r="J26" i="40"/>
  <c r="G27" i="40"/>
  <c r="H27" i="40"/>
  <c r="I27" i="40"/>
  <c r="J27" i="40"/>
  <c r="G28" i="40"/>
  <c r="H28" i="40"/>
  <c r="I28" i="40"/>
  <c r="J28" i="40"/>
  <c r="G29" i="40"/>
  <c r="H29" i="40"/>
  <c r="I29" i="40"/>
  <c r="J29" i="40"/>
  <c r="G30" i="40"/>
  <c r="H30" i="40"/>
  <c r="I30" i="40"/>
  <c r="J30" i="40"/>
  <c r="G31" i="40"/>
  <c r="H31" i="40"/>
  <c r="I31" i="40"/>
  <c r="J31" i="40"/>
  <c r="G32" i="40"/>
  <c r="H32" i="40"/>
  <c r="I32" i="40"/>
  <c r="J32" i="40"/>
  <c r="G33" i="40"/>
  <c r="H33" i="40"/>
  <c r="I33" i="40"/>
  <c r="J33" i="40"/>
  <c r="G34" i="40"/>
  <c r="H34" i="40"/>
  <c r="I34" i="40"/>
  <c r="J34" i="40"/>
  <c r="G35" i="40"/>
  <c r="H35" i="40"/>
  <c r="I35" i="40"/>
  <c r="J35" i="40"/>
  <c r="G36" i="40"/>
  <c r="H36" i="40"/>
  <c r="I36" i="40"/>
  <c r="J36" i="40"/>
  <c r="G37" i="40"/>
  <c r="H37" i="40"/>
  <c r="I37" i="40"/>
  <c r="J37" i="40"/>
  <c r="G38" i="40"/>
  <c r="H38" i="40"/>
  <c r="I38" i="40"/>
  <c r="J38" i="40"/>
  <c r="G39" i="40"/>
  <c r="H39" i="40"/>
  <c r="I39" i="40"/>
  <c r="J39" i="40"/>
  <c r="G40" i="40"/>
  <c r="H40" i="40"/>
  <c r="I40" i="40"/>
  <c r="J40" i="40"/>
  <c r="G41" i="40"/>
  <c r="H41" i="40"/>
  <c r="I41" i="40"/>
  <c r="J41" i="40"/>
  <c r="G42" i="40"/>
  <c r="H42" i="40"/>
  <c r="I42" i="40"/>
  <c r="J42" i="40"/>
  <c r="G43" i="40"/>
  <c r="H43" i="40"/>
  <c r="I43" i="40"/>
  <c r="J43" i="40"/>
  <c r="G44" i="40"/>
  <c r="H44" i="40"/>
  <c r="I44" i="40"/>
  <c r="J44" i="40"/>
  <c r="G45" i="40"/>
  <c r="H45" i="40"/>
  <c r="I45" i="40"/>
  <c r="J45" i="40"/>
  <c r="G46" i="40"/>
  <c r="H46" i="40"/>
  <c r="I46" i="40"/>
  <c r="J46" i="40"/>
  <c r="G47" i="40"/>
  <c r="H47" i="40"/>
  <c r="I47" i="40"/>
  <c r="J47" i="40"/>
  <c r="G48" i="40"/>
  <c r="H48" i="40"/>
  <c r="I48" i="40"/>
  <c r="J48" i="40"/>
  <c r="G49" i="40"/>
  <c r="H49" i="40"/>
  <c r="I49" i="40"/>
  <c r="J49" i="40"/>
  <c r="G50" i="40"/>
  <c r="H50" i="40"/>
  <c r="I50" i="40"/>
  <c r="J50" i="40"/>
  <c r="G51" i="40"/>
  <c r="H51" i="40"/>
  <c r="I51" i="40"/>
  <c r="J51" i="40"/>
  <c r="G52" i="40"/>
  <c r="H52" i="40"/>
  <c r="I52" i="40"/>
  <c r="J52" i="40"/>
  <c r="G53" i="40"/>
  <c r="H53" i="40"/>
  <c r="I53" i="40"/>
  <c r="J53" i="40"/>
  <c r="G54" i="40"/>
  <c r="H54" i="40"/>
  <c r="I54" i="40"/>
  <c r="J54" i="40"/>
  <c r="G55" i="40"/>
  <c r="H55" i="40"/>
  <c r="I55" i="40"/>
  <c r="J55" i="40"/>
  <c r="G56" i="40"/>
  <c r="H56" i="40"/>
  <c r="I56" i="40"/>
  <c r="J56" i="40"/>
  <c r="G57" i="40"/>
  <c r="H57" i="40"/>
  <c r="I57" i="40"/>
  <c r="J57" i="40"/>
  <c r="G58" i="40"/>
  <c r="H58" i="40"/>
  <c r="I58" i="40"/>
  <c r="J58" i="40"/>
  <c r="G59" i="40"/>
  <c r="H59" i="40"/>
  <c r="I59" i="40"/>
  <c r="J59" i="40"/>
  <c r="G60" i="40"/>
  <c r="H60" i="40"/>
  <c r="I60" i="40"/>
  <c r="J60" i="40"/>
  <c r="G61" i="40"/>
  <c r="H61" i="40"/>
  <c r="I61" i="40"/>
  <c r="J61" i="40"/>
  <c r="G62" i="40"/>
  <c r="H62" i="40"/>
  <c r="I62" i="40"/>
  <c r="J62" i="40"/>
  <c r="G63" i="40"/>
  <c r="H63" i="40"/>
  <c r="I63" i="40"/>
  <c r="J63" i="40"/>
  <c r="G64" i="40"/>
  <c r="H64" i="40"/>
  <c r="I64" i="40"/>
  <c r="J64" i="40"/>
  <c r="G65" i="40"/>
  <c r="H65" i="40"/>
  <c r="I65" i="40"/>
  <c r="J65" i="40"/>
  <c r="G66" i="40"/>
  <c r="H66" i="40"/>
  <c r="I66" i="40"/>
  <c r="J66" i="40"/>
  <c r="G67" i="40"/>
  <c r="H67" i="40"/>
  <c r="I67" i="40"/>
  <c r="J67" i="40"/>
  <c r="G68" i="40"/>
  <c r="H68" i="40"/>
  <c r="I68" i="40"/>
  <c r="J68" i="40"/>
  <c r="G69" i="40"/>
  <c r="H69" i="40"/>
  <c r="I69" i="40"/>
  <c r="J69" i="40"/>
  <c r="G70" i="40"/>
  <c r="H70" i="40"/>
  <c r="I70" i="40"/>
  <c r="J70" i="40"/>
  <c r="G71" i="40"/>
  <c r="H71" i="40"/>
  <c r="I71" i="40"/>
  <c r="J71" i="40"/>
  <c r="G72" i="40"/>
  <c r="H72" i="40"/>
  <c r="I72" i="40"/>
  <c r="J72" i="40"/>
  <c r="G73" i="40"/>
  <c r="H73" i="40"/>
  <c r="I73" i="40"/>
  <c r="J73" i="40"/>
  <c r="G74" i="40"/>
  <c r="H74" i="40"/>
  <c r="I74" i="40"/>
  <c r="J74" i="40"/>
  <c r="G75" i="40"/>
  <c r="H75" i="40"/>
  <c r="I75" i="40"/>
  <c r="J75" i="40"/>
  <c r="G76" i="40"/>
  <c r="H76" i="40"/>
  <c r="I76" i="40"/>
  <c r="J76" i="40"/>
  <c r="G77" i="40"/>
  <c r="H77" i="40"/>
  <c r="I77" i="40"/>
  <c r="J77" i="40"/>
  <c r="G78" i="40"/>
  <c r="H78" i="40"/>
  <c r="I78" i="40"/>
  <c r="J78" i="40"/>
  <c r="G79" i="40"/>
  <c r="H79" i="40"/>
  <c r="I79" i="40"/>
  <c r="J79" i="40"/>
  <c r="G80" i="40"/>
  <c r="H80" i="40"/>
  <c r="I80" i="40"/>
  <c r="J80" i="40"/>
  <c r="G81" i="40"/>
  <c r="H81" i="40"/>
  <c r="I81" i="40"/>
  <c r="J81" i="40"/>
  <c r="G82" i="40"/>
  <c r="H82" i="40"/>
  <c r="I82" i="40"/>
  <c r="J82" i="40"/>
  <c r="G83" i="40"/>
  <c r="H83" i="40"/>
  <c r="I83" i="40"/>
  <c r="J83" i="40"/>
  <c r="G84" i="40"/>
  <c r="H84" i="40"/>
  <c r="I84" i="40"/>
  <c r="J84" i="40"/>
  <c r="G85" i="40"/>
  <c r="H85" i="40"/>
  <c r="I85" i="40"/>
  <c r="J85" i="40"/>
  <c r="G86" i="40"/>
  <c r="H86" i="40"/>
  <c r="I86" i="40"/>
  <c r="J86" i="40"/>
  <c r="G87" i="40"/>
  <c r="H87" i="40"/>
  <c r="I87" i="40"/>
  <c r="J87" i="40"/>
  <c r="G88" i="40"/>
  <c r="H88" i="40"/>
  <c r="I88" i="40"/>
  <c r="J88" i="40"/>
  <c r="G89" i="40"/>
  <c r="H89" i="40"/>
  <c r="I89" i="40"/>
  <c r="J89" i="40"/>
  <c r="G90" i="40"/>
  <c r="H90" i="40"/>
  <c r="I90" i="40"/>
  <c r="J90" i="40"/>
  <c r="G91" i="40"/>
  <c r="H91" i="40"/>
  <c r="I91" i="40"/>
  <c r="J91" i="40"/>
  <c r="G92" i="40"/>
  <c r="H92" i="40"/>
  <c r="I92" i="40"/>
  <c r="J92" i="40"/>
  <c r="G93" i="40"/>
  <c r="H93" i="40"/>
  <c r="I93" i="40"/>
  <c r="J93" i="40"/>
  <c r="G94" i="40"/>
  <c r="H94" i="40"/>
  <c r="I94" i="40"/>
  <c r="J94" i="40"/>
  <c r="G95" i="40"/>
  <c r="H95" i="40"/>
  <c r="I95" i="40"/>
  <c r="J95" i="40"/>
  <c r="G96" i="40"/>
  <c r="H96" i="40"/>
  <c r="I96" i="40"/>
  <c r="J96" i="40"/>
  <c r="G97" i="40"/>
  <c r="H97" i="40"/>
  <c r="I97" i="40"/>
  <c r="J97" i="40"/>
  <c r="G98" i="40"/>
  <c r="H98" i="40"/>
  <c r="I98" i="40"/>
  <c r="J98" i="40"/>
  <c r="G99" i="40"/>
  <c r="H99" i="40"/>
  <c r="I99" i="40"/>
  <c r="J99" i="40"/>
  <c r="G100" i="40"/>
  <c r="H100" i="40"/>
  <c r="I100" i="40"/>
  <c r="J100" i="40"/>
  <c r="G101" i="40"/>
  <c r="H101" i="40"/>
  <c r="I101" i="40"/>
  <c r="J101" i="40"/>
  <c r="G102" i="40"/>
  <c r="H102" i="40"/>
  <c r="I102" i="40"/>
  <c r="J102" i="40"/>
  <c r="G103" i="40"/>
  <c r="H103" i="40"/>
  <c r="I103" i="40"/>
  <c r="J103" i="40"/>
  <c r="G104" i="40"/>
  <c r="H104" i="40"/>
  <c r="I104" i="40"/>
  <c r="J104" i="40"/>
  <c r="G105" i="40"/>
  <c r="H105" i="40"/>
  <c r="I105" i="40"/>
  <c r="J105" i="40"/>
  <c r="G106" i="40"/>
  <c r="H106" i="40"/>
  <c r="I106" i="40"/>
  <c r="J106" i="40"/>
  <c r="G107" i="40"/>
  <c r="H107" i="40"/>
  <c r="I107" i="40"/>
  <c r="J107" i="40"/>
  <c r="G108" i="40"/>
  <c r="H108" i="40"/>
  <c r="I108" i="40"/>
  <c r="J108" i="40"/>
  <c r="G109" i="40"/>
  <c r="H109" i="40"/>
  <c r="I109" i="40"/>
  <c r="J109" i="40"/>
  <c r="G110" i="40"/>
  <c r="H110" i="40"/>
  <c r="I110" i="40"/>
  <c r="J110" i="40"/>
  <c r="G111" i="40"/>
  <c r="H111" i="40"/>
  <c r="I111" i="40"/>
  <c r="J111" i="40"/>
  <c r="G112" i="40"/>
  <c r="H112" i="40"/>
  <c r="I112" i="40"/>
  <c r="J112" i="40"/>
  <c r="G113" i="40"/>
  <c r="H113" i="40"/>
  <c r="I113" i="40"/>
  <c r="J113" i="40"/>
  <c r="G114" i="40"/>
  <c r="H114" i="40"/>
  <c r="I114" i="40"/>
  <c r="J114" i="40"/>
  <c r="G115" i="40"/>
  <c r="H115" i="40"/>
  <c r="I115" i="40"/>
  <c r="J115" i="40"/>
  <c r="G116" i="40"/>
  <c r="H116" i="40"/>
  <c r="I116" i="40"/>
  <c r="J116" i="40"/>
  <c r="G117" i="40"/>
  <c r="H117" i="40"/>
  <c r="I117" i="40"/>
  <c r="J117" i="40"/>
  <c r="G118" i="40"/>
  <c r="H118" i="40"/>
  <c r="I118" i="40"/>
  <c r="J118" i="40"/>
  <c r="G119" i="40"/>
  <c r="H119" i="40"/>
  <c r="I119" i="40"/>
  <c r="J119" i="40"/>
  <c r="G120" i="40"/>
  <c r="H120" i="40"/>
  <c r="I120" i="40"/>
  <c r="J120" i="40"/>
  <c r="G121" i="40"/>
  <c r="H121" i="40"/>
  <c r="I121" i="40"/>
  <c r="J121" i="40"/>
  <c r="G122" i="40"/>
  <c r="H122" i="40"/>
  <c r="I122" i="40"/>
  <c r="J122" i="40"/>
  <c r="G123" i="40"/>
  <c r="H123" i="40"/>
  <c r="I123" i="40"/>
  <c r="J123" i="40"/>
  <c r="G124" i="40"/>
  <c r="H124" i="40"/>
  <c r="I124" i="40"/>
  <c r="J124" i="40"/>
  <c r="G125" i="40"/>
  <c r="H125" i="40"/>
  <c r="I125" i="40"/>
  <c r="J125" i="40"/>
  <c r="G126" i="40"/>
  <c r="H126" i="40"/>
  <c r="I126" i="40"/>
  <c r="J126" i="40"/>
  <c r="G127" i="40"/>
  <c r="H127" i="40"/>
  <c r="I127" i="40"/>
  <c r="J127" i="40"/>
  <c r="G128" i="40"/>
  <c r="H128" i="40"/>
  <c r="I128" i="40"/>
  <c r="J128" i="40"/>
  <c r="G129" i="40"/>
  <c r="H129" i="40"/>
  <c r="I129" i="40"/>
  <c r="J129" i="40"/>
  <c r="G130" i="40"/>
  <c r="H130" i="40"/>
  <c r="I130" i="40"/>
  <c r="J130" i="40"/>
  <c r="G131" i="40"/>
  <c r="H131" i="40"/>
  <c r="I131" i="40"/>
  <c r="J131" i="40"/>
  <c r="G132" i="40"/>
  <c r="H132" i="40"/>
  <c r="I132" i="40"/>
  <c r="J132" i="40"/>
  <c r="G133" i="40"/>
  <c r="H133" i="40"/>
  <c r="I133" i="40"/>
  <c r="J133" i="40"/>
  <c r="G134" i="40"/>
  <c r="H134" i="40"/>
  <c r="I134" i="40"/>
  <c r="J134" i="40"/>
  <c r="G135" i="40"/>
  <c r="H135" i="40"/>
  <c r="I135" i="40"/>
  <c r="J135" i="40"/>
  <c r="G136" i="40"/>
  <c r="H136" i="40"/>
  <c r="I136" i="40"/>
  <c r="J136" i="40"/>
  <c r="G137" i="40"/>
  <c r="H137" i="40"/>
  <c r="I137" i="40"/>
  <c r="J137" i="40"/>
  <c r="G138" i="40"/>
  <c r="H138" i="40"/>
  <c r="I138" i="40"/>
  <c r="J138" i="40"/>
  <c r="G139" i="40"/>
  <c r="H139" i="40"/>
  <c r="I139" i="40"/>
  <c r="J139" i="40"/>
  <c r="G140" i="40"/>
  <c r="H140" i="40"/>
  <c r="I140" i="40"/>
  <c r="J140" i="40"/>
  <c r="G141" i="40"/>
  <c r="H141" i="40"/>
  <c r="I141" i="40"/>
  <c r="J141" i="40"/>
  <c r="G142" i="40"/>
  <c r="H142" i="40"/>
  <c r="I142" i="40"/>
  <c r="J142" i="40"/>
  <c r="G143" i="40"/>
  <c r="H143" i="40"/>
  <c r="I143" i="40"/>
  <c r="J143" i="40"/>
  <c r="G144" i="40"/>
  <c r="H144" i="40"/>
  <c r="I144" i="40"/>
  <c r="J144" i="40"/>
  <c r="G145" i="40"/>
  <c r="H145" i="40"/>
  <c r="I145" i="40"/>
  <c r="J145" i="40"/>
  <c r="G146" i="40"/>
  <c r="H146" i="40"/>
  <c r="I146" i="40"/>
  <c r="J146" i="40"/>
  <c r="G147" i="40"/>
  <c r="H147" i="40"/>
  <c r="I147" i="40"/>
  <c r="J147" i="40"/>
  <c r="G148" i="40"/>
  <c r="H148" i="40"/>
  <c r="I148" i="40"/>
  <c r="J148" i="40"/>
  <c r="G149" i="40"/>
  <c r="H149" i="40"/>
  <c r="I149" i="40"/>
  <c r="J149" i="40"/>
  <c r="G150" i="40"/>
  <c r="H150" i="40"/>
  <c r="I150" i="40"/>
  <c r="J150" i="40"/>
  <c r="G151" i="40"/>
  <c r="H151" i="40"/>
  <c r="I151" i="40"/>
  <c r="J151" i="40"/>
  <c r="G152" i="40"/>
  <c r="H152" i="40"/>
  <c r="I152" i="40"/>
  <c r="J152" i="40"/>
  <c r="G153" i="40"/>
  <c r="H153" i="40"/>
  <c r="I153" i="40"/>
  <c r="J153" i="40"/>
  <c r="G154" i="40"/>
  <c r="H154" i="40"/>
  <c r="I154" i="40"/>
  <c r="J154" i="40"/>
  <c r="G155" i="40"/>
  <c r="H155" i="40"/>
  <c r="I155" i="40"/>
  <c r="J155" i="40"/>
  <c r="G156" i="40"/>
  <c r="H156" i="40"/>
  <c r="I156" i="40"/>
  <c r="J156" i="40"/>
  <c r="G157" i="40"/>
  <c r="H157" i="40"/>
  <c r="I157" i="40"/>
  <c r="J157" i="40"/>
  <c r="G158" i="40"/>
  <c r="H158" i="40"/>
  <c r="I158" i="40"/>
  <c r="J158" i="40"/>
  <c r="G159" i="40"/>
  <c r="H159" i="40"/>
  <c r="I159" i="40"/>
  <c r="J159" i="40"/>
  <c r="G160" i="40"/>
  <c r="H160" i="40"/>
  <c r="I160" i="40"/>
  <c r="J160" i="40"/>
  <c r="G161" i="40"/>
  <c r="H161" i="40"/>
  <c r="I161" i="40"/>
  <c r="J161" i="40"/>
  <c r="G162" i="40"/>
  <c r="H162" i="40"/>
  <c r="I162" i="40"/>
  <c r="J162" i="40"/>
  <c r="G163" i="40"/>
  <c r="H163" i="40"/>
  <c r="I163" i="40"/>
  <c r="J163" i="40"/>
  <c r="G164" i="40"/>
  <c r="H164" i="40"/>
  <c r="I164" i="40"/>
  <c r="J164" i="40"/>
  <c r="G165" i="40"/>
  <c r="H165" i="40"/>
  <c r="I165" i="40"/>
  <c r="J165" i="40"/>
  <c r="G166" i="40"/>
  <c r="H166" i="40"/>
  <c r="I166" i="40"/>
  <c r="J166" i="40"/>
  <c r="G167" i="40"/>
  <c r="H167" i="40"/>
  <c r="I167" i="40"/>
  <c r="J167" i="40"/>
  <c r="G168" i="40"/>
  <c r="H168" i="40"/>
  <c r="I168" i="40"/>
  <c r="J168" i="40"/>
  <c r="G169" i="40"/>
  <c r="H169" i="40"/>
  <c r="I169" i="40"/>
  <c r="J169" i="40"/>
  <c r="G170" i="40"/>
  <c r="H170" i="40"/>
  <c r="I170" i="40"/>
  <c r="J170" i="40"/>
  <c r="G171" i="40"/>
  <c r="H171" i="40"/>
  <c r="I171" i="40"/>
  <c r="J171" i="40"/>
  <c r="G172" i="40"/>
  <c r="H172" i="40"/>
  <c r="I172" i="40"/>
  <c r="J172" i="40"/>
  <c r="G173" i="40"/>
  <c r="H173" i="40"/>
  <c r="I173" i="40"/>
  <c r="J173" i="40"/>
  <c r="G174" i="40"/>
  <c r="H174" i="40"/>
  <c r="I174" i="40"/>
  <c r="J174" i="40"/>
  <c r="G175" i="40"/>
  <c r="H175" i="40"/>
  <c r="I175" i="40"/>
  <c r="J175" i="40"/>
  <c r="G176" i="40"/>
  <c r="H176" i="40"/>
  <c r="I176" i="40"/>
  <c r="J176" i="40"/>
  <c r="G177" i="40"/>
  <c r="H177" i="40"/>
  <c r="I177" i="40"/>
  <c r="J177" i="40"/>
  <c r="G178" i="40"/>
  <c r="H178" i="40"/>
  <c r="I178" i="40"/>
  <c r="J178" i="40"/>
  <c r="G179" i="40"/>
  <c r="H179" i="40"/>
  <c r="I179" i="40"/>
  <c r="J179" i="40"/>
  <c r="G180" i="40"/>
  <c r="H180" i="40"/>
  <c r="I180" i="40"/>
  <c r="J180" i="40"/>
  <c r="G181" i="40"/>
  <c r="H181" i="40"/>
  <c r="I181" i="40"/>
  <c r="J181" i="40"/>
  <c r="G182" i="40"/>
  <c r="H182" i="40"/>
  <c r="I182" i="40"/>
  <c r="J182" i="40"/>
  <c r="G183" i="40"/>
  <c r="H183" i="40"/>
  <c r="I183" i="40"/>
  <c r="J183" i="40"/>
  <c r="G184" i="40"/>
  <c r="H184" i="40"/>
  <c r="I184" i="40"/>
  <c r="J184" i="40"/>
  <c r="G185" i="40"/>
  <c r="H185" i="40"/>
  <c r="I185" i="40"/>
  <c r="J185" i="40"/>
  <c r="G186" i="40"/>
  <c r="H186" i="40"/>
  <c r="I186" i="40"/>
  <c r="J186" i="40"/>
  <c r="G187" i="40"/>
  <c r="H187" i="40"/>
  <c r="I187" i="40"/>
  <c r="J187" i="40"/>
  <c r="G188" i="40"/>
  <c r="H188" i="40"/>
  <c r="I188" i="40"/>
  <c r="J188" i="40"/>
  <c r="G189" i="40"/>
  <c r="H189" i="40"/>
  <c r="I189" i="40"/>
  <c r="J189" i="40"/>
  <c r="G190" i="40"/>
  <c r="H190" i="40"/>
  <c r="I190" i="40"/>
  <c r="J190" i="40"/>
  <c r="G191" i="40"/>
  <c r="H191" i="40"/>
  <c r="I191" i="40"/>
  <c r="J191" i="40"/>
  <c r="G192" i="40"/>
  <c r="H192" i="40"/>
  <c r="I192" i="40"/>
  <c r="J192" i="40"/>
  <c r="G193" i="40"/>
  <c r="H193" i="40"/>
  <c r="I193" i="40"/>
  <c r="J193" i="40"/>
  <c r="G194" i="40"/>
  <c r="H194" i="40"/>
  <c r="I194" i="40"/>
  <c r="J194" i="40"/>
  <c r="G195" i="40"/>
  <c r="H195" i="40"/>
  <c r="I195" i="40"/>
  <c r="J195" i="40"/>
  <c r="G196" i="40"/>
  <c r="H196" i="40"/>
  <c r="I196" i="40"/>
  <c r="J196" i="40"/>
  <c r="G197" i="40"/>
  <c r="H197" i="40"/>
  <c r="I197" i="40"/>
  <c r="J197" i="40"/>
  <c r="G198" i="40"/>
  <c r="H198" i="40"/>
  <c r="I198" i="40"/>
  <c r="J198" i="40"/>
  <c r="G199" i="40"/>
  <c r="H199" i="40"/>
  <c r="I199" i="40"/>
  <c r="J199" i="40"/>
  <c r="G200" i="40"/>
  <c r="H200" i="40"/>
  <c r="I200" i="40"/>
  <c r="J200" i="40"/>
  <c r="G201" i="40"/>
  <c r="H201" i="40"/>
  <c r="I201" i="40"/>
  <c r="J201" i="40"/>
  <c r="G202" i="40"/>
  <c r="H202" i="40"/>
  <c r="I202" i="40"/>
  <c r="J202" i="40"/>
  <c r="G203" i="40"/>
  <c r="H203" i="40"/>
  <c r="I203" i="40"/>
  <c r="J203" i="40"/>
  <c r="G204" i="40"/>
  <c r="H204" i="40"/>
  <c r="I204" i="40"/>
  <c r="J204" i="40"/>
  <c r="G205" i="40"/>
  <c r="H205" i="40"/>
  <c r="I205" i="40"/>
  <c r="J205" i="40"/>
  <c r="G206" i="40"/>
  <c r="H206" i="40"/>
  <c r="I206" i="40"/>
  <c r="J206" i="40"/>
  <c r="G207" i="40"/>
  <c r="H207" i="40"/>
  <c r="I207" i="40"/>
  <c r="J207" i="40"/>
  <c r="G208" i="40"/>
  <c r="H208" i="40"/>
  <c r="I208" i="40"/>
  <c r="J208" i="40"/>
  <c r="G209" i="40"/>
  <c r="H209" i="40"/>
  <c r="I209" i="40"/>
  <c r="J209" i="40"/>
  <c r="G210" i="40"/>
  <c r="H210" i="40"/>
  <c r="I210" i="40"/>
  <c r="J210" i="40"/>
  <c r="G211" i="40"/>
  <c r="H211" i="40"/>
  <c r="I211" i="40"/>
  <c r="J211" i="40"/>
  <c r="G212" i="40"/>
  <c r="H212" i="40"/>
  <c r="I212" i="40"/>
  <c r="J212" i="40"/>
  <c r="G213" i="40"/>
  <c r="H213" i="40"/>
  <c r="I213" i="40"/>
  <c r="J213" i="40"/>
  <c r="G214" i="40"/>
  <c r="H214" i="40"/>
  <c r="I214" i="40"/>
  <c r="J214" i="40"/>
  <c r="G215" i="40"/>
  <c r="H215" i="40"/>
  <c r="I215" i="40"/>
  <c r="J215" i="40"/>
  <c r="G216" i="40"/>
  <c r="H216" i="40"/>
  <c r="I216" i="40"/>
  <c r="J216" i="40"/>
  <c r="G217" i="40"/>
  <c r="H217" i="40"/>
  <c r="I217" i="40"/>
  <c r="J217" i="40"/>
  <c r="G218" i="40"/>
  <c r="H218" i="40"/>
  <c r="I218" i="40"/>
  <c r="J218" i="40"/>
  <c r="G219" i="40"/>
  <c r="H219" i="40"/>
  <c r="I219" i="40"/>
  <c r="J219" i="40"/>
  <c r="G220" i="40"/>
  <c r="H220" i="40"/>
  <c r="I220" i="40"/>
  <c r="J220" i="40"/>
  <c r="G221" i="40"/>
  <c r="H221" i="40"/>
  <c r="I221" i="40"/>
  <c r="J221" i="40"/>
  <c r="G222" i="40"/>
  <c r="H222" i="40"/>
  <c r="I222" i="40"/>
  <c r="J222" i="40"/>
  <c r="G223" i="40"/>
  <c r="H223" i="40"/>
  <c r="I223" i="40"/>
  <c r="J223" i="40"/>
  <c r="G224" i="40"/>
  <c r="H224" i="40"/>
  <c r="I224" i="40"/>
  <c r="J224" i="40"/>
  <c r="G225" i="40"/>
  <c r="H225" i="40"/>
  <c r="I225" i="40"/>
  <c r="J225" i="40"/>
  <c r="G226" i="40"/>
  <c r="H226" i="40"/>
  <c r="I226" i="40"/>
  <c r="J226" i="40"/>
  <c r="G227" i="40"/>
  <c r="H227" i="40"/>
  <c r="I227" i="40"/>
  <c r="J227" i="40"/>
  <c r="G228" i="40"/>
  <c r="H228" i="40"/>
  <c r="I228" i="40"/>
  <c r="J228" i="40"/>
  <c r="G229" i="40"/>
  <c r="H229" i="40"/>
  <c r="I229" i="40"/>
  <c r="J229" i="40"/>
  <c r="G230" i="40"/>
  <c r="H230" i="40"/>
  <c r="I230" i="40"/>
  <c r="J230" i="40"/>
  <c r="G231" i="40"/>
  <c r="H231" i="40"/>
  <c r="I231" i="40"/>
  <c r="J231" i="40"/>
  <c r="G232" i="40"/>
  <c r="H232" i="40"/>
  <c r="I232" i="40"/>
  <c r="J232" i="40"/>
  <c r="G233" i="40"/>
  <c r="H233" i="40"/>
  <c r="I233" i="40"/>
  <c r="J233" i="40"/>
  <c r="G234" i="40"/>
  <c r="H234" i="40"/>
  <c r="I234" i="40"/>
  <c r="J234" i="40"/>
  <c r="G235" i="40"/>
  <c r="H235" i="40"/>
  <c r="I235" i="40"/>
  <c r="J235" i="40"/>
  <c r="G236" i="40"/>
  <c r="H236" i="40"/>
  <c r="I236" i="40"/>
  <c r="J236" i="40"/>
  <c r="G237" i="40"/>
  <c r="H237" i="40"/>
  <c r="I237" i="40"/>
  <c r="J237" i="40"/>
  <c r="G238" i="40"/>
  <c r="H238" i="40"/>
  <c r="I238" i="40"/>
  <c r="J238" i="40"/>
  <c r="G239" i="40"/>
  <c r="H239" i="40"/>
  <c r="I239" i="40"/>
  <c r="J239" i="40"/>
  <c r="G240" i="40"/>
  <c r="H240" i="40"/>
  <c r="I240" i="40"/>
  <c r="J240" i="40"/>
  <c r="G241" i="40"/>
  <c r="H241" i="40"/>
  <c r="I241" i="40"/>
  <c r="J241" i="40"/>
  <c r="G242" i="40"/>
  <c r="H242" i="40"/>
  <c r="I242" i="40"/>
  <c r="J242" i="40"/>
  <c r="G243" i="40"/>
  <c r="H243" i="40"/>
  <c r="I243" i="40"/>
  <c r="J243" i="40"/>
  <c r="G244" i="40"/>
  <c r="H244" i="40"/>
  <c r="I244" i="40"/>
  <c r="J244" i="40"/>
  <c r="G245" i="40"/>
  <c r="H245" i="40"/>
  <c r="I245" i="40"/>
  <c r="J245" i="40"/>
  <c r="G246" i="40"/>
  <c r="H246" i="40"/>
  <c r="I246" i="40"/>
  <c r="J246" i="40"/>
  <c r="G247" i="40"/>
  <c r="H247" i="40"/>
  <c r="I247" i="40"/>
  <c r="J247" i="40"/>
  <c r="G248" i="40"/>
  <c r="H248" i="40"/>
  <c r="I248" i="40"/>
  <c r="J248" i="40"/>
  <c r="G249" i="40"/>
  <c r="H249" i="40"/>
  <c r="I249" i="40"/>
  <c r="J249" i="40"/>
  <c r="G250" i="40"/>
  <c r="H250" i="40"/>
  <c r="I250" i="40"/>
  <c r="J250" i="40"/>
  <c r="G251" i="40"/>
  <c r="H251" i="40"/>
  <c r="I251" i="40"/>
  <c r="J251" i="40"/>
  <c r="G252" i="40"/>
  <c r="H252" i="40"/>
  <c r="I252" i="40"/>
  <c r="J252" i="40"/>
  <c r="G253" i="40"/>
  <c r="H253" i="40"/>
  <c r="I253" i="40"/>
  <c r="J253" i="40"/>
  <c r="G254" i="40"/>
  <c r="H254" i="40"/>
  <c r="I254" i="40"/>
  <c r="J254" i="40"/>
  <c r="G255" i="40"/>
  <c r="H255" i="40"/>
  <c r="I255" i="40"/>
  <c r="J255" i="40"/>
  <c r="G256" i="40"/>
  <c r="H256" i="40"/>
  <c r="I256" i="40"/>
  <c r="J256" i="40"/>
  <c r="G257" i="40"/>
  <c r="H257" i="40"/>
  <c r="I257" i="40"/>
  <c r="J257" i="40"/>
  <c r="G258" i="40"/>
  <c r="H258" i="40"/>
  <c r="I258" i="40"/>
  <c r="J258" i="40"/>
  <c r="G259" i="40"/>
  <c r="H259" i="40"/>
  <c r="I259" i="40"/>
  <c r="J259" i="40"/>
  <c r="G260" i="40"/>
  <c r="H260" i="40"/>
  <c r="I260" i="40"/>
  <c r="J260" i="40"/>
  <c r="G261" i="40"/>
  <c r="H261" i="40"/>
  <c r="I261" i="40"/>
  <c r="J261" i="40"/>
  <c r="G262" i="40"/>
  <c r="H262" i="40"/>
  <c r="I262" i="40"/>
  <c r="J262" i="40"/>
  <c r="G263" i="40"/>
  <c r="H263" i="40"/>
  <c r="I263" i="40"/>
  <c r="J263" i="40"/>
  <c r="G264" i="40"/>
  <c r="H264" i="40"/>
  <c r="I264" i="40"/>
  <c r="J264" i="40"/>
  <c r="G265" i="40"/>
  <c r="H265" i="40"/>
  <c r="I265" i="40"/>
  <c r="J265" i="40"/>
  <c r="G266" i="40"/>
  <c r="H266" i="40"/>
  <c r="I266" i="40"/>
  <c r="J266" i="40"/>
  <c r="G267" i="40"/>
  <c r="H267" i="40"/>
  <c r="I267" i="40"/>
  <c r="J267" i="40"/>
  <c r="G268" i="40"/>
  <c r="H268" i="40"/>
  <c r="I268" i="40"/>
  <c r="J268" i="40"/>
  <c r="G269" i="40"/>
  <c r="H269" i="40"/>
  <c r="I269" i="40"/>
  <c r="J269" i="40"/>
  <c r="G270" i="40"/>
  <c r="H270" i="40"/>
  <c r="I270" i="40"/>
  <c r="J270" i="40"/>
  <c r="G271" i="40"/>
  <c r="H271" i="40"/>
  <c r="I271" i="40"/>
  <c r="J271" i="40"/>
  <c r="G272" i="40"/>
  <c r="H272" i="40"/>
  <c r="I272" i="40"/>
  <c r="J272" i="40"/>
  <c r="G273" i="40"/>
  <c r="H273" i="40"/>
  <c r="I273" i="40"/>
  <c r="J273" i="40"/>
  <c r="G274" i="40"/>
  <c r="H274" i="40"/>
  <c r="I274" i="40"/>
  <c r="J274" i="40"/>
  <c r="G275" i="40"/>
  <c r="H275" i="40"/>
  <c r="I275" i="40"/>
  <c r="J275" i="40"/>
  <c r="G276" i="40"/>
  <c r="H276" i="40"/>
  <c r="I276" i="40"/>
  <c r="J276" i="40"/>
  <c r="G277" i="40"/>
  <c r="H277" i="40"/>
  <c r="I277" i="40"/>
  <c r="J277" i="40"/>
  <c r="G278" i="40"/>
  <c r="H278" i="40"/>
  <c r="I278" i="40"/>
  <c r="J278" i="40"/>
  <c r="G279" i="40"/>
  <c r="H279" i="40"/>
  <c r="I279" i="40"/>
  <c r="J279" i="40"/>
  <c r="G280" i="40"/>
  <c r="H280" i="40"/>
  <c r="I280" i="40"/>
  <c r="J280" i="40"/>
  <c r="G281" i="40"/>
  <c r="H281" i="40"/>
  <c r="I281" i="40"/>
  <c r="J281" i="40"/>
  <c r="G282" i="40"/>
  <c r="H282" i="40"/>
  <c r="I282" i="40"/>
  <c r="J282" i="40"/>
  <c r="G283" i="40"/>
  <c r="H283" i="40"/>
  <c r="I283" i="40"/>
  <c r="J283" i="40"/>
  <c r="G284" i="40"/>
  <c r="H284" i="40"/>
  <c r="I284" i="40"/>
  <c r="J284" i="40"/>
  <c r="G285" i="40"/>
  <c r="H285" i="40"/>
  <c r="I285" i="40"/>
  <c r="J285" i="40"/>
  <c r="G286" i="40"/>
  <c r="H286" i="40"/>
  <c r="I286" i="40"/>
  <c r="J286" i="40"/>
  <c r="G287" i="40"/>
  <c r="H287" i="40"/>
  <c r="I287" i="40"/>
  <c r="J287" i="40"/>
  <c r="G288" i="40"/>
  <c r="H288" i="40"/>
  <c r="I288" i="40"/>
  <c r="J288" i="40"/>
  <c r="G289" i="40"/>
  <c r="H289" i="40"/>
  <c r="I289" i="40"/>
  <c r="J289" i="40"/>
  <c r="G290" i="40"/>
  <c r="H290" i="40"/>
  <c r="I290" i="40"/>
  <c r="J290" i="40"/>
  <c r="G291" i="40"/>
  <c r="H291" i="40"/>
  <c r="I291" i="40"/>
  <c r="J291" i="40"/>
  <c r="G292" i="40"/>
  <c r="H292" i="40"/>
  <c r="I292" i="40"/>
  <c r="J292" i="40"/>
  <c r="G293" i="40"/>
  <c r="H293" i="40"/>
  <c r="I293" i="40"/>
  <c r="J293" i="40"/>
  <c r="G294" i="40"/>
  <c r="H294" i="40"/>
  <c r="I294" i="40"/>
  <c r="J294" i="40"/>
  <c r="G295" i="40"/>
  <c r="H295" i="40"/>
  <c r="I295" i="40"/>
  <c r="J295" i="40"/>
  <c r="G296" i="40"/>
  <c r="H296" i="40"/>
  <c r="I296" i="40"/>
  <c r="J296" i="40"/>
  <c r="G297" i="40"/>
  <c r="H297" i="40"/>
  <c r="I297" i="40"/>
  <c r="J297" i="40"/>
  <c r="G298" i="40"/>
  <c r="H298" i="40"/>
  <c r="I298" i="40"/>
  <c r="J298" i="40"/>
  <c r="G299" i="40"/>
  <c r="H299" i="40"/>
  <c r="I299" i="40"/>
  <c r="J299" i="40"/>
  <c r="G300" i="40"/>
  <c r="H300" i="40"/>
  <c r="I300" i="40"/>
  <c r="J300" i="40"/>
  <c r="G301" i="40"/>
  <c r="H301" i="40"/>
  <c r="I301" i="40"/>
  <c r="J301" i="40"/>
  <c r="G302" i="40"/>
  <c r="H302" i="40"/>
  <c r="I302" i="40"/>
  <c r="J302" i="40"/>
  <c r="G303" i="40"/>
  <c r="H303" i="40"/>
  <c r="I303" i="40"/>
  <c r="J303" i="40"/>
  <c r="G304" i="40"/>
  <c r="H304" i="40"/>
  <c r="I304" i="40"/>
  <c r="J304" i="40"/>
  <c r="G305" i="40"/>
  <c r="H305" i="40"/>
  <c r="I305" i="40"/>
  <c r="J305" i="40"/>
  <c r="G306" i="40"/>
  <c r="H306" i="40"/>
  <c r="I306" i="40"/>
  <c r="J306" i="40"/>
  <c r="G307" i="40"/>
  <c r="H307" i="40"/>
  <c r="I307" i="40"/>
  <c r="J307" i="40"/>
  <c r="G308" i="40"/>
  <c r="H308" i="40"/>
  <c r="I308" i="40"/>
  <c r="J308" i="40"/>
  <c r="G309" i="40"/>
  <c r="H309" i="40"/>
  <c r="I309" i="40"/>
  <c r="J309" i="40"/>
  <c r="G310" i="40"/>
  <c r="H310" i="40"/>
  <c r="I310" i="40"/>
  <c r="J310" i="40"/>
  <c r="G311" i="40"/>
  <c r="H311" i="40"/>
  <c r="I311" i="40"/>
  <c r="J311" i="40"/>
  <c r="G312" i="40"/>
  <c r="H312" i="40"/>
  <c r="I312" i="40"/>
  <c r="J312" i="40"/>
  <c r="G313" i="40"/>
  <c r="H313" i="40"/>
  <c r="I313" i="40"/>
  <c r="J313" i="40"/>
  <c r="G314" i="40"/>
  <c r="H314" i="40"/>
  <c r="I314" i="40"/>
  <c r="J314" i="40"/>
  <c r="G315" i="40"/>
  <c r="H315" i="40"/>
  <c r="I315" i="40"/>
  <c r="J315" i="40"/>
  <c r="G316" i="40"/>
  <c r="H316" i="40"/>
  <c r="I316" i="40"/>
  <c r="J316" i="40"/>
  <c r="G317" i="40"/>
  <c r="H317" i="40"/>
  <c r="I317" i="40"/>
  <c r="J317" i="40"/>
  <c r="G318" i="40"/>
  <c r="H318" i="40"/>
  <c r="I318" i="40"/>
  <c r="J318" i="40"/>
  <c r="G319" i="40"/>
  <c r="H319" i="40"/>
  <c r="I319" i="40"/>
  <c r="J319" i="40"/>
  <c r="G320" i="40"/>
  <c r="H320" i="40"/>
  <c r="I320" i="40"/>
  <c r="J320" i="40"/>
  <c r="G321" i="40"/>
  <c r="H321" i="40"/>
  <c r="I321" i="40"/>
  <c r="J321" i="40"/>
  <c r="G322" i="40"/>
  <c r="H322" i="40"/>
  <c r="I322" i="40"/>
  <c r="J322" i="40"/>
  <c r="G323" i="40"/>
  <c r="H323" i="40"/>
  <c r="I323" i="40"/>
  <c r="J323" i="40"/>
  <c r="G324" i="40"/>
  <c r="H324" i="40"/>
  <c r="I324" i="40"/>
  <c r="J324" i="40"/>
  <c r="G325" i="40"/>
  <c r="H325" i="40"/>
  <c r="I325" i="40"/>
  <c r="J325" i="40"/>
  <c r="G326" i="40"/>
  <c r="H326" i="40"/>
  <c r="I326" i="40"/>
  <c r="J326" i="40"/>
  <c r="G327" i="40"/>
  <c r="H327" i="40"/>
  <c r="I327" i="40"/>
  <c r="J327" i="40"/>
  <c r="G328" i="40"/>
  <c r="H328" i="40"/>
  <c r="I328" i="40"/>
  <c r="J328" i="40"/>
  <c r="G329" i="40"/>
  <c r="H329" i="40"/>
  <c r="I329" i="40"/>
  <c r="J329" i="40"/>
  <c r="G330" i="40"/>
  <c r="H330" i="40"/>
  <c r="I330" i="40"/>
  <c r="J330" i="40"/>
  <c r="G331" i="40"/>
  <c r="H331" i="40"/>
  <c r="I331" i="40"/>
  <c r="J331" i="40"/>
  <c r="G332" i="40"/>
  <c r="H332" i="40"/>
  <c r="I332" i="40"/>
  <c r="J332" i="40"/>
  <c r="G333" i="40"/>
  <c r="H333" i="40"/>
  <c r="I333" i="40"/>
  <c r="J333" i="40"/>
  <c r="G334" i="40"/>
  <c r="H334" i="40"/>
  <c r="I334" i="40"/>
  <c r="J334" i="40"/>
  <c r="G335" i="40"/>
  <c r="H335" i="40"/>
  <c r="I335" i="40"/>
  <c r="J335" i="40"/>
  <c r="G336" i="40"/>
  <c r="H336" i="40"/>
  <c r="I336" i="40"/>
  <c r="J336" i="40"/>
  <c r="G337" i="40"/>
  <c r="H337" i="40"/>
  <c r="I337" i="40"/>
  <c r="J337" i="40"/>
  <c r="G338" i="40"/>
  <c r="H338" i="40"/>
  <c r="I338" i="40"/>
  <c r="J338" i="40"/>
  <c r="G339" i="40"/>
  <c r="H339" i="40"/>
  <c r="I339" i="40"/>
  <c r="J339" i="40"/>
  <c r="G340" i="40"/>
  <c r="H340" i="40"/>
  <c r="I340" i="40"/>
  <c r="J340" i="40"/>
  <c r="G341" i="40"/>
  <c r="H341" i="40"/>
  <c r="I341" i="40"/>
  <c r="J341" i="40"/>
  <c r="G342" i="40"/>
  <c r="H342" i="40"/>
  <c r="I342" i="40"/>
  <c r="J342" i="40"/>
  <c r="G343" i="40"/>
  <c r="H343" i="40"/>
  <c r="I343" i="40"/>
  <c r="J343" i="40"/>
  <c r="G344" i="40"/>
  <c r="H344" i="40"/>
  <c r="I344" i="40"/>
  <c r="J344" i="40"/>
  <c r="G345" i="40"/>
  <c r="H345" i="40"/>
  <c r="I345" i="40"/>
  <c r="J345" i="40"/>
  <c r="G346" i="40"/>
  <c r="H346" i="40"/>
  <c r="I346" i="40"/>
  <c r="J346" i="40"/>
  <c r="G347" i="40"/>
  <c r="H347" i="40"/>
  <c r="I347" i="40"/>
  <c r="J347" i="40"/>
  <c r="G348" i="40"/>
  <c r="H348" i="40"/>
  <c r="I348" i="40"/>
  <c r="J348" i="40"/>
  <c r="G349" i="40"/>
  <c r="H349" i="40"/>
  <c r="I349" i="40"/>
  <c r="J349" i="40"/>
  <c r="G350" i="40"/>
  <c r="H350" i="40"/>
  <c r="I350" i="40"/>
  <c r="J350" i="40"/>
  <c r="G351" i="40"/>
  <c r="H351" i="40"/>
  <c r="I351" i="40"/>
  <c r="J351" i="40"/>
  <c r="G352" i="40"/>
  <c r="H352" i="40"/>
  <c r="I352" i="40"/>
  <c r="J352" i="40"/>
  <c r="G353" i="40"/>
  <c r="H353" i="40"/>
  <c r="I353" i="40"/>
  <c r="J353" i="40"/>
  <c r="G354" i="40"/>
  <c r="H354" i="40"/>
  <c r="I354" i="40"/>
  <c r="J354" i="40"/>
  <c r="G355" i="40"/>
  <c r="H355" i="40"/>
  <c r="I355" i="40"/>
  <c r="J355" i="40"/>
  <c r="G356" i="40"/>
  <c r="H356" i="40"/>
  <c r="I356" i="40"/>
  <c r="J356" i="40"/>
  <c r="G357" i="40"/>
  <c r="H357" i="40"/>
  <c r="I357" i="40"/>
  <c r="J357" i="40"/>
  <c r="G358" i="40"/>
  <c r="H358" i="40"/>
  <c r="I358" i="40"/>
  <c r="J358" i="40"/>
  <c r="G359" i="40"/>
  <c r="H359" i="40"/>
  <c r="I359" i="40"/>
  <c r="J359" i="40"/>
  <c r="G360" i="40"/>
  <c r="H360" i="40"/>
  <c r="I360" i="40"/>
  <c r="J360" i="40"/>
  <c r="G361" i="40"/>
  <c r="H361" i="40"/>
  <c r="I361" i="40"/>
  <c r="J361" i="40"/>
  <c r="G362" i="40"/>
  <c r="H362" i="40"/>
  <c r="I362" i="40"/>
  <c r="J362" i="40"/>
  <c r="G363" i="40"/>
  <c r="H363" i="40"/>
  <c r="I363" i="40"/>
  <c r="J363" i="40"/>
  <c r="G364" i="40"/>
  <c r="H364" i="40"/>
  <c r="I364" i="40"/>
  <c r="J364" i="40"/>
  <c r="G365" i="40"/>
  <c r="H365" i="40"/>
  <c r="I365" i="40"/>
  <c r="J365" i="40"/>
  <c r="G366" i="40"/>
  <c r="H366" i="40"/>
  <c r="I366" i="40"/>
  <c r="J366" i="40"/>
  <c r="G367" i="40"/>
  <c r="H367" i="40"/>
  <c r="I367" i="40"/>
  <c r="J367" i="40"/>
  <c r="G368" i="40"/>
  <c r="H368" i="40"/>
  <c r="I368" i="40"/>
  <c r="J368" i="40"/>
  <c r="G369" i="40"/>
  <c r="H369" i="40"/>
  <c r="I369" i="40"/>
  <c r="J369" i="40"/>
  <c r="G370" i="40"/>
  <c r="H370" i="40"/>
  <c r="I370" i="40"/>
  <c r="J370" i="40"/>
  <c r="G371" i="40"/>
  <c r="H371" i="40"/>
  <c r="I371" i="40"/>
  <c r="J371" i="40"/>
  <c r="G372" i="40"/>
  <c r="H372" i="40"/>
  <c r="I372" i="40"/>
  <c r="J372" i="40"/>
  <c r="G373" i="40"/>
  <c r="H373" i="40"/>
  <c r="I373" i="40"/>
  <c r="J373" i="40"/>
  <c r="G374" i="40"/>
  <c r="H374" i="40"/>
  <c r="I374" i="40"/>
  <c r="J374" i="40"/>
  <c r="G375" i="40"/>
  <c r="H375" i="40"/>
  <c r="I375" i="40"/>
  <c r="J375" i="40"/>
  <c r="G376" i="40"/>
  <c r="H376" i="40"/>
  <c r="I376" i="40"/>
  <c r="J376" i="40"/>
  <c r="G377" i="40"/>
  <c r="H377" i="40"/>
  <c r="I377" i="40"/>
  <c r="J377" i="40"/>
  <c r="G378" i="40"/>
  <c r="H378" i="40"/>
  <c r="I378" i="40"/>
  <c r="J378" i="40"/>
  <c r="G379" i="40"/>
  <c r="H379" i="40"/>
  <c r="I379" i="40"/>
  <c r="J379" i="40"/>
  <c r="G380" i="40"/>
  <c r="H380" i="40"/>
  <c r="I380" i="40"/>
  <c r="J380" i="40"/>
  <c r="G381" i="40"/>
  <c r="H381" i="40"/>
  <c r="I381" i="40"/>
  <c r="J381" i="40"/>
  <c r="G382" i="40"/>
  <c r="H382" i="40"/>
  <c r="I382" i="40"/>
  <c r="J382" i="40"/>
  <c r="G383" i="40"/>
  <c r="H383" i="40"/>
  <c r="I383" i="40"/>
  <c r="J383" i="40"/>
  <c r="G384" i="40"/>
  <c r="H384" i="40"/>
  <c r="I384" i="40"/>
  <c r="J384" i="40"/>
  <c r="G385" i="40"/>
  <c r="H385" i="40"/>
  <c r="I385" i="40"/>
  <c r="J385" i="40"/>
  <c r="G386" i="40"/>
  <c r="H386" i="40"/>
  <c r="I386" i="40"/>
  <c r="J386" i="40"/>
  <c r="G387" i="40"/>
  <c r="H387" i="40"/>
  <c r="I387" i="40"/>
  <c r="J387" i="40"/>
  <c r="G388" i="40"/>
  <c r="H388" i="40"/>
  <c r="I388" i="40"/>
  <c r="J388" i="40"/>
  <c r="G389" i="40"/>
  <c r="H389" i="40"/>
  <c r="I389" i="40"/>
  <c r="J389" i="40"/>
  <c r="G390" i="40"/>
  <c r="H390" i="40"/>
  <c r="I390" i="40"/>
  <c r="J390" i="40"/>
  <c r="G391" i="40"/>
  <c r="H391" i="40"/>
  <c r="I391" i="40"/>
  <c r="J391" i="40"/>
  <c r="G392" i="40"/>
  <c r="H392" i="40"/>
  <c r="I392" i="40"/>
  <c r="J392" i="40"/>
  <c r="G393" i="40"/>
  <c r="H393" i="40"/>
  <c r="I393" i="40"/>
  <c r="J393" i="40"/>
  <c r="G394" i="40"/>
  <c r="H394" i="40"/>
  <c r="I394" i="40"/>
  <c r="J394" i="40"/>
  <c r="G395" i="40"/>
  <c r="H395" i="40"/>
  <c r="I395" i="40"/>
  <c r="J395" i="40"/>
  <c r="G396" i="40"/>
  <c r="H396" i="40"/>
  <c r="I396" i="40"/>
  <c r="J396" i="40"/>
  <c r="G397" i="40"/>
  <c r="H397" i="40"/>
  <c r="I397" i="40"/>
  <c r="J397" i="40"/>
  <c r="G398" i="40"/>
  <c r="H398" i="40"/>
  <c r="I398" i="40"/>
  <c r="J398" i="40"/>
  <c r="G399" i="40"/>
  <c r="H399" i="40"/>
  <c r="I399" i="40"/>
  <c r="J399" i="40"/>
  <c r="G400" i="40"/>
  <c r="H400" i="40"/>
  <c r="I400" i="40"/>
  <c r="J400" i="40"/>
  <c r="G401" i="40"/>
  <c r="H401" i="40"/>
  <c r="I401" i="40"/>
  <c r="J401" i="40"/>
  <c r="G402" i="40"/>
  <c r="H402" i="40"/>
  <c r="I402" i="40"/>
  <c r="J402" i="40"/>
  <c r="G403" i="40"/>
  <c r="H403" i="40"/>
  <c r="I403" i="40"/>
  <c r="J403" i="40"/>
  <c r="G404" i="40"/>
  <c r="H404" i="40"/>
  <c r="I404" i="40"/>
  <c r="J404" i="40"/>
  <c r="G405" i="40"/>
  <c r="H405" i="40"/>
  <c r="I405" i="40"/>
  <c r="J405" i="40"/>
  <c r="G406" i="40"/>
  <c r="H406" i="40"/>
  <c r="I406" i="40"/>
  <c r="J406" i="40"/>
  <c r="G407" i="40"/>
  <c r="H407" i="40"/>
  <c r="I407" i="40"/>
  <c r="J407" i="40"/>
  <c r="G408" i="40"/>
  <c r="H408" i="40"/>
  <c r="I408" i="40"/>
  <c r="J408" i="40"/>
  <c r="G409" i="40"/>
  <c r="H409" i="40"/>
  <c r="I409" i="40"/>
  <c r="J409" i="40"/>
  <c r="G410" i="40"/>
  <c r="H410" i="40"/>
  <c r="I410" i="40"/>
  <c r="J410" i="40"/>
  <c r="G411" i="40"/>
  <c r="H411" i="40"/>
  <c r="I411" i="40"/>
  <c r="J411" i="40"/>
  <c r="G412" i="40"/>
  <c r="H412" i="40"/>
  <c r="I412" i="40"/>
  <c r="J412" i="40"/>
  <c r="G413" i="40"/>
  <c r="H413" i="40"/>
  <c r="I413" i="40"/>
  <c r="J413" i="40"/>
  <c r="G414" i="40"/>
  <c r="H414" i="40"/>
  <c r="I414" i="40"/>
  <c r="J414" i="40"/>
  <c r="G415" i="40"/>
  <c r="H415" i="40"/>
  <c r="I415" i="40"/>
  <c r="J415" i="40"/>
  <c r="G416" i="40"/>
  <c r="H416" i="40"/>
  <c r="I416" i="40"/>
  <c r="J416" i="40"/>
  <c r="G417" i="40"/>
  <c r="H417" i="40"/>
  <c r="I417" i="40"/>
  <c r="J417" i="40"/>
  <c r="G418" i="40"/>
  <c r="H418" i="40"/>
  <c r="I418" i="40"/>
  <c r="J418" i="40"/>
  <c r="G419" i="40"/>
  <c r="H419" i="40"/>
  <c r="I419" i="40"/>
  <c r="J419" i="40"/>
  <c r="G420" i="40"/>
  <c r="H420" i="40"/>
  <c r="I420" i="40"/>
  <c r="J420" i="40"/>
  <c r="G421" i="40"/>
  <c r="H421" i="40"/>
  <c r="I421" i="40"/>
  <c r="J421" i="40"/>
  <c r="G422" i="40"/>
  <c r="H422" i="40"/>
  <c r="I422" i="40"/>
  <c r="J422" i="40"/>
  <c r="G423" i="40"/>
  <c r="H423" i="40"/>
  <c r="I423" i="40"/>
  <c r="J423" i="40"/>
  <c r="G424" i="40"/>
  <c r="H424" i="40"/>
  <c r="I424" i="40"/>
  <c r="J424" i="40"/>
  <c r="G425" i="40"/>
  <c r="H425" i="40"/>
  <c r="I425" i="40"/>
  <c r="J425" i="40"/>
  <c r="G426" i="40"/>
  <c r="H426" i="40"/>
  <c r="I426" i="40"/>
  <c r="J426" i="40"/>
  <c r="G427" i="40"/>
  <c r="H427" i="40"/>
  <c r="I427" i="40"/>
  <c r="J427" i="40"/>
  <c r="G428" i="40"/>
  <c r="H428" i="40"/>
  <c r="I428" i="40"/>
  <c r="J428" i="40"/>
  <c r="G429" i="40"/>
  <c r="H429" i="40"/>
  <c r="I429" i="40"/>
  <c r="J429" i="40"/>
  <c r="G430" i="40"/>
  <c r="H430" i="40"/>
  <c r="I430" i="40"/>
  <c r="J430" i="40"/>
  <c r="G431" i="40"/>
  <c r="H431" i="40"/>
  <c r="I431" i="40"/>
  <c r="J431" i="40"/>
  <c r="G432" i="40"/>
  <c r="H432" i="40"/>
  <c r="I432" i="40"/>
  <c r="J432" i="40"/>
  <c r="G433" i="40"/>
  <c r="H433" i="40"/>
  <c r="I433" i="40"/>
  <c r="J433" i="40"/>
  <c r="G434" i="40"/>
  <c r="H434" i="40"/>
  <c r="I434" i="40"/>
  <c r="J434" i="40"/>
  <c r="G435" i="40"/>
  <c r="H435" i="40"/>
  <c r="I435" i="40"/>
  <c r="J435" i="40"/>
  <c r="G436" i="40"/>
  <c r="H436" i="40"/>
  <c r="I436" i="40"/>
  <c r="J436" i="40"/>
  <c r="G437" i="40"/>
  <c r="H437" i="40"/>
  <c r="I437" i="40"/>
  <c r="J437" i="40"/>
  <c r="G438" i="40"/>
  <c r="H438" i="40"/>
  <c r="I438" i="40"/>
  <c r="J438" i="40"/>
  <c r="G439" i="40"/>
  <c r="H439" i="40"/>
  <c r="I439" i="40"/>
  <c r="J439" i="40"/>
  <c r="G440" i="40"/>
  <c r="H440" i="40"/>
  <c r="I440" i="40"/>
  <c r="J440" i="40"/>
  <c r="G441" i="40"/>
  <c r="H441" i="40"/>
  <c r="I441" i="40"/>
  <c r="J441" i="40"/>
  <c r="G442" i="40"/>
  <c r="H442" i="40"/>
  <c r="I442" i="40"/>
  <c r="J442" i="40"/>
  <c r="G443" i="40"/>
  <c r="H443" i="40"/>
  <c r="I443" i="40"/>
  <c r="J443" i="40"/>
  <c r="G444" i="40"/>
  <c r="H444" i="40"/>
  <c r="I444" i="40"/>
  <c r="J444" i="40"/>
  <c r="G445" i="40"/>
  <c r="H445" i="40"/>
  <c r="I445" i="40"/>
  <c r="J445" i="40"/>
  <c r="G446" i="40"/>
  <c r="H446" i="40"/>
  <c r="I446" i="40"/>
  <c r="J446" i="40"/>
  <c r="G447" i="40"/>
  <c r="H447" i="40"/>
  <c r="I447" i="40"/>
  <c r="J447" i="40"/>
  <c r="G448" i="40"/>
  <c r="H448" i="40"/>
  <c r="I448" i="40"/>
  <c r="J448" i="40"/>
  <c r="G449" i="40"/>
  <c r="H449" i="40"/>
  <c r="I449" i="40"/>
  <c r="J449" i="40"/>
  <c r="G450" i="40"/>
  <c r="H450" i="40"/>
  <c r="I450" i="40"/>
  <c r="J450" i="40"/>
  <c r="G451" i="40"/>
  <c r="H451" i="40"/>
  <c r="I451" i="40"/>
  <c r="J451" i="40"/>
  <c r="G452" i="40"/>
  <c r="H452" i="40"/>
  <c r="I452" i="40"/>
  <c r="J452" i="40"/>
  <c r="G453" i="40"/>
  <c r="H453" i="40"/>
  <c r="I453" i="40"/>
  <c r="J453" i="40"/>
  <c r="G454" i="40"/>
  <c r="H454" i="40"/>
  <c r="I454" i="40"/>
  <c r="J454" i="40"/>
  <c r="G455" i="40"/>
  <c r="H455" i="40"/>
  <c r="I455" i="40"/>
  <c r="J455" i="40"/>
  <c r="G456" i="40"/>
  <c r="H456" i="40"/>
  <c r="I456" i="40"/>
  <c r="J456" i="40"/>
  <c r="G457" i="40"/>
  <c r="H457" i="40"/>
  <c r="I457" i="40"/>
  <c r="J457" i="40"/>
  <c r="G458" i="40"/>
  <c r="H458" i="40"/>
  <c r="I458" i="40"/>
  <c r="J458" i="40"/>
  <c r="G459" i="40"/>
  <c r="H459" i="40"/>
  <c r="I459" i="40"/>
  <c r="J459" i="40"/>
  <c r="G460" i="40"/>
  <c r="H460" i="40"/>
  <c r="I460" i="40"/>
  <c r="J460" i="40"/>
  <c r="G461" i="40"/>
  <c r="H461" i="40"/>
  <c r="I461" i="40"/>
  <c r="J461" i="40"/>
  <c r="G462" i="40"/>
  <c r="H462" i="40"/>
  <c r="I462" i="40"/>
  <c r="J462" i="40"/>
  <c r="G463" i="40"/>
  <c r="H463" i="40"/>
  <c r="I463" i="40"/>
  <c r="J463" i="40"/>
  <c r="G464" i="40"/>
  <c r="H464" i="40"/>
  <c r="I464" i="40"/>
  <c r="J464" i="40"/>
  <c r="G465" i="40"/>
  <c r="H465" i="40"/>
  <c r="I465" i="40"/>
  <c r="J465" i="40"/>
  <c r="G466" i="40"/>
  <c r="H466" i="40"/>
  <c r="I466" i="40"/>
  <c r="J466" i="40"/>
  <c r="G467" i="40"/>
  <c r="H467" i="40"/>
  <c r="I467" i="40"/>
  <c r="J467" i="40"/>
  <c r="G468" i="40"/>
  <c r="H468" i="40"/>
  <c r="I468" i="40"/>
  <c r="J468" i="40"/>
  <c r="G469" i="40"/>
  <c r="H469" i="40"/>
  <c r="I469" i="40"/>
  <c r="J469" i="40"/>
  <c r="G470" i="40"/>
  <c r="H470" i="40"/>
  <c r="I470" i="40"/>
  <c r="J470" i="40"/>
  <c r="G471" i="40"/>
  <c r="H471" i="40"/>
  <c r="I471" i="40"/>
  <c r="J471" i="40"/>
  <c r="G472" i="40"/>
  <c r="H472" i="40"/>
  <c r="I472" i="40"/>
  <c r="J472" i="40"/>
  <c r="G473" i="40"/>
  <c r="H473" i="40"/>
  <c r="I473" i="40"/>
  <c r="J473" i="40"/>
  <c r="G474" i="40"/>
  <c r="H474" i="40"/>
  <c r="I474" i="40"/>
  <c r="J474" i="40"/>
  <c r="G475" i="40"/>
  <c r="H475" i="40"/>
  <c r="I475" i="40"/>
  <c r="J475" i="40"/>
  <c r="G476" i="40"/>
  <c r="H476" i="40"/>
  <c r="I476" i="40"/>
  <c r="J476" i="40"/>
  <c r="G477" i="40"/>
  <c r="H477" i="40"/>
  <c r="I477" i="40"/>
  <c r="J477" i="40"/>
  <c r="G478" i="40"/>
  <c r="H478" i="40"/>
  <c r="I478" i="40"/>
  <c r="J478" i="40"/>
  <c r="G479" i="40"/>
  <c r="H479" i="40"/>
  <c r="I479" i="40"/>
  <c r="J479" i="40"/>
  <c r="G480" i="40"/>
  <c r="H480" i="40"/>
  <c r="I480" i="40"/>
  <c r="J480" i="40"/>
  <c r="G481" i="40"/>
  <c r="H481" i="40"/>
  <c r="I481" i="40"/>
  <c r="J481" i="40"/>
  <c r="G482" i="40"/>
  <c r="H482" i="40"/>
  <c r="I482" i="40"/>
  <c r="J482" i="40"/>
  <c r="G483" i="40"/>
  <c r="H483" i="40"/>
  <c r="I483" i="40"/>
  <c r="J483" i="40"/>
  <c r="G484" i="40"/>
  <c r="H484" i="40"/>
  <c r="I484" i="40"/>
  <c r="J484" i="40"/>
  <c r="G485" i="40"/>
  <c r="H485" i="40"/>
  <c r="I485" i="40"/>
  <c r="J485" i="40"/>
  <c r="G486" i="40"/>
  <c r="H486" i="40"/>
  <c r="I486" i="40"/>
  <c r="J486" i="40"/>
  <c r="G487" i="40"/>
  <c r="H487" i="40"/>
  <c r="I487" i="40"/>
  <c r="J487" i="40"/>
  <c r="G488" i="40"/>
  <c r="H488" i="40"/>
  <c r="I488" i="40"/>
  <c r="J488" i="40"/>
  <c r="G489" i="40"/>
  <c r="H489" i="40"/>
  <c r="I489" i="40"/>
  <c r="J489" i="40"/>
  <c r="G490" i="40"/>
  <c r="H490" i="40"/>
  <c r="I490" i="40"/>
  <c r="J490" i="40"/>
  <c r="G491" i="40"/>
  <c r="H491" i="40"/>
  <c r="I491" i="40"/>
  <c r="J491" i="40"/>
  <c r="G492" i="40"/>
  <c r="H492" i="40"/>
  <c r="I492" i="40"/>
  <c r="J492" i="40"/>
  <c r="G493" i="40"/>
  <c r="H493" i="40"/>
  <c r="I493" i="40"/>
  <c r="J493" i="40"/>
  <c r="G494" i="40"/>
  <c r="H494" i="40"/>
  <c r="I494" i="40"/>
  <c r="J494" i="40"/>
  <c r="G495" i="40"/>
  <c r="H495" i="40"/>
  <c r="I495" i="40"/>
  <c r="J495" i="40"/>
  <c r="G496" i="40"/>
  <c r="H496" i="40"/>
  <c r="I496" i="40"/>
  <c r="J496" i="40"/>
  <c r="G497" i="40"/>
  <c r="H497" i="40"/>
  <c r="I497" i="40"/>
  <c r="J497" i="40"/>
  <c r="G498" i="40"/>
  <c r="H498" i="40"/>
  <c r="I498" i="40"/>
  <c r="J498" i="40"/>
  <c r="G499" i="40"/>
  <c r="H499" i="40"/>
  <c r="I499" i="40"/>
  <c r="J499" i="40"/>
  <c r="G500" i="40"/>
  <c r="H500" i="40"/>
  <c r="I500" i="40"/>
  <c r="J500" i="40"/>
  <c r="G501" i="40"/>
  <c r="H501" i="40"/>
  <c r="I501" i="40"/>
  <c r="J501" i="40"/>
  <c r="G502" i="40"/>
  <c r="H502" i="40"/>
  <c r="I502" i="40"/>
  <c r="J502" i="40"/>
  <c r="G503" i="40"/>
  <c r="H503" i="40"/>
  <c r="I503" i="40"/>
  <c r="J503" i="40"/>
  <c r="G504" i="40"/>
  <c r="H504" i="40"/>
  <c r="I504" i="40"/>
  <c r="J504" i="40"/>
  <c r="G505" i="40"/>
  <c r="H505" i="40"/>
  <c r="I505" i="40"/>
  <c r="J505" i="40"/>
  <c r="G506" i="40"/>
  <c r="H506" i="40"/>
  <c r="I506" i="40"/>
  <c r="J506" i="40"/>
  <c r="G507" i="40"/>
  <c r="H507" i="40"/>
  <c r="I507" i="40"/>
  <c r="J507" i="40"/>
  <c r="G508" i="40"/>
  <c r="H508" i="40"/>
  <c r="I508" i="40"/>
  <c r="J508" i="40"/>
  <c r="G509" i="40"/>
  <c r="H509" i="40"/>
  <c r="I509" i="40"/>
  <c r="J509" i="40"/>
  <c r="G510" i="40"/>
  <c r="H510" i="40"/>
  <c r="I510" i="40"/>
  <c r="J510" i="40"/>
  <c r="G511" i="40"/>
  <c r="H511" i="40"/>
  <c r="I511" i="40"/>
  <c r="J511" i="40"/>
  <c r="G512" i="40"/>
  <c r="H512" i="40"/>
  <c r="I512" i="40"/>
  <c r="J512" i="40"/>
  <c r="G513" i="40"/>
  <c r="H513" i="40"/>
  <c r="I513" i="40"/>
  <c r="J513" i="40"/>
  <c r="G514" i="40"/>
  <c r="H514" i="40"/>
  <c r="I514" i="40"/>
  <c r="J514" i="40"/>
  <c r="G515" i="40"/>
  <c r="H515" i="40"/>
  <c r="I515" i="40"/>
  <c r="J515" i="40"/>
  <c r="G516" i="40"/>
  <c r="H516" i="40"/>
  <c r="I516" i="40"/>
  <c r="J516" i="40"/>
  <c r="G517" i="40"/>
  <c r="H517" i="40"/>
  <c r="I517" i="40"/>
  <c r="J517" i="40"/>
  <c r="G518" i="40"/>
  <c r="H518" i="40"/>
  <c r="I518" i="40"/>
  <c r="J518" i="40"/>
  <c r="G519" i="40"/>
  <c r="H519" i="40"/>
  <c r="I519" i="40"/>
  <c r="J519" i="40"/>
  <c r="G520" i="40"/>
  <c r="H520" i="40"/>
  <c r="I520" i="40"/>
  <c r="J520" i="40"/>
  <c r="G521" i="40"/>
  <c r="H521" i="40"/>
  <c r="I521" i="40"/>
  <c r="J521" i="40"/>
  <c r="G522" i="40"/>
  <c r="H522" i="40"/>
  <c r="I522" i="40"/>
  <c r="J522" i="40"/>
  <c r="G523" i="40"/>
  <c r="H523" i="40"/>
  <c r="I523" i="40"/>
  <c r="J523" i="40"/>
  <c r="G524" i="40"/>
  <c r="H524" i="40"/>
  <c r="I524" i="40"/>
  <c r="J524" i="40"/>
  <c r="G525" i="40"/>
  <c r="H525" i="40"/>
  <c r="I525" i="40"/>
  <c r="J525" i="40"/>
  <c r="G526" i="40"/>
  <c r="H526" i="40"/>
  <c r="I526" i="40"/>
  <c r="J526" i="40"/>
  <c r="G527" i="40"/>
  <c r="H527" i="40"/>
  <c r="I527" i="40"/>
  <c r="J527" i="40"/>
  <c r="G528" i="40"/>
  <c r="H528" i="40"/>
  <c r="I528" i="40"/>
  <c r="J528" i="40"/>
  <c r="G529" i="40"/>
  <c r="H529" i="40"/>
  <c r="I529" i="40"/>
  <c r="J529" i="40"/>
  <c r="G530" i="40"/>
  <c r="H530" i="40"/>
  <c r="I530" i="40"/>
  <c r="J530" i="40"/>
  <c r="G531" i="40"/>
  <c r="H531" i="40"/>
  <c r="I531" i="40"/>
  <c r="J531" i="40"/>
  <c r="G532" i="40"/>
  <c r="H532" i="40"/>
  <c r="I532" i="40"/>
  <c r="J532" i="40"/>
  <c r="G533" i="40"/>
  <c r="H533" i="40"/>
  <c r="I533" i="40"/>
  <c r="J533" i="40"/>
  <c r="G534" i="40"/>
  <c r="H534" i="40"/>
  <c r="I534" i="40"/>
  <c r="J534" i="40"/>
  <c r="G535" i="40"/>
  <c r="H535" i="40"/>
  <c r="I535" i="40"/>
  <c r="J535" i="40"/>
  <c r="G536" i="40"/>
  <c r="H536" i="40"/>
  <c r="I536" i="40"/>
  <c r="J536" i="40"/>
  <c r="G537" i="40"/>
  <c r="H537" i="40"/>
  <c r="I537" i="40"/>
  <c r="J537" i="40"/>
  <c r="G538" i="40"/>
  <c r="H538" i="40"/>
  <c r="I538" i="40"/>
  <c r="J538" i="40"/>
  <c r="G539" i="40"/>
  <c r="H539" i="40"/>
  <c r="I539" i="40"/>
  <c r="J539" i="40"/>
  <c r="G540" i="40"/>
  <c r="H540" i="40"/>
  <c r="I540" i="40"/>
  <c r="J540" i="40"/>
  <c r="G541" i="40"/>
  <c r="H541" i="40"/>
  <c r="I541" i="40"/>
  <c r="J541" i="40"/>
  <c r="G542" i="40"/>
  <c r="H542" i="40"/>
  <c r="I542" i="40"/>
  <c r="J542" i="40"/>
  <c r="G543" i="40"/>
  <c r="H543" i="40"/>
  <c r="I543" i="40"/>
  <c r="J543" i="40"/>
  <c r="G544" i="40"/>
  <c r="H544" i="40"/>
  <c r="I544" i="40"/>
  <c r="J544" i="40"/>
  <c r="G545" i="40"/>
  <c r="H545" i="40"/>
  <c r="I545" i="40"/>
  <c r="J545" i="40"/>
  <c r="G546" i="40"/>
  <c r="H546" i="40"/>
  <c r="I546" i="40"/>
  <c r="J546" i="40"/>
  <c r="G547" i="40"/>
  <c r="H547" i="40"/>
  <c r="I547" i="40"/>
  <c r="J547" i="40"/>
  <c r="G548" i="40"/>
  <c r="H548" i="40"/>
  <c r="I548" i="40"/>
  <c r="J548" i="40"/>
  <c r="G549" i="40"/>
  <c r="H549" i="40"/>
  <c r="I549" i="40"/>
  <c r="J549" i="40"/>
  <c r="G550" i="40"/>
  <c r="H550" i="40"/>
  <c r="I550" i="40"/>
  <c r="J550" i="40"/>
  <c r="J6" i="40"/>
  <c r="I6" i="40"/>
  <c r="H6" i="40"/>
  <c r="G6" i="40"/>
  <c r="G7" i="42"/>
  <c r="H7" i="42"/>
  <c r="I7" i="42"/>
  <c r="J7" i="42"/>
  <c r="G8" i="42"/>
  <c r="H8" i="42"/>
  <c r="I8" i="42"/>
  <c r="J8" i="42"/>
  <c r="G9" i="42"/>
  <c r="H9" i="42"/>
  <c r="I9" i="42"/>
  <c r="J9" i="42"/>
  <c r="G10" i="42"/>
  <c r="H10" i="42"/>
  <c r="I10" i="42"/>
  <c r="J10" i="42"/>
  <c r="G11" i="42"/>
  <c r="H11" i="42"/>
  <c r="I11" i="42"/>
  <c r="J11" i="42"/>
  <c r="G12" i="42"/>
  <c r="H12" i="42"/>
  <c r="I12" i="42"/>
  <c r="J12" i="42"/>
  <c r="G13" i="42"/>
  <c r="H13" i="42"/>
  <c r="I13" i="42"/>
  <c r="J13" i="42"/>
  <c r="G14" i="42"/>
  <c r="H14" i="42"/>
  <c r="I14" i="42"/>
  <c r="J14" i="42"/>
  <c r="G15" i="42"/>
  <c r="H15" i="42"/>
  <c r="I15" i="42"/>
  <c r="J15" i="42"/>
  <c r="G16" i="42"/>
  <c r="H16" i="42"/>
  <c r="I16" i="42"/>
  <c r="J16" i="42"/>
  <c r="G17" i="42"/>
  <c r="H17" i="42"/>
  <c r="I17" i="42"/>
  <c r="J17" i="42"/>
  <c r="G18" i="42"/>
  <c r="H18" i="42"/>
  <c r="I18" i="42"/>
  <c r="J18" i="42"/>
  <c r="G19" i="42"/>
  <c r="H19" i="42"/>
  <c r="I19" i="42"/>
  <c r="J19" i="42"/>
  <c r="G20" i="42"/>
  <c r="H20" i="42"/>
  <c r="I20" i="42"/>
  <c r="J20" i="42"/>
  <c r="G21" i="42"/>
  <c r="H21" i="42"/>
  <c r="I21" i="42"/>
  <c r="J21" i="42"/>
  <c r="G22" i="42"/>
  <c r="H22" i="42"/>
  <c r="I22" i="42"/>
  <c r="J22" i="42"/>
  <c r="G23" i="42"/>
  <c r="H23" i="42"/>
  <c r="I23" i="42"/>
  <c r="J23" i="42"/>
  <c r="G24" i="42"/>
  <c r="H24" i="42"/>
  <c r="I24" i="42"/>
  <c r="J24" i="42"/>
  <c r="G25" i="42"/>
  <c r="H25" i="42"/>
  <c r="I25" i="42"/>
  <c r="J25" i="42"/>
  <c r="G26" i="42"/>
  <c r="H26" i="42"/>
  <c r="I26" i="42"/>
  <c r="J26" i="42"/>
  <c r="G27" i="42"/>
  <c r="H27" i="42"/>
  <c r="I27" i="42"/>
  <c r="J27" i="42"/>
  <c r="G28" i="42"/>
  <c r="H28" i="42"/>
  <c r="I28" i="42"/>
  <c r="J28" i="42"/>
  <c r="G29" i="42"/>
  <c r="H29" i="42"/>
  <c r="I29" i="42"/>
  <c r="J29" i="42"/>
  <c r="G30" i="42"/>
  <c r="H30" i="42"/>
  <c r="I30" i="42"/>
  <c r="J30" i="42"/>
  <c r="G31" i="42"/>
  <c r="H31" i="42"/>
  <c r="I31" i="42"/>
  <c r="J31" i="42"/>
  <c r="G32" i="42"/>
  <c r="H32" i="42"/>
  <c r="I32" i="42"/>
  <c r="J32" i="42"/>
  <c r="G33" i="42"/>
  <c r="H33" i="42"/>
  <c r="I33" i="42"/>
  <c r="J33" i="42"/>
  <c r="G34" i="42"/>
  <c r="H34" i="42"/>
  <c r="I34" i="42"/>
  <c r="J34" i="42"/>
  <c r="G35" i="42"/>
  <c r="H35" i="42"/>
  <c r="I35" i="42"/>
  <c r="J35" i="42"/>
  <c r="G36" i="42"/>
  <c r="H36" i="42"/>
  <c r="I36" i="42"/>
  <c r="J36" i="42"/>
  <c r="G37" i="42"/>
  <c r="H37" i="42"/>
  <c r="I37" i="42"/>
  <c r="J37" i="42"/>
  <c r="G38" i="42"/>
  <c r="H38" i="42"/>
  <c r="I38" i="42"/>
  <c r="J38" i="42"/>
  <c r="G39" i="42"/>
  <c r="H39" i="42"/>
  <c r="I39" i="42"/>
  <c r="J39" i="42"/>
  <c r="G40" i="42"/>
  <c r="H40" i="42"/>
  <c r="I40" i="42"/>
  <c r="J40" i="42"/>
  <c r="G41" i="42"/>
  <c r="H41" i="42"/>
  <c r="I41" i="42"/>
  <c r="J41" i="42"/>
  <c r="G42" i="42"/>
  <c r="H42" i="42"/>
  <c r="I42" i="42"/>
  <c r="J42" i="42"/>
  <c r="G43" i="42"/>
  <c r="H43" i="42"/>
  <c r="I43" i="42"/>
  <c r="J43" i="42"/>
  <c r="G44" i="42"/>
  <c r="H44" i="42"/>
  <c r="I44" i="42"/>
  <c r="J44" i="42"/>
  <c r="G45" i="42"/>
  <c r="H45" i="42"/>
  <c r="I45" i="42"/>
  <c r="J45" i="42"/>
  <c r="G46" i="42"/>
  <c r="H46" i="42"/>
  <c r="I46" i="42"/>
  <c r="J46" i="42"/>
  <c r="G47" i="42"/>
  <c r="H47" i="42"/>
  <c r="I47" i="42"/>
  <c r="J47" i="42"/>
  <c r="G48" i="42"/>
  <c r="H48" i="42"/>
  <c r="I48" i="42"/>
  <c r="J48" i="42"/>
  <c r="G49" i="42"/>
  <c r="H49" i="42"/>
  <c r="I49" i="42"/>
  <c r="J49" i="42"/>
  <c r="G50" i="42"/>
  <c r="H50" i="42"/>
  <c r="I50" i="42"/>
  <c r="J50" i="42"/>
  <c r="G51" i="42"/>
  <c r="H51" i="42"/>
  <c r="I51" i="42"/>
  <c r="J51" i="42"/>
  <c r="G52" i="42"/>
  <c r="H52" i="42"/>
  <c r="I52" i="42"/>
  <c r="J52" i="42"/>
  <c r="G53" i="42"/>
  <c r="H53" i="42"/>
  <c r="I53" i="42"/>
  <c r="J53" i="42"/>
  <c r="G54" i="42"/>
  <c r="H54" i="42"/>
  <c r="I54" i="42"/>
  <c r="J54" i="42"/>
  <c r="G55" i="42"/>
  <c r="H55" i="42"/>
  <c r="I55" i="42"/>
  <c r="J55" i="42"/>
  <c r="G56" i="42"/>
  <c r="H56" i="42"/>
  <c r="I56" i="42"/>
  <c r="J56" i="42"/>
  <c r="G57" i="42"/>
  <c r="H57" i="42"/>
  <c r="I57" i="42"/>
  <c r="J57" i="42"/>
  <c r="G58" i="42"/>
  <c r="H58" i="42"/>
  <c r="I58" i="42"/>
  <c r="J58" i="42"/>
  <c r="G59" i="42"/>
  <c r="H59" i="42"/>
  <c r="I59" i="42"/>
  <c r="J59" i="42"/>
  <c r="G60" i="42"/>
  <c r="H60" i="42"/>
  <c r="I60" i="42"/>
  <c r="J60" i="42"/>
  <c r="G61" i="42"/>
  <c r="H61" i="42"/>
  <c r="I61" i="42"/>
  <c r="J61" i="42"/>
  <c r="G62" i="42"/>
  <c r="H62" i="42"/>
  <c r="I62" i="42"/>
  <c r="J62" i="42"/>
  <c r="G63" i="42"/>
  <c r="H63" i="42"/>
  <c r="I63" i="42"/>
  <c r="J63" i="42"/>
  <c r="G64" i="42"/>
  <c r="H64" i="42"/>
  <c r="I64" i="42"/>
  <c r="J64" i="42"/>
  <c r="G65" i="42"/>
  <c r="H65" i="42"/>
  <c r="I65" i="42"/>
  <c r="J65" i="42"/>
  <c r="G66" i="42"/>
  <c r="H66" i="42"/>
  <c r="I66" i="42"/>
  <c r="J66" i="42"/>
  <c r="G67" i="42"/>
  <c r="H67" i="42"/>
  <c r="I67" i="42"/>
  <c r="J67" i="42"/>
  <c r="G68" i="42"/>
  <c r="H68" i="42"/>
  <c r="I68" i="42"/>
  <c r="J68" i="42"/>
  <c r="G69" i="42"/>
  <c r="H69" i="42"/>
  <c r="I69" i="42"/>
  <c r="J69" i="42"/>
  <c r="G70" i="42"/>
  <c r="H70" i="42"/>
  <c r="I70" i="42"/>
  <c r="J70" i="42"/>
  <c r="G71" i="42"/>
  <c r="H71" i="42"/>
  <c r="I71" i="42"/>
  <c r="J71" i="42"/>
  <c r="G72" i="42"/>
  <c r="H72" i="42"/>
  <c r="I72" i="42"/>
  <c r="J72" i="42"/>
  <c r="G73" i="42"/>
  <c r="H73" i="42"/>
  <c r="I73" i="42"/>
  <c r="J73" i="42"/>
  <c r="G74" i="42"/>
  <c r="H74" i="42"/>
  <c r="I74" i="42"/>
  <c r="J74" i="42"/>
  <c r="G75" i="42"/>
  <c r="H75" i="42"/>
  <c r="I75" i="42"/>
  <c r="J75" i="42"/>
  <c r="G76" i="42"/>
  <c r="H76" i="42"/>
  <c r="I76" i="42"/>
  <c r="J76" i="42"/>
  <c r="G77" i="42"/>
  <c r="H77" i="42"/>
  <c r="I77" i="42"/>
  <c r="J77" i="42"/>
  <c r="G78" i="42"/>
  <c r="H78" i="42"/>
  <c r="I78" i="42"/>
  <c r="J78" i="42"/>
  <c r="G79" i="42"/>
  <c r="H79" i="42"/>
  <c r="I79" i="42"/>
  <c r="J79" i="42"/>
  <c r="G80" i="42"/>
  <c r="H80" i="42"/>
  <c r="I80" i="42"/>
  <c r="J80" i="42"/>
  <c r="G81" i="42"/>
  <c r="H81" i="42"/>
  <c r="I81" i="42"/>
  <c r="J81" i="42"/>
  <c r="G82" i="42"/>
  <c r="H82" i="42"/>
  <c r="I82" i="42"/>
  <c r="J82" i="42"/>
  <c r="G83" i="42"/>
  <c r="H83" i="42"/>
  <c r="I83" i="42"/>
  <c r="J83" i="42"/>
  <c r="G84" i="42"/>
  <c r="H84" i="42"/>
  <c r="I84" i="42"/>
  <c r="J84" i="42"/>
  <c r="G85" i="42"/>
  <c r="H85" i="42"/>
  <c r="I85" i="42"/>
  <c r="J85" i="42"/>
  <c r="G86" i="42"/>
  <c r="H86" i="42"/>
  <c r="I86" i="42"/>
  <c r="J86" i="42"/>
  <c r="G87" i="42"/>
  <c r="H87" i="42"/>
  <c r="I87" i="42"/>
  <c r="J87" i="42"/>
  <c r="G88" i="42"/>
  <c r="H88" i="42"/>
  <c r="I88" i="42"/>
  <c r="J88" i="42"/>
  <c r="G89" i="42"/>
  <c r="H89" i="42"/>
  <c r="I89" i="42"/>
  <c r="J89" i="42"/>
  <c r="G90" i="42"/>
  <c r="H90" i="42"/>
  <c r="I90" i="42"/>
  <c r="J90" i="42"/>
  <c r="G91" i="42"/>
  <c r="H91" i="42"/>
  <c r="I91" i="42"/>
  <c r="J91" i="42"/>
  <c r="G92" i="42"/>
  <c r="H92" i="42"/>
  <c r="I92" i="42"/>
  <c r="J92" i="42"/>
  <c r="G93" i="42"/>
  <c r="H93" i="42"/>
  <c r="I93" i="42"/>
  <c r="J93" i="42"/>
  <c r="G94" i="42"/>
  <c r="H94" i="42"/>
  <c r="I94" i="42"/>
  <c r="J94" i="42"/>
  <c r="G95" i="42"/>
  <c r="H95" i="42"/>
  <c r="I95" i="42"/>
  <c r="J95" i="42"/>
  <c r="G96" i="42"/>
  <c r="H96" i="42"/>
  <c r="I96" i="42"/>
  <c r="J96" i="42"/>
  <c r="G97" i="42"/>
  <c r="H97" i="42"/>
  <c r="I97" i="42"/>
  <c r="J97" i="42"/>
  <c r="G98" i="42"/>
  <c r="H98" i="42"/>
  <c r="I98" i="42"/>
  <c r="J98" i="42"/>
  <c r="G99" i="42"/>
  <c r="H99" i="42"/>
  <c r="I99" i="42"/>
  <c r="J99" i="42"/>
  <c r="G100" i="42"/>
  <c r="H100" i="42"/>
  <c r="I100" i="42"/>
  <c r="J100" i="42"/>
  <c r="G101" i="42"/>
  <c r="H101" i="42"/>
  <c r="I101" i="42"/>
  <c r="J101" i="42"/>
  <c r="G102" i="42"/>
  <c r="H102" i="42"/>
  <c r="I102" i="42"/>
  <c r="J102" i="42"/>
  <c r="G103" i="42"/>
  <c r="H103" i="42"/>
  <c r="I103" i="42"/>
  <c r="J103" i="42"/>
  <c r="G104" i="42"/>
  <c r="H104" i="42"/>
  <c r="I104" i="42"/>
  <c r="J104" i="42"/>
  <c r="G105" i="42"/>
  <c r="H105" i="42"/>
  <c r="I105" i="42"/>
  <c r="J105" i="42"/>
  <c r="G106" i="42"/>
  <c r="H106" i="42"/>
  <c r="I106" i="42"/>
  <c r="J106" i="42"/>
  <c r="G107" i="42"/>
  <c r="H107" i="42"/>
  <c r="I107" i="42"/>
  <c r="J107" i="42"/>
  <c r="G108" i="42"/>
  <c r="H108" i="42"/>
  <c r="I108" i="42"/>
  <c r="J108" i="42"/>
  <c r="G109" i="42"/>
  <c r="H109" i="42"/>
  <c r="I109" i="42"/>
  <c r="J109" i="42"/>
  <c r="G110" i="42"/>
  <c r="H110" i="42"/>
  <c r="I110" i="42"/>
  <c r="J110" i="42"/>
  <c r="G111" i="42"/>
  <c r="H111" i="42"/>
  <c r="I111" i="42"/>
  <c r="J111" i="42"/>
  <c r="G112" i="42"/>
  <c r="H112" i="42"/>
  <c r="I112" i="42"/>
  <c r="J112" i="42"/>
  <c r="G113" i="42"/>
  <c r="H113" i="42"/>
  <c r="I113" i="42"/>
  <c r="J113" i="42"/>
  <c r="G114" i="42"/>
  <c r="H114" i="42"/>
  <c r="I114" i="42"/>
  <c r="J114" i="42"/>
  <c r="G115" i="42"/>
  <c r="H115" i="42"/>
  <c r="I115" i="42"/>
  <c r="J115" i="42"/>
  <c r="G116" i="42"/>
  <c r="H116" i="42"/>
  <c r="I116" i="42"/>
  <c r="J116" i="42"/>
  <c r="G117" i="42"/>
  <c r="H117" i="42"/>
  <c r="I117" i="42"/>
  <c r="J117" i="42"/>
  <c r="G118" i="42"/>
  <c r="H118" i="42"/>
  <c r="I118" i="42"/>
  <c r="J118" i="42"/>
  <c r="G119" i="42"/>
  <c r="H119" i="42"/>
  <c r="I119" i="42"/>
  <c r="J119" i="42"/>
  <c r="G120" i="42"/>
  <c r="H120" i="42"/>
  <c r="I120" i="42"/>
  <c r="J120" i="42"/>
  <c r="G121" i="42"/>
  <c r="H121" i="42"/>
  <c r="I121" i="42"/>
  <c r="J121" i="42"/>
  <c r="G122" i="42"/>
  <c r="H122" i="42"/>
  <c r="I122" i="42"/>
  <c r="J122" i="42"/>
  <c r="G123" i="42"/>
  <c r="H123" i="42"/>
  <c r="I123" i="42"/>
  <c r="J123" i="42"/>
  <c r="G124" i="42"/>
  <c r="H124" i="42"/>
  <c r="I124" i="42"/>
  <c r="J124" i="42"/>
  <c r="G125" i="42"/>
  <c r="H125" i="42"/>
  <c r="I125" i="42"/>
  <c r="J125" i="42"/>
  <c r="G126" i="42"/>
  <c r="H126" i="42"/>
  <c r="I126" i="42"/>
  <c r="J126" i="42"/>
  <c r="G127" i="42"/>
  <c r="H127" i="42"/>
  <c r="I127" i="42"/>
  <c r="J127" i="42"/>
  <c r="G128" i="42"/>
  <c r="H128" i="42"/>
  <c r="I128" i="42"/>
  <c r="J128" i="42"/>
  <c r="G129" i="42"/>
  <c r="H129" i="42"/>
  <c r="I129" i="42"/>
  <c r="J129" i="42"/>
  <c r="G130" i="42"/>
  <c r="H130" i="42"/>
  <c r="I130" i="42"/>
  <c r="J130" i="42"/>
  <c r="G131" i="42"/>
  <c r="H131" i="42"/>
  <c r="I131" i="42"/>
  <c r="J131" i="42"/>
  <c r="G132" i="42"/>
  <c r="H132" i="42"/>
  <c r="I132" i="42"/>
  <c r="J132" i="42"/>
  <c r="G133" i="42"/>
  <c r="H133" i="42"/>
  <c r="I133" i="42"/>
  <c r="J133" i="42"/>
  <c r="G134" i="42"/>
  <c r="H134" i="42"/>
  <c r="I134" i="42"/>
  <c r="J134" i="42"/>
  <c r="G135" i="42"/>
  <c r="H135" i="42"/>
  <c r="I135" i="42"/>
  <c r="J135" i="42"/>
  <c r="G136" i="42"/>
  <c r="H136" i="42"/>
  <c r="I136" i="42"/>
  <c r="J136" i="42"/>
  <c r="G137" i="42"/>
  <c r="H137" i="42"/>
  <c r="I137" i="42"/>
  <c r="J137" i="42"/>
  <c r="G138" i="42"/>
  <c r="H138" i="42"/>
  <c r="I138" i="42"/>
  <c r="J138" i="42"/>
  <c r="G139" i="42"/>
  <c r="H139" i="42"/>
  <c r="I139" i="42"/>
  <c r="J139" i="42"/>
  <c r="G140" i="42"/>
  <c r="H140" i="42"/>
  <c r="I140" i="42"/>
  <c r="J140" i="42"/>
  <c r="G141" i="42"/>
  <c r="H141" i="42"/>
  <c r="I141" i="42"/>
  <c r="J141" i="42"/>
  <c r="G142" i="42"/>
  <c r="H142" i="42"/>
  <c r="I142" i="42"/>
  <c r="J142" i="42"/>
  <c r="G143" i="42"/>
  <c r="H143" i="42"/>
  <c r="I143" i="42"/>
  <c r="J143" i="42"/>
  <c r="G144" i="42"/>
  <c r="H144" i="42"/>
  <c r="I144" i="42"/>
  <c r="J144" i="42"/>
  <c r="G145" i="42"/>
  <c r="H145" i="42"/>
  <c r="I145" i="42"/>
  <c r="J145" i="42"/>
  <c r="G146" i="42"/>
  <c r="H146" i="42"/>
  <c r="I146" i="42"/>
  <c r="J146" i="42"/>
  <c r="G147" i="42"/>
  <c r="H147" i="42"/>
  <c r="I147" i="42"/>
  <c r="J147" i="42"/>
  <c r="G148" i="42"/>
  <c r="H148" i="42"/>
  <c r="I148" i="42"/>
  <c r="J148" i="42"/>
  <c r="G149" i="42"/>
  <c r="H149" i="42"/>
  <c r="I149" i="42"/>
  <c r="J149" i="42"/>
  <c r="G150" i="42"/>
  <c r="H150" i="42"/>
  <c r="I150" i="42"/>
  <c r="J150" i="42"/>
  <c r="G151" i="42"/>
  <c r="H151" i="42"/>
  <c r="I151" i="42"/>
  <c r="J151" i="42"/>
  <c r="G152" i="42"/>
  <c r="H152" i="42"/>
  <c r="I152" i="42"/>
  <c r="J152" i="42"/>
  <c r="G153" i="42"/>
  <c r="H153" i="42"/>
  <c r="I153" i="42"/>
  <c r="J153" i="42"/>
  <c r="G154" i="42"/>
  <c r="H154" i="42"/>
  <c r="I154" i="42"/>
  <c r="J154" i="42"/>
  <c r="G155" i="42"/>
  <c r="H155" i="42"/>
  <c r="I155" i="42"/>
  <c r="J155" i="42"/>
  <c r="G156" i="42"/>
  <c r="H156" i="42"/>
  <c r="I156" i="42"/>
  <c r="J156" i="42"/>
  <c r="G157" i="42"/>
  <c r="H157" i="42"/>
  <c r="I157" i="42"/>
  <c r="J157" i="42"/>
  <c r="G158" i="42"/>
  <c r="H158" i="42"/>
  <c r="I158" i="42"/>
  <c r="J158" i="42"/>
  <c r="G159" i="42"/>
  <c r="H159" i="42"/>
  <c r="I159" i="42"/>
  <c r="J159" i="42"/>
  <c r="G160" i="42"/>
  <c r="H160" i="42"/>
  <c r="I160" i="42"/>
  <c r="J160" i="42"/>
  <c r="G161" i="42"/>
  <c r="H161" i="42"/>
  <c r="I161" i="42"/>
  <c r="J161" i="42"/>
  <c r="G162" i="42"/>
  <c r="H162" i="42"/>
  <c r="I162" i="42"/>
  <c r="J162" i="42"/>
  <c r="G163" i="42"/>
  <c r="H163" i="42"/>
  <c r="I163" i="42"/>
  <c r="J163" i="42"/>
  <c r="G164" i="42"/>
  <c r="H164" i="42"/>
  <c r="I164" i="42"/>
  <c r="J164" i="42"/>
  <c r="G165" i="42"/>
  <c r="H165" i="42"/>
  <c r="I165" i="42"/>
  <c r="J165" i="42"/>
  <c r="G166" i="42"/>
  <c r="H166" i="42"/>
  <c r="I166" i="42"/>
  <c r="J166" i="42"/>
  <c r="G167" i="42"/>
  <c r="H167" i="42"/>
  <c r="I167" i="42"/>
  <c r="J167" i="42"/>
  <c r="G168" i="42"/>
  <c r="H168" i="42"/>
  <c r="I168" i="42"/>
  <c r="J168" i="42"/>
  <c r="G169" i="42"/>
  <c r="H169" i="42"/>
  <c r="I169" i="42"/>
  <c r="J169" i="42"/>
  <c r="G170" i="42"/>
  <c r="H170" i="42"/>
  <c r="I170" i="42"/>
  <c r="J170" i="42"/>
  <c r="G171" i="42"/>
  <c r="H171" i="42"/>
  <c r="I171" i="42"/>
  <c r="J171" i="42"/>
  <c r="G172" i="42"/>
  <c r="H172" i="42"/>
  <c r="I172" i="42"/>
  <c r="J172" i="42"/>
  <c r="G173" i="42"/>
  <c r="H173" i="42"/>
  <c r="I173" i="42"/>
  <c r="J173" i="42"/>
  <c r="G174" i="42"/>
  <c r="H174" i="42"/>
  <c r="I174" i="42"/>
  <c r="J174" i="42"/>
  <c r="G175" i="42"/>
  <c r="H175" i="42"/>
  <c r="I175" i="42"/>
  <c r="J175" i="42"/>
  <c r="G176" i="42"/>
  <c r="H176" i="42"/>
  <c r="I176" i="42"/>
  <c r="J176" i="42"/>
  <c r="G177" i="42"/>
  <c r="H177" i="42"/>
  <c r="I177" i="42"/>
  <c r="J177" i="42"/>
  <c r="G178" i="42"/>
  <c r="H178" i="42"/>
  <c r="I178" i="42"/>
  <c r="J178" i="42"/>
  <c r="G179" i="42"/>
  <c r="H179" i="42"/>
  <c r="I179" i="42"/>
  <c r="J179" i="42"/>
  <c r="G180" i="42"/>
  <c r="H180" i="42"/>
  <c r="I180" i="42"/>
  <c r="J180" i="42"/>
  <c r="G181" i="42"/>
  <c r="H181" i="42"/>
  <c r="I181" i="42"/>
  <c r="J181" i="42"/>
  <c r="G182" i="42"/>
  <c r="H182" i="42"/>
  <c r="I182" i="42"/>
  <c r="J182" i="42"/>
  <c r="G183" i="42"/>
  <c r="H183" i="42"/>
  <c r="I183" i="42"/>
  <c r="J183" i="42"/>
  <c r="G184" i="42"/>
  <c r="H184" i="42"/>
  <c r="I184" i="42"/>
  <c r="J184" i="42"/>
  <c r="G185" i="42"/>
  <c r="H185" i="42"/>
  <c r="I185" i="42"/>
  <c r="J185" i="42"/>
  <c r="G186" i="42"/>
  <c r="H186" i="42"/>
  <c r="I186" i="42"/>
  <c r="J186" i="42"/>
  <c r="G187" i="42"/>
  <c r="H187" i="42"/>
  <c r="I187" i="42"/>
  <c r="J187" i="42"/>
  <c r="G188" i="42"/>
  <c r="H188" i="42"/>
  <c r="I188" i="42"/>
  <c r="J188" i="42"/>
  <c r="G189" i="42"/>
  <c r="H189" i="42"/>
  <c r="I189" i="42"/>
  <c r="J189" i="42"/>
  <c r="G190" i="42"/>
  <c r="H190" i="42"/>
  <c r="I190" i="42"/>
  <c r="J190" i="42"/>
  <c r="G191" i="42"/>
  <c r="H191" i="42"/>
  <c r="I191" i="42"/>
  <c r="J191" i="42"/>
  <c r="G192" i="42"/>
  <c r="H192" i="42"/>
  <c r="I192" i="42"/>
  <c r="J192" i="42"/>
  <c r="G193" i="42"/>
  <c r="H193" i="42"/>
  <c r="I193" i="42"/>
  <c r="J193" i="42"/>
  <c r="G194" i="42"/>
  <c r="H194" i="42"/>
  <c r="I194" i="42"/>
  <c r="J194" i="42"/>
  <c r="G195" i="42"/>
  <c r="H195" i="42"/>
  <c r="I195" i="42"/>
  <c r="J195" i="42"/>
  <c r="G196" i="42"/>
  <c r="H196" i="42"/>
  <c r="I196" i="42"/>
  <c r="J196" i="42"/>
  <c r="G197" i="42"/>
  <c r="H197" i="42"/>
  <c r="I197" i="42"/>
  <c r="J197" i="42"/>
  <c r="G198" i="42"/>
  <c r="H198" i="42"/>
  <c r="I198" i="42"/>
  <c r="J198" i="42"/>
  <c r="G199" i="42"/>
  <c r="H199" i="42"/>
  <c r="I199" i="42"/>
  <c r="J199" i="42"/>
  <c r="G200" i="42"/>
  <c r="H200" i="42"/>
  <c r="I200" i="42"/>
  <c r="J200" i="42"/>
  <c r="G201" i="42"/>
  <c r="H201" i="42"/>
  <c r="I201" i="42"/>
  <c r="J201" i="42"/>
  <c r="G202" i="42"/>
  <c r="H202" i="42"/>
  <c r="I202" i="42"/>
  <c r="J202" i="42"/>
  <c r="G203" i="42"/>
  <c r="H203" i="42"/>
  <c r="I203" i="42"/>
  <c r="J203" i="42"/>
  <c r="G204" i="42"/>
  <c r="H204" i="42"/>
  <c r="I204" i="42"/>
  <c r="J204" i="42"/>
  <c r="G205" i="42"/>
  <c r="H205" i="42"/>
  <c r="I205" i="42"/>
  <c r="J205" i="42"/>
  <c r="G206" i="42"/>
  <c r="H206" i="42"/>
  <c r="I206" i="42"/>
  <c r="J206" i="42"/>
  <c r="G207" i="42"/>
  <c r="H207" i="42"/>
  <c r="I207" i="42"/>
  <c r="J207" i="42"/>
  <c r="G208" i="42"/>
  <c r="H208" i="42"/>
  <c r="I208" i="42"/>
  <c r="J208" i="42"/>
  <c r="G209" i="42"/>
  <c r="H209" i="42"/>
  <c r="I209" i="42"/>
  <c r="J209" i="42"/>
  <c r="G210" i="42"/>
  <c r="H210" i="42"/>
  <c r="I210" i="42"/>
  <c r="J210" i="42"/>
  <c r="G211" i="42"/>
  <c r="H211" i="42"/>
  <c r="I211" i="42"/>
  <c r="J211" i="42"/>
  <c r="G212" i="42"/>
  <c r="H212" i="42"/>
  <c r="I212" i="42"/>
  <c r="J212" i="42"/>
  <c r="G213" i="42"/>
  <c r="H213" i="42"/>
  <c r="I213" i="42"/>
  <c r="J213" i="42"/>
  <c r="G214" i="42"/>
  <c r="H214" i="42"/>
  <c r="I214" i="42"/>
  <c r="J214" i="42"/>
  <c r="G215" i="42"/>
  <c r="H215" i="42"/>
  <c r="I215" i="42"/>
  <c r="J215" i="42"/>
  <c r="G216" i="42"/>
  <c r="H216" i="42"/>
  <c r="I216" i="42"/>
  <c r="J216" i="42"/>
  <c r="G217" i="42"/>
  <c r="H217" i="42"/>
  <c r="I217" i="42"/>
  <c r="J217" i="42"/>
  <c r="G218" i="42"/>
  <c r="H218" i="42"/>
  <c r="I218" i="42"/>
  <c r="J218" i="42"/>
  <c r="G219" i="42"/>
  <c r="H219" i="42"/>
  <c r="I219" i="42"/>
  <c r="J219" i="42"/>
  <c r="G220" i="42"/>
  <c r="H220" i="42"/>
  <c r="I220" i="42"/>
  <c r="J220" i="42"/>
  <c r="G221" i="42"/>
  <c r="H221" i="42"/>
  <c r="I221" i="42"/>
  <c r="J221" i="42"/>
  <c r="G222" i="42"/>
  <c r="H222" i="42"/>
  <c r="I222" i="42"/>
  <c r="J222" i="42"/>
  <c r="G223" i="42"/>
  <c r="H223" i="42"/>
  <c r="I223" i="42"/>
  <c r="J223" i="42"/>
  <c r="G224" i="42"/>
  <c r="H224" i="42"/>
  <c r="I224" i="42"/>
  <c r="J224" i="42"/>
  <c r="G225" i="42"/>
  <c r="H225" i="42"/>
  <c r="I225" i="42"/>
  <c r="J225" i="42"/>
  <c r="G226" i="42"/>
  <c r="H226" i="42"/>
  <c r="I226" i="42"/>
  <c r="J226" i="42"/>
  <c r="G227" i="42"/>
  <c r="H227" i="42"/>
  <c r="I227" i="42"/>
  <c r="J227" i="42"/>
  <c r="G228" i="42"/>
  <c r="H228" i="42"/>
  <c r="I228" i="42"/>
  <c r="J228" i="42"/>
  <c r="G229" i="42"/>
  <c r="H229" i="42"/>
  <c r="I229" i="42"/>
  <c r="J229" i="42"/>
  <c r="G230" i="42"/>
  <c r="H230" i="42"/>
  <c r="I230" i="42"/>
  <c r="J230" i="42"/>
  <c r="G231" i="42"/>
  <c r="H231" i="42"/>
  <c r="I231" i="42"/>
  <c r="J231" i="42"/>
  <c r="G232" i="42"/>
  <c r="H232" i="42"/>
  <c r="I232" i="42"/>
  <c r="J232" i="42"/>
  <c r="G233" i="42"/>
  <c r="H233" i="42"/>
  <c r="I233" i="42"/>
  <c r="J233" i="42"/>
  <c r="G234" i="42"/>
  <c r="H234" i="42"/>
  <c r="I234" i="42"/>
  <c r="J234" i="42"/>
  <c r="G235" i="42"/>
  <c r="H235" i="42"/>
  <c r="I235" i="42"/>
  <c r="J235" i="42"/>
  <c r="G236" i="42"/>
  <c r="H236" i="42"/>
  <c r="I236" i="42"/>
  <c r="J236" i="42"/>
  <c r="G237" i="42"/>
  <c r="H237" i="42"/>
  <c r="I237" i="42"/>
  <c r="J237" i="42"/>
  <c r="G238" i="42"/>
  <c r="H238" i="42"/>
  <c r="I238" i="42"/>
  <c r="J238" i="42"/>
  <c r="G239" i="42"/>
  <c r="H239" i="42"/>
  <c r="I239" i="42"/>
  <c r="J239" i="42"/>
  <c r="G240" i="42"/>
  <c r="H240" i="42"/>
  <c r="I240" i="42"/>
  <c r="J240" i="42"/>
  <c r="G241" i="42"/>
  <c r="H241" i="42"/>
  <c r="I241" i="42"/>
  <c r="J241" i="42"/>
  <c r="G242" i="42"/>
  <c r="H242" i="42"/>
  <c r="I242" i="42"/>
  <c r="J242" i="42"/>
  <c r="G243" i="42"/>
  <c r="H243" i="42"/>
  <c r="I243" i="42"/>
  <c r="J243" i="42"/>
  <c r="G244" i="42"/>
  <c r="H244" i="42"/>
  <c r="I244" i="42"/>
  <c r="J244" i="42"/>
  <c r="G245" i="42"/>
  <c r="H245" i="42"/>
  <c r="I245" i="42"/>
  <c r="J245" i="42"/>
  <c r="G246" i="42"/>
  <c r="H246" i="42"/>
  <c r="I246" i="42"/>
  <c r="J246" i="42"/>
  <c r="G247" i="42"/>
  <c r="H247" i="42"/>
  <c r="I247" i="42"/>
  <c r="J247" i="42"/>
  <c r="G248" i="42"/>
  <c r="H248" i="42"/>
  <c r="I248" i="42"/>
  <c r="J248" i="42"/>
  <c r="G249" i="42"/>
  <c r="H249" i="42"/>
  <c r="I249" i="42"/>
  <c r="J249" i="42"/>
  <c r="G250" i="42"/>
  <c r="H250" i="42"/>
  <c r="I250" i="42"/>
  <c r="J250" i="42"/>
  <c r="G251" i="42"/>
  <c r="H251" i="42"/>
  <c r="I251" i="42"/>
  <c r="J251" i="42"/>
  <c r="G252" i="42"/>
  <c r="H252" i="42"/>
  <c r="I252" i="42"/>
  <c r="J252" i="42"/>
  <c r="G253" i="42"/>
  <c r="H253" i="42"/>
  <c r="I253" i="42"/>
  <c r="J253" i="42"/>
  <c r="G254" i="42"/>
  <c r="H254" i="42"/>
  <c r="I254" i="42"/>
  <c r="J254" i="42"/>
  <c r="G255" i="42"/>
  <c r="H255" i="42"/>
  <c r="I255" i="42"/>
  <c r="J255" i="42"/>
  <c r="G256" i="42"/>
  <c r="H256" i="42"/>
  <c r="I256" i="42"/>
  <c r="J256" i="42"/>
  <c r="G257" i="42"/>
  <c r="H257" i="42"/>
  <c r="I257" i="42"/>
  <c r="J257" i="42"/>
  <c r="G258" i="42"/>
  <c r="H258" i="42"/>
  <c r="I258" i="42"/>
  <c r="J258" i="42"/>
  <c r="G259" i="42"/>
  <c r="H259" i="42"/>
  <c r="I259" i="42"/>
  <c r="J259" i="42"/>
  <c r="G260" i="42"/>
  <c r="H260" i="42"/>
  <c r="I260" i="42"/>
  <c r="J260" i="42"/>
  <c r="G261" i="42"/>
  <c r="H261" i="42"/>
  <c r="I261" i="42"/>
  <c r="J261" i="42"/>
  <c r="G262" i="42"/>
  <c r="H262" i="42"/>
  <c r="I262" i="42"/>
  <c r="J262" i="42"/>
  <c r="G263" i="42"/>
  <c r="H263" i="42"/>
  <c r="I263" i="42"/>
  <c r="J263" i="42"/>
  <c r="G264" i="42"/>
  <c r="H264" i="42"/>
  <c r="I264" i="42"/>
  <c r="J264" i="42"/>
  <c r="G265" i="42"/>
  <c r="H265" i="42"/>
  <c r="I265" i="42"/>
  <c r="J265" i="42"/>
  <c r="G266" i="42"/>
  <c r="H266" i="42"/>
  <c r="I266" i="42"/>
  <c r="J266" i="42"/>
  <c r="G267" i="42"/>
  <c r="H267" i="42"/>
  <c r="I267" i="42"/>
  <c r="J267" i="42"/>
  <c r="G268" i="42"/>
  <c r="H268" i="42"/>
  <c r="I268" i="42"/>
  <c r="J268" i="42"/>
  <c r="G269" i="42"/>
  <c r="H269" i="42"/>
  <c r="I269" i="42"/>
  <c r="J269" i="42"/>
  <c r="G270" i="42"/>
  <c r="H270" i="42"/>
  <c r="I270" i="42"/>
  <c r="J270" i="42"/>
  <c r="G271" i="42"/>
  <c r="H271" i="42"/>
  <c r="I271" i="42"/>
  <c r="J271" i="42"/>
  <c r="G272" i="42"/>
  <c r="H272" i="42"/>
  <c r="I272" i="42"/>
  <c r="J272" i="42"/>
  <c r="G273" i="42"/>
  <c r="H273" i="42"/>
  <c r="I273" i="42"/>
  <c r="J273" i="42"/>
  <c r="G274" i="42"/>
  <c r="H274" i="42"/>
  <c r="I274" i="42"/>
  <c r="J274" i="42"/>
  <c r="G275" i="42"/>
  <c r="H275" i="42"/>
  <c r="I275" i="42"/>
  <c r="J275" i="42"/>
  <c r="G276" i="42"/>
  <c r="H276" i="42"/>
  <c r="I276" i="42"/>
  <c r="J276" i="42"/>
  <c r="G277" i="42"/>
  <c r="H277" i="42"/>
  <c r="I277" i="42"/>
  <c r="J277" i="42"/>
  <c r="G278" i="42"/>
  <c r="H278" i="42"/>
  <c r="I278" i="42"/>
  <c r="J278" i="42"/>
  <c r="G279" i="42"/>
  <c r="H279" i="42"/>
  <c r="I279" i="42"/>
  <c r="J279" i="42"/>
  <c r="G280" i="42"/>
  <c r="H280" i="42"/>
  <c r="I280" i="42"/>
  <c r="J280" i="42"/>
  <c r="G281" i="42"/>
  <c r="H281" i="42"/>
  <c r="I281" i="42"/>
  <c r="J281" i="42"/>
  <c r="G282" i="42"/>
  <c r="H282" i="42"/>
  <c r="I282" i="42"/>
  <c r="J282" i="42"/>
  <c r="G283" i="42"/>
  <c r="H283" i="42"/>
  <c r="I283" i="42"/>
  <c r="J283" i="42"/>
  <c r="G284" i="42"/>
  <c r="H284" i="42"/>
  <c r="I284" i="42"/>
  <c r="J284" i="42"/>
  <c r="G285" i="42"/>
  <c r="H285" i="42"/>
  <c r="I285" i="42"/>
  <c r="J285" i="42"/>
  <c r="G286" i="42"/>
  <c r="H286" i="42"/>
  <c r="I286" i="42"/>
  <c r="J286" i="42"/>
  <c r="G287" i="42"/>
  <c r="H287" i="42"/>
  <c r="I287" i="42"/>
  <c r="J287" i="42"/>
  <c r="G288" i="42"/>
  <c r="H288" i="42"/>
  <c r="I288" i="42"/>
  <c r="J288" i="42"/>
  <c r="G289" i="42"/>
  <c r="H289" i="42"/>
  <c r="I289" i="42"/>
  <c r="J289" i="42"/>
  <c r="G290" i="42"/>
  <c r="H290" i="42"/>
  <c r="I290" i="42"/>
  <c r="J290" i="42"/>
  <c r="G291" i="42"/>
  <c r="H291" i="42"/>
  <c r="I291" i="42"/>
  <c r="J291" i="42"/>
  <c r="G292" i="42"/>
  <c r="H292" i="42"/>
  <c r="I292" i="42"/>
  <c r="J292" i="42"/>
  <c r="G293" i="42"/>
  <c r="H293" i="42"/>
  <c r="I293" i="42"/>
  <c r="J293" i="42"/>
  <c r="G294" i="42"/>
  <c r="H294" i="42"/>
  <c r="I294" i="42"/>
  <c r="J294" i="42"/>
  <c r="G295" i="42"/>
  <c r="H295" i="42"/>
  <c r="I295" i="42"/>
  <c r="J295" i="42"/>
  <c r="G296" i="42"/>
  <c r="H296" i="42"/>
  <c r="I296" i="42"/>
  <c r="J296" i="42"/>
  <c r="G297" i="42"/>
  <c r="H297" i="42"/>
  <c r="I297" i="42"/>
  <c r="J297" i="42"/>
  <c r="G298" i="42"/>
  <c r="H298" i="42"/>
  <c r="I298" i="42"/>
  <c r="J298" i="42"/>
  <c r="G299" i="42"/>
  <c r="H299" i="42"/>
  <c r="I299" i="42"/>
  <c r="J299" i="42"/>
  <c r="G300" i="42"/>
  <c r="H300" i="42"/>
  <c r="I300" i="42"/>
  <c r="J300" i="42"/>
  <c r="G301" i="42"/>
  <c r="H301" i="42"/>
  <c r="I301" i="42"/>
  <c r="J301" i="42"/>
  <c r="G302" i="42"/>
  <c r="H302" i="42"/>
  <c r="I302" i="42"/>
  <c r="J302" i="42"/>
  <c r="G303" i="42"/>
  <c r="H303" i="42"/>
  <c r="I303" i="42"/>
  <c r="J303" i="42"/>
  <c r="G304" i="42"/>
  <c r="H304" i="42"/>
  <c r="I304" i="42"/>
  <c r="J304" i="42"/>
  <c r="G305" i="42"/>
  <c r="H305" i="42"/>
  <c r="I305" i="42"/>
  <c r="J305" i="42"/>
  <c r="G306" i="42"/>
  <c r="H306" i="42"/>
  <c r="I306" i="42"/>
  <c r="J306" i="42"/>
  <c r="G307" i="42"/>
  <c r="H307" i="42"/>
  <c r="I307" i="42"/>
  <c r="J307" i="42"/>
  <c r="G308" i="42"/>
  <c r="H308" i="42"/>
  <c r="I308" i="42"/>
  <c r="J308" i="42"/>
  <c r="G309" i="42"/>
  <c r="H309" i="42"/>
  <c r="I309" i="42"/>
  <c r="J309" i="42"/>
  <c r="G310" i="42"/>
  <c r="H310" i="42"/>
  <c r="I310" i="42"/>
  <c r="J310" i="42"/>
  <c r="G311" i="42"/>
  <c r="H311" i="42"/>
  <c r="I311" i="42"/>
  <c r="J311" i="42"/>
  <c r="G312" i="42"/>
  <c r="H312" i="42"/>
  <c r="I312" i="42"/>
  <c r="J312" i="42"/>
  <c r="G313" i="42"/>
  <c r="H313" i="42"/>
  <c r="I313" i="42"/>
  <c r="J313" i="42"/>
  <c r="G314" i="42"/>
  <c r="H314" i="42"/>
  <c r="I314" i="42"/>
  <c r="J314" i="42"/>
  <c r="G315" i="42"/>
  <c r="H315" i="42"/>
  <c r="I315" i="42"/>
  <c r="J315" i="42"/>
  <c r="G316" i="42"/>
  <c r="H316" i="42"/>
  <c r="I316" i="42"/>
  <c r="J316" i="42"/>
  <c r="G317" i="42"/>
  <c r="H317" i="42"/>
  <c r="I317" i="42"/>
  <c r="J317" i="42"/>
  <c r="G318" i="42"/>
  <c r="H318" i="42"/>
  <c r="I318" i="42"/>
  <c r="J318" i="42"/>
  <c r="G319" i="42"/>
  <c r="H319" i="42"/>
  <c r="I319" i="42"/>
  <c r="J319" i="42"/>
  <c r="G320" i="42"/>
  <c r="H320" i="42"/>
  <c r="I320" i="42"/>
  <c r="J320" i="42"/>
  <c r="G321" i="42"/>
  <c r="H321" i="42"/>
  <c r="I321" i="42"/>
  <c r="J321" i="42"/>
  <c r="G322" i="42"/>
  <c r="H322" i="42"/>
  <c r="I322" i="42"/>
  <c r="J322" i="42"/>
  <c r="G323" i="42"/>
  <c r="H323" i="42"/>
  <c r="I323" i="42"/>
  <c r="J323" i="42"/>
  <c r="G324" i="42"/>
  <c r="H324" i="42"/>
  <c r="I324" i="42"/>
  <c r="J324" i="42"/>
  <c r="G325" i="42"/>
  <c r="H325" i="42"/>
  <c r="I325" i="42"/>
  <c r="J325" i="42"/>
  <c r="G326" i="42"/>
  <c r="H326" i="42"/>
  <c r="I326" i="42"/>
  <c r="J326" i="42"/>
  <c r="G327" i="42"/>
  <c r="H327" i="42"/>
  <c r="I327" i="42"/>
  <c r="J327" i="42"/>
  <c r="G328" i="42"/>
  <c r="H328" i="42"/>
  <c r="I328" i="42"/>
  <c r="J328" i="42"/>
  <c r="G329" i="42"/>
  <c r="H329" i="42"/>
  <c r="I329" i="42"/>
  <c r="J329" i="42"/>
  <c r="G330" i="42"/>
  <c r="H330" i="42"/>
  <c r="I330" i="42"/>
  <c r="J330" i="42"/>
  <c r="G331" i="42"/>
  <c r="H331" i="42"/>
  <c r="I331" i="42"/>
  <c r="J331" i="42"/>
  <c r="G332" i="42"/>
  <c r="H332" i="42"/>
  <c r="I332" i="42"/>
  <c r="J332" i="42"/>
  <c r="G333" i="42"/>
  <c r="H333" i="42"/>
  <c r="I333" i="42"/>
  <c r="J333" i="42"/>
  <c r="G334" i="42"/>
  <c r="H334" i="42"/>
  <c r="I334" i="42"/>
  <c r="J334" i="42"/>
  <c r="G335" i="42"/>
  <c r="H335" i="42"/>
  <c r="I335" i="42"/>
  <c r="J335" i="42"/>
  <c r="G336" i="42"/>
  <c r="H336" i="42"/>
  <c r="I336" i="42"/>
  <c r="J336" i="42"/>
  <c r="G337" i="42"/>
  <c r="H337" i="42"/>
  <c r="I337" i="42"/>
  <c r="J337" i="42"/>
  <c r="G338" i="42"/>
  <c r="H338" i="42"/>
  <c r="I338" i="42"/>
  <c r="J338" i="42"/>
  <c r="G339" i="42"/>
  <c r="H339" i="42"/>
  <c r="I339" i="42"/>
  <c r="J339" i="42"/>
  <c r="G340" i="42"/>
  <c r="H340" i="42"/>
  <c r="I340" i="42"/>
  <c r="J340" i="42"/>
  <c r="G341" i="42"/>
  <c r="H341" i="42"/>
  <c r="I341" i="42"/>
  <c r="J341" i="42"/>
  <c r="G342" i="42"/>
  <c r="H342" i="42"/>
  <c r="I342" i="42"/>
  <c r="J342" i="42"/>
  <c r="G343" i="42"/>
  <c r="H343" i="42"/>
  <c r="I343" i="42"/>
  <c r="J343" i="42"/>
  <c r="G344" i="42"/>
  <c r="H344" i="42"/>
  <c r="I344" i="42"/>
  <c r="J344" i="42"/>
  <c r="G345" i="42"/>
  <c r="H345" i="42"/>
  <c r="I345" i="42"/>
  <c r="J345" i="42"/>
  <c r="G346" i="42"/>
  <c r="H346" i="42"/>
  <c r="I346" i="42"/>
  <c r="J346" i="42"/>
  <c r="G347" i="42"/>
  <c r="H347" i="42"/>
  <c r="I347" i="42"/>
  <c r="J347" i="42"/>
  <c r="G348" i="42"/>
  <c r="H348" i="42"/>
  <c r="I348" i="42"/>
  <c r="J348" i="42"/>
  <c r="G349" i="42"/>
  <c r="H349" i="42"/>
  <c r="I349" i="42"/>
  <c r="J349" i="42"/>
  <c r="G350" i="42"/>
  <c r="H350" i="42"/>
  <c r="I350" i="42"/>
  <c r="J350" i="42"/>
  <c r="G351" i="42"/>
  <c r="H351" i="42"/>
  <c r="I351" i="42"/>
  <c r="J351" i="42"/>
  <c r="G352" i="42"/>
  <c r="H352" i="42"/>
  <c r="I352" i="42"/>
  <c r="J352" i="42"/>
  <c r="G353" i="42"/>
  <c r="H353" i="42"/>
  <c r="I353" i="42"/>
  <c r="J353" i="42"/>
  <c r="G354" i="42"/>
  <c r="H354" i="42"/>
  <c r="I354" i="42"/>
  <c r="J354" i="42"/>
  <c r="G355" i="42"/>
  <c r="H355" i="42"/>
  <c r="I355" i="42"/>
  <c r="J355" i="42"/>
  <c r="G356" i="42"/>
  <c r="H356" i="42"/>
  <c r="I356" i="42"/>
  <c r="J356" i="42"/>
  <c r="G357" i="42"/>
  <c r="H357" i="42"/>
  <c r="I357" i="42"/>
  <c r="J357" i="42"/>
  <c r="G358" i="42"/>
  <c r="H358" i="42"/>
  <c r="I358" i="42"/>
  <c r="J358" i="42"/>
  <c r="G359" i="42"/>
  <c r="H359" i="42"/>
  <c r="I359" i="42"/>
  <c r="J359" i="42"/>
  <c r="G360" i="42"/>
  <c r="H360" i="42"/>
  <c r="I360" i="42"/>
  <c r="J360" i="42"/>
  <c r="G361" i="42"/>
  <c r="H361" i="42"/>
  <c r="I361" i="42"/>
  <c r="J361" i="42"/>
  <c r="G362" i="42"/>
  <c r="H362" i="42"/>
  <c r="I362" i="42"/>
  <c r="J362" i="42"/>
  <c r="G363" i="42"/>
  <c r="H363" i="42"/>
  <c r="I363" i="42"/>
  <c r="J363" i="42"/>
  <c r="G364" i="42"/>
  <c r="H364" i="42"/>
  <c r="I364" i="42"/>
  <c r="J364" i="42"/>
  <c r="G365" i="42"/>
  <c r="H365" i="42"/>
  <c r="I365" i="42"/>
  <c r="J365" i="42"/>
  <c r="G366" i="42"/>
  <c r="H366" i="42"/>
  <c r="I366" i="42"/>
  <c r="J366" i="42"/>
  <c r="G367" i="42"/>
  <c r="H367" i="42"/>
  <c r="I367" i="42"/>
  <c r="J367" i="42"/>
  <c r="G368" i="42"/>
  <c r="H368" i="42"/>
  <c r="I368" i="42"/>
  <c r="J368" i="42"/>
  <c r="G369" i="42"/>
  <c r="H369" i="42"/>
  <c r="I369" i="42"/>
  <c r="J369" i="42"/>
  <c r="G370" i="42"/>
  <c r="H370" i="42"/>
  <c r="I370" i="42"/>
  <c r="J370" i="42"/>
  <c r="G371" i="42"/>
  <c r="H371" i="42"/>
  <c r="I371" i="42"/>
  <c r="J371" i="42"/>
  <c r="G372" i="42"/>
  <c r="H372" i="42"/>
  <c r="I372" i="42"/>
  <c r="J372" i="42"/>
  <c r="G373" i="42"/>
  <c r="H373" i="42"/>
  <c r="I373" i="42"/>
  <c r="J373" i="42"/>
  <c r="G374" i="42"/>
  <c r="H374" i="42"/>
  <c r="I374" i="42"/>
  <c r="J374" i="42"/>
  <c r="G375" i="42"/>
  <c r="H375" i="42"/>
  <c r="I375" i="42"/>
  <c r="J375" i="42"/>
  <c r="G376" i="42"/>
  <c r="H376" i="42"/>
  <c r="I376" i="42"/>
  <c r="J376" i="42"/>
  <c r="G377" i="42"/>
  <c r="H377" i="42"/>
  <c r="I377" i="42"/>
  <c r="J377" i="42"/>
  <c r="G378" i="42"/>
  <c r="H378" i="42"/>
  <c r="I378" i="42"/>
  <c r="J378" i="42"/>
  <c r="G379" i="42"/>
  <c r="H379" i="42"/>
  <c r="I379" i="42"/>
  <c r="J379" i="42"/>
  <c r="G380" i="42"/>
  <c r="H380" i="42"/>
  <c r="I380" i="42"/>
  <c r="J380" i="42"/>
  <c r="G381" i="42"/>
  <c r="H381" i="42"/>
  <c r="I381" i="42"/>
  <c r="J381" i="42"/>
  <c r="G382" i="42"/>
  <c r="H382" i="42"/>
  <c r="I382" i="42"/>
  <c r="J382" i="42"/>
  <c r="G383" i="42"/>
  <c r="H383" i="42"/>
  <c r="I383" i="42"/>
  <c r="J383" i="42"/>
  <c r="G384" i="42"/>
  <c r="H384" i="42"/>
  <c r="I384" i="42"/>
  <c r="J384" i="42"/>
  <c r="G385" i="42"/>
  <c r="H385" i="42"/>
  <c r="I385" i="42"/>
  <c r="J385" i="42"/>
  <c r="G386" i="42"/>
  <c r="H386" i="42"/>
  <c r="I386" i="42"/>
  <c r="J386" i="42"/>
  <c r="G387" i="42"/>
  <c r="H387" i="42"/>
  <c r="I387" i="42"/>
  <c r="J387" i="42"/>
  <c r="G388" i="42"/>
  <c r="H388" i="42"/>
  <c r="I388" i="42"/>
  <c r="J388" i="42"/>
  <c r="G389" i="42"/>
  <c r="H389" i="42"/>
  <c r="I389" i="42"/>
  <c r="J389" i="42"/>
  <c r="G390" i="42"/>
  <c r="H390" i="42"/>
  <c r="I390" i="42"/>
  <c r="J390" i="42"/>
  <c r="G391" i="42"/>
  <c r="H391" i="42"/>
  <c r="I391" i="42"/>
  <c r="J391" i="42"/>
  <c r="G392" i="42"/>
  <c r="H392" i="42"/>
  <c r="I392" i="42"/>
  <c r="J392" i="42"/>
  <c r="G393" i="42"/>
  <c r="H393" i="42"/>
  <c r="I393" i="42"/>
  <c r="J393" i="42"/>
  <c r="G394" i="42"/>
  <c r="H394" i="42"/>
  <c r="I394" i="42"/>
  <c r="J394" i="42"/>
  <c r="G395" i="42"/>
  <c r="H395" i="42"/>
  <c r="I395" i="42"/>
  <c r="J395" i="42"/>
  <c r="G396" i="42"/>
  <c r="H396" i="42"/>
  <c r="I396" i="42"/>
  <c r="J396" i="42"/>
  <c r="G397" i="42"/>
  <c r="H397" i="42"/>
  <c r="I397" i="42"/>
  <c r="J397" i="42"/>
  <c r="G398" i="42"/>
  <c r="H398" i="42"/>
  <c r="I398" i="42"/>
  <c r="J398" i="42"/>
  <c r="G399" i="42"/>
  <c r="H399" i="42"/>
  <c r="I399" i="42"/>
  <c r="J399" i="42"/>
  <c r="G400" i="42"/>
  <c r="H400" i="42"/>
  <c r="I400" i="42"/>
  <c r="J400" i="42"/>
  <c r="G401" i="42"/>
  <c r="H401" i="42"/>
  <c r="I401" i="42"/>
  <c r="J401" i="42"/>
  <c r="G402" i="42"/>
  <c r="H402" i="42"/>
  <c r="I402" i="42"/>
  <c r="J402" i="42"/>
  <c r="G403" i="42"/>
  <c r="H403" i="42"/>
  <c r="I403" i="42"/>
  <c r="J403" i="42"/>
  <c r="G404" i="42"/>
  <c r="H404" i="42"/>
  <c r="I404" i="42"/>
  <c r="J404" i="42"/>
  <c r="G405" i="42"/>
  <c r="H405" i="42"/>
  <c r="I405" i="42"/>
  <c r="J405" i="42"/>
  <c r="G406" i="42"/>
  <c r="H406" i="42"/>
  <c r="I406" i="42"/>
  <c r="J406" i="42"/>
  <c r="G407" i="42"/>
  <c r="H407" i="42"/>
  <c r="I407" i="42"/>
  <c r="J407" i="42"/>
  <c r="G408" i="42"/>
  <c r="H408" i="42"/>
  <c r="I408" i="42"/>
  <c r="J408" i="42"/>
  <c r="G409" i="42"/>
  <c r="H409" i="42"/>
  <c r="I409" i="42"/>
  <c r="J409" i="42"/>
  <c r="G410" i="42"/>
  <c r="H410" i="42"/>
  <c r="I410" i="42"/>
  <c r="J410" i="42"/>
  <c r="G411" i="42"/>
  <c r="H411" i="42"/>
  <c r="I411" i="42"/>
  <c r="J411" i="42"/>
  <c r="G412" i="42"/>
  <c r="H412" i="42"/>
  <c r="I412" i="42"/>
  <c r="J412" i="42"/>
  <c r="G413" i="42"/>
  <c r="H413" i="42"/>
  <c r="I413" i="42"/>
  <c r="J413" i="42"/>
  <c r="G414" i="42"/>
  <c r="H414" i="42"/>
  <c r="I414" i="42"/>
  <c r="J414" i="42"/>
  <c r="G415" i="42"/>
  <c r="H415" i="42"/>
  <c r="I415" i="42"/>
  <c r="J415" i="42"/>
  <c r="G416" i="42"/>
  <c r="H416" i="42"/>
  <c r="I416" i="42"/>
  <c r="J416" i="42"/>
  <c r="G417" i="42"/>
  <c r="H417" i="42"/>
  <c r="I417" i="42"/>
  <c r="J417" i="42"/>
  <c r="G418" i="42"/>
  <c r="H418" i="42"/>
  <c r="I418" i="42"/>
  <c r="J418" i="42"/>
  <c r="G419" i="42"/>
  <c r="H419" i="42"/>
  <c r="I419" i="42"/>
  <c r="J419" i="42"/>
  <c r="G420" i="42"/>
  <c r="H420" i="42"/>
  <c r="I420" i="42"/>
  <c r="J420" i="42"/>
  <c r="G421" i="42"/>
  <c r="H421" i="42"/>
  <c r="I421" i="42"/>
  <c r="J421" i="42"/>
  <c r="G422" i="42"/>
  <c r="H422" i="42"/>
  <c r="I422" i="42"/>
  <c r="J422" i="42"/>
  <c r="G423" i="42"/>
  <c r="H423" i="42"/>
  <c r="I423" i="42"/>
  <c r="J423" i="42"/>
  <c r="G424" i="42"/>
  <c r="H424" i="42"/>
  <c r="I424" i="42"/>
  <c r="J424" i="42"/>
  <c r="G425" i="42"/>
  <c r="H425" i="42"/>
  <c r="I425" i="42"/>
  <c r="J425" i="42"/>
  <c r="G426" i="42"/>
  <c r="H426" i="42"/>
  <c r="I426" i="42"/>
  <c r="J426" i="42"/>
  <c r="G427" i="42"/>
  <c r="H427" i="42"/>
  <c r="I427" i="42"/>
  <c r="J427" i="42"/>
  <c r="G428" i="42"/>
  <c r="H428" i="42"/>
  <c r="I428" i="42"/>
  <c r="J428" i="42"/>
  <c r="G429" i="42"/>
  <c r="H429" i="42"/>
  <c r="I429" i="42"/>
  <c r="J429" i="42"/>
  <c r="G430" i="42"/>
  <c r="H430" i="42"/>
  <c r="I430" i="42"/>
  <c r="J430" i="42"/>
  <c r="G431" i="42"/>
  <c r="H431" i="42"/>
  <c r="I431" i="42"/>
  <c r="J431" i="42"/>
  <c r="G432" i="42"/>
  <c r="H432" i="42"/>
  <c r="I432" i="42"/>
  <c r="J432" i="42"/>
  <c r="G433" i="42"/>
  <c r="H433" i="42"/>
  <c r="I433" i="42"/>
  <c r="J433" i="42"/>
  <c r="G434" i="42"/>
  <c r="H434" i="42"/>
  <c r="I434" i="42"/>
  <c r="J434" i="42"/>
  <c r="G435" i="42"/>
  <c r="H435" i="42"/>
  <c r="I435" i="42"/>
  <c r="J435" i="42"/>
  <c r="G436" i="42"/>
  <c r="H436" i="42"/>
  <c r="I436" i="42"/>
  <c r="J436" i="42"/>
  <c r="G437" i="42"/>
  <c r="H437" i="42"/>
  <c r="I437" i="42"/>
  <c r="J437" i="42"/>
  <c r="G438" i="42"/>
  <c r="H438" i="42"/>
  <c r="I438" i="42"/>
  <c r="J438" i="42"/>
  <c r="G439" i="42"/>
  <c r="H439" i="42"/>
  <c r="I439" i="42"/>
  <c r="J439" i="42"/>
  <c r="G440" i="42"/>
  <c r="H440" i="42"/>
  <c r="I440" i="42"/>
  <c r="J440" i="42"/>
  <c r="G441" i="42"/>
  <c r="H441" i="42"/>
  <c r="I441" i="42"/>
  <c r="J441" i="42"/>
  <c r="G442" i="42"/>
  <c r="H442" i="42"/>
  <c r="I442" i="42"/>
  <c r="J442" i="42"/>
  <c r="G443" i="42"/>
  <c r="H443" i="42"/>
  <c r="I443" i="42"/>
  <c r="J443" i="42"/>
  <c r="G444" i="42"/>
  <c r="H444" i="42"/>
  <c r="I444" i="42"/>
  <c r="J444" i="42"/>
  <c r="G445" i="42"/>
  <c r="H445" i="42"/>
  <c r="I445" i="42"/>
  <c r="J445" i="42"/>
  <c r="G446" i="42"/>
  <c r="H446" i="42"/>
  <c r="I446" i="42"/>
  <c r="J446" i="42"/>
  <c r="G447" i="42"/>
  <c r="H447" i="42"/>
  <c r="I447" i="42"/>
  <c r="J447" i="42"/>
  <c r="G448" i="42"/>
  <c r="H448" i="42"/>
  <c r="I448" i="42"/>
  <c r="J448" i="42"/>
  <c r="G449" i="42"/>
  <c r="H449" i="42"/>
  <c r="I449" i="42"/>
  <c r="J449" i="42"/>
  <c r="G450" i="42"/>
  <c r="H450" i="42"/>
  <c r="I450" i="42"/>
  <c r="J450" i="42"/>
  <c r="G451" i="42"/>
  <c r="H451" i="42"/>
  <c r="I451" i="42"/>
  <c r="J451" i="42"/>
  <c r="G452" i="42"/>
  <c r="H452" i="42"/>
  <c r="I452" i="42"/>
  <c r="J452" i="42"/>
  <c r="G453" i="42"/>
  <c r="H453" i="42"/>
  <c r="I453" i="42"/>
  <c r="J453" i="42"/>
  <c r="G454" i="42"/>
  <c r="H454" i="42"/>
  <c r="I454" i="42"/>
  <c r="J454" i="42"/>
  <c r="G455" i="42"/>
  <c r="H455" i="42"/>
  <c r="I455" i="42"/>
  <c r="J455" i="42"/>
  <c r="G456" i="42"/>
  <c r="H456" i="42"/>
  <c r="I456" i="42"/>
  <c r="J456" i="42"/>
  <c r="G457" i="42"/>
  <c r="H457" i="42"/>
  <c r="I457" i="42"/>
  <c r="J457" i="42"/>
  <c r="G458" i="42"/>
  <c r="H458" i="42"/>
  <c r="I458" i="42"/>
  <c r="J458" i="42"/>
  <c r="G459" i="42"/>
  <c r="H459" i="42"/>
  <c r="I459" i="42"/>
  <c r="J459" i="42"/>
  <c r="G460" i="42"/>
  <c r="H460" i="42"/>
  <c r="I460" i="42"/>
  <c r="J460" i="42"/>
  <c r="G461" i="42"/>
  <c r="H461" i="42"/>
  <c r="I461" i="42"/>
  <c r="J461" i="42"/>
  <c r="G462" i="42"/>
  <c r="H462" i="42"/>
  <c r="I462" i="42"/>
  <c r="J462" i="42"/>
  <c r="G463" i="42"/>
  <c r="H463" i="42"/>
  <c r="I463" i="42"/>
  <c r="J463" i="42"/>
  <c r="G464" i="42"/>
  <c r="H464" i="42"/>
  <c r="I464" i="42"/>
  <c r="J464" i="42"/>
  <c r="G465" i="42"/>
  <c r="H465" i="42"/>
  <c r="I465" i="42"/>
  <c r="J465" i="42"/>
  <c r="G466" i="42"/>
  <c r="H466" i="42"/>
  <c r="I466" i="42"/>
  <c r="J466" i="42"/>
  <c r="G467" i="42"/>
  <c r="H467" i="42"/>
  <c r="I467" i="42"/>
  <c r="J467" i="42"/>
  <c r="G468" i="42"/>
  <c r="H468" i="42"/>
  <c r="I468" i="42"/>
  <c r="J468" i="42"/>
  <c r="G469" i="42"/>
  <c r="H469" i="42"/>
  <c r="I469" i="42"/>
  <c r="J469" i="42"/>
  <c r="G470" i="42"/>
  <c r="H470" i="42"/>
  <c r="I470" i="42"/>
  <c r="J470" i="42"/>
  <c r="G471" i="42"/>
  <c r="H471" i="42"/>
  <c r="I471" i="42"/>
  <c r="J471" i="42"/>
  <c r="G472" i="42"/>
  <c r="H472" i="42"/>
  <c r="I472" i="42"/>
  <c r="J472" i="42"/>
  <c r="G473" i="42"/>
  <c r="H473" i="42"/>
  <c r="I473" i="42"/>
  <c r="J473" i="42"/>
  <c r="G474" i="42"/>
  <c r="H474" i="42"/>
  <c r="I474" i="42"/>
  <c r="J474" i="42"/>
  <c r="G475" i="42"/>
  <c r="H475" i="42"/>
  <c r="I475" i="42"/>
  <c r="J475" i="42"/>
  <c r="G476" i="42"/>
  <c r="H476" i="42"/>
  <c r="I476" i="42"/>
  <c r="J476" i="42"/>
  <c r="G477" i="42"/>
  <c r="H477" i="42"/>
  <c r="I477" i="42"/>
  <c r="J477" i="42"/>
  <c r="G478" i="42"/>
  <c r="H478" i="42"/>
  <c r="I478" i="42"/>
  <c r="J478" i="42"/>
  <c r="G479" i="42"/>
  <c r="H479" i="42"/>
  <c r="I479" i="42"/>
  <c r="J479" i="42"/>
  <c r="G480" i="42"/>
  <c r="H480" i="42"/>
  <c r="I480" i="42"/>
  <c r="J480" i="42"/>
  <c r="G481" i="42"/>
  <c r="H481" i="42"/>
  <c r="I481" i="42"/>
  <c r="J481" i="42"/>
  <c r="G482" i="42"/>
  <c r="H482" i="42"/>
  <c r="I482" i="42"/>
  <c r="J482" i="42"/>
  <c r="G483" i="42"/>
  <c r="H483" i="42"/>
  <c r="I483" i="42"/>
  <c r="J483" i="42"/>
  <c r="G484" i="42"/>
  <c r="H484" i="42"/>
  <c r="I484" i="42"/>
  <c r="J484" i="42"/>
  <c r="G485" i="42"/>
  <c r="H485" i="42"/>
  <c r="I485" i="42"/>
  <c r="J485" i="42"/>
  <c r="G486" i="42"/>
  <c r="H486" i="42"/>
  <c r="I486" i="42"/>
  <c r="J486" i="42"/>
  <c r="G487" i="42"/>
  <c r="H487" i="42"/>
  <c r="I487" i="42"/>
  <c r="J487" i="42"/>
  <c r="G488" i="42"/>
  <c r="H488" i="42"/>
  <c r="I488" i="42"/>
  <c r="J488" i="42"/>
  <c r="G489" i="42"/>
  <c r="H489" i="42"/>
  <c r="I489" i="42"/>
  <c r="J489" i="42"/>
  <c r="G490" i="42"/>
  <c r="H490" i="42"/>
  <c r="I490" i="42"/>
  <c r="J490" i="42"/>
  <c r="G491" i="42"/>
  <c r="H491" i="42"/>
  <c r="I491" i="42"/>
  <c r="J491" i="42"/>
  <c r="G492" i="42"/>
  <c r="H492" i="42"/>
  <c r="I492" i="42"/>
  <c r="J492" i="42"/>
  <c r="G493" i="42"/>
  <c r="H493" i="42"/>
  <c r="I493" i="42"/>
  <c r="J493" i="42"/>
  <c r="G494" i="42"/>
  <c r="H494" i="42"/>
  <c r="I494" i="42"/>
  <c r="J494" i="42"/>
  <c r="G495" i="42"/>
  <c r="H495" i="42"/>
  <c r="I495" i="42"/>
  <c r="J495" i="42"/>
  <c r="G496" i="42"/>
  <c r="H496" i="42"/>
  <c r="I496" i="42"/>
  <c r="J496" i="42"/>
  <c r="G497" i="42"/>
  <c r="H497" i="42"/>
  <c r="I497" i="42"/>
  <c r="J497" i="42"/>
  <c r="G498" i="42"/>
  <c r="H498" i="42"/>
  <c r="I498" i="42"/>
  <c r="J498" i="42"/>
  <c r="G499" i="42"/>
  <c r="H499" i="42"/>
  <c r="I499" i="42"/>
  <c r="J499" i="42"/>
  <c r="G500" i="42"/>
  <c r="H500" i="42"/>
  <c r="I500" i="42"/>
  <c r="J500" i="42"/>
  <c r="G501" i="42"/>
  <c r="H501" i="42"/>
  <c r="I501" i="42"/>
  <c r="J501" i="42"/>
  <c r="G502" i="42"/>
  <c r="H502" i="42"/>
  <c r="I502" i="42"/>
  <c r="J502" i="42"/>
  <c r="G503" i="42"/>
  <c r="H503" i="42"/>
  <c r="I503" i="42"/>
  <c r="J503" i="42"/>
  <c r="G504" i="42"/>
  <c r="H504" i="42"/>
  <c r="I504" i="42"/>
  <c r="J504" i="42"/>
  <c r="G505" i="42"/>
  <c r="H505" i="42"/>
  <c r="I505" i="42"/>
  <c r="J505" i="42"/>
  <c r="G506" i="42"/>
  <c r="H506" i="42"/>
  <c r="I506" i="42"/>
  <c r="J506" i="42"/>
  <c r="G507" i="42"/>
  <c r="H507" i="42"/>
  <c r="I507" i="42"/>
  <c r="J507" i="42"/>
  <c r="G508" i="42"/>
  <c r="H508" i="42"/>
  <c r="I508" i="42"/>
  <c r="J508" i="42"/>
  <c r="G509" i="42"/>
  <c r="H509" i="42"/>
  <c r="I509" i="42"/>
  <c r="J509" i="42"/>
  <c r="G510" i="42"/>
  <c r="H510" i="42"/>
  <c r="I510" i="42"/>
  <c r="J510" i="42"/>
  <c r="G511" i="42"/>
  <c r="H511" i="42"/>
  <c r="I511" i="42"/>
  <c r="J511" i="42"/>
  <c r="G512" i="42"/>
  <c r="H512" i="42"/>
  <c r="I512" i="42"/>
  <c r="J512" i="42"/>
  <c r="G513" i="42"/>
  <c r="H513" i="42"/>
  <c r="I513" i="42"/>
  <c r="J513" i="42"/>
  <c r="G514" i="42"/>
  <c r="H514" i="42"/>
  <c r="I514" i="42"/>
  <c r="J514" i="42"/>
  <c r="G515" i="42"/>
  <c r="H515" i="42"/>
  <c r="I515" i="42"/>
  <c r="J515" i="42"/>
  <c r="G516" i="42"/>
  <c r="H516" i="42"/>
  <c r="I516" i="42"/>
  <c r="J516" i="42"/>
  <c r="G517" i="42"/>
  <c r="H517" i="42"/>
  <c r="I517" i="42"/>
  <c r="J517" i="42"/>
  <c r="G518" i="42"/>
  <c r="H518" i="42"/>
  <c r="I518" i="42"/>
  <c r="J518" i="42"/>
  <c r="G519" i="42"/>
  <c r="H519" i="42"/>
  <c r="I519" i="42"/>
  <c r="J519" i="42"/>
  <c r="G520" i="42"/>
  <c r="H520" i="42"/>
  <c r="I520" i="42"/>
  <c r="J520" i="42"/>
  <c r="G521" i="42"/>
  <c r="H521" i="42"/>
  <c r="I521" i="42"/>
  <c r="J521" i="42"/>
  <c r="G522" i="42"/>
  <c r="H522" i="42"/>
  <c r="I522" i="42"/>
  <c r="J522" i="42"/>
  <c r="G523" i="42"/>
  <c r="H523" i="42"/>
  <c r="I523" i="42"/>
  <c r="J523" i="42"/>
  <c r="G524" i="42"/>
  <c r="H524" i="42"/>
  <c r="I524" i="42"/>
  <c r="J524" i="42"/>
  <c r="G525" i="42"/>
  <c r="H525" i="42"/>
  <c r="I525" i="42"/>
  <c r="J525" i="42"/>
  <c r="G526" i="42"/>
  <c r="H526" i="42"/>
  <c r="I526" i="42"/>
  <c r="J526" i="42"/>
  <c r="G527" i="42"/>
  <c r="H527" i="42"/>
  <c r="I527" i="42"/>
  <c r="J527" i="42"/>
  <c r="G528" i="42"/>
  <c r="H528" i="42"/>
  <c r="I528" i="42"/>
  <c r="J528" i="42"/>
  <c r="G529" i="42"/>
  <c r="H529" i="42"/>
  <c r="I529" i="42"/>
  <c r="J529" i="42"/>
  <c r="G530" i="42"/>
  <c r="H530" i="42"/>
  <c r="I530" i="42"/>
  <c r="J530" i="42"/>
  <c r="G531" i="42"/>
  <c r="H531" i="42"/>
  <c r="I531" i="42"/>
  <c r="J531" i="42"/>
  <c r="G532" i="42"/>
  <c r="H532" i="42"/>
  <c r="I532" i="42"/>
  <c r="J532" i="42"/>
  <c r="G533" i="42"/>
  <c r="H533" i="42"/>
  <c r="I533" i="42"/>
  <c r="J533" i="42"/>
  <c r="G534" i="42"/>
  <c r="H534" i="42"/>
  <c r="I534" i="42"/>
  <c r="J534" i="42"/>
  <c r="G535" i="42"/>
  <c r="H535" i="42"/>
  <c r="I535" i="42"/>
  <c r="J535" i="42"/>
  <c r="G536" i="42"/>
  <c r="H536" i="42"/>
  <c r="I536" i="42"/>
  <c r="J536" i="42"/>
  <c r="G537" i="42"/>
  <c r="H537" i="42"/>
  <c r="I537" i="42"/>
  <c r="J537" i="42"/>
  <c r="G538" i="42"/>
  <c r="H538" i="42"/>
  <c r="I538" i="42"/>
  <c r="J538" i="42"/>
  <c r="G539" i="42"/>
  <c r="H539" i="42"/>
  <c r="I539" i="42"/>
  <c r="J539" i="42"/>
  <c r="G540" i="42"/>
  <c r="H540" i="42"/>
  <c r="I540" i="42"/>
  <c r="J540" i="42"/>
  <c r="G541" i="42"/>
  <c r="H541" i="42"/>
  <c r="I541" i="42"/>
  <c r="J541" i="42"/>
  <c r="G542" i="42"/>
  <c r="H542" i="42"/>
  <c r="I542" i="42"/>
  <c r="J542" i="42"/>
  <c r="G543" i="42"/>
  <c r="H543" i="42"/>
  <c r="I543" i="42"/>
  <c r="J543" i="42"/>
  <c r="G544" i="42"/>
  <c r="H544" i="42"/>
  <c r="I544" i="42"/>
  <c r="J544" i="42"/>
  <c r="G545" i="42"/>
  <c r="H545" i="42"/>
  <c r="I545" i="42"/>
  <c r="J545" i="42"/>
  <c r="G546" i="42"/>
  <c r="H546" i="42"/>
  <c r="I546" i="42"/>
  <c r="J546" i="42"/>
  <c r="G547" i="42"/>
  <c r="H547" i="42"/>
  <c r="I547" i="42"/>
  <c r="J547" i="42"/>
  <c r="G548" i="42"/>
  <c r="H548" i="42"/>
  <c r="I548" i="42"/>
  <c r="J548" i="42"/>
  <c r="G549" i="42"/>
  <c r="H549" i="42"/>
  <c r="I549" i="42"/>
  <c r="J549" i="42"/>
  <c r="G550" i="42"/>
  <c r="H550" i="42"/>
  <c r="I550" i="42"/>
  <c r="J550" i="42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61" i="38"/>
  <c r="I162" i="38"/>
  <c r="I163" i="38"/>
  <c r="I164" i="38"/>
  <c r="I165" i="38"/>
  <c r="I166" i="38"/>
  <c r="I167" i="38"/>
  <c r="I168" i="38"/>
  <c r="I169" i="38"/>
  <c r="I170" i="38"/>
  <c r="I171" i="38"/>
  <c r="I172" i="38"/>
  <c r="I173" i="38"/>
  <c r="I174" i="38"/>
  <c r="I175" i="38"/>
  <c r="I176" i="38"/>
  <c r="I177" i="38"/>
  <c r="I178" i="38"/>
  <c r="I179" i="38"/>
  <c r="I180" i="38"/>
  <c r="I181" i="38"/>
  <c r="I182" i="38"/>
  <c r="I183" i="38"/>
  <c r="I184" i="38"/>
  <c r="I185" i="38"/>
  <c r="I186" i="38"/>
  <c r="I187" i="38"/>
  <c r="I188" i="38"/>
  <c r="I189" i="38"/>
  <c r="I190" i="38"/>
  <c r="I191" i="38"/>
  <c r="I192" i="38"/>
  <c r="I193" i="38"/>
  <c r="I194" i="38"/>
  <c r="I195" i="38"/>
  <c r="I196" i="38"/>
  <c r="I197" i="38"/>
  <c r="I198" i="38"/>
  <c r="I199" i="38"/>
  <c r="I200" i="38"/>
  <c r="I201" i="38"/>
  <c r="I202" i="38"/>
  <c r="I203" i="38"/>
  <c r="I204" i="38"/>
  <c r="I205" i="38"/>
  <c r="I206" i="38"/>
  <c r="I207" i="38"/>
  <c r="I208" i="38"/>
  <c r="I209" i="38"/>
  <c r="I210" i="38"/>
  <c r="I211" i="38"/>
  <c r="I212" i="38"/>
  <c r="I213" i="38"/>
  <c r="I214" i="38"/>
  <c r="I215" i="38"/>
  <c r="I216" i="38"/>
  <c r="I217" i="38"/>
  <c r="I218" i="38"/>
  <c r="I219" i="38"/>
  <c r="I220" i="38"/>
  <c r="I221" i="38"/>
  <c r="I222" i="38"/>
  <c r="I223" i="38"/>
  <c r="I224" i="38"/>
  <c r="I225" i="38"/>
  <c r="I226" i="38"/>
  <c r="I227" i="38"/>
  <c r="I228" i="38"/>
  <c r="I229" i="38"/>
  <c r="I230" i="38"/>
  <c r="I231" i="38"/>
  <c r="I232" i="38"/>
  <c r="I233" i="38"/>
  <c r="I234" i="38"/>
  <c r="I235" i="38"/>
  <c r="I236" i="38"/>
  <c r="I237" i="38"/>
  <c r="I238" i="38"/>
  <c r="I239" i="38"/>
  <c r="I240" i="38"/>
  <c r="I241" i="38"/>
  <c r="I242" i="38"/>
  <c r="I243" i="38"/>
  <c r="I244" i="38"/>
  <c r="I245" i="38"/>
  <c r="I246" i="38"/>
  <c r="I247" i="38"/>
  <c r="I248" i="38"/>
  <c r="I249" i="38"/>
  <c r="I250" i="38"/>
  <c r="I251" i="38"/>
  <c r="I252" i="38"/>
  <c r="I253" i="38"/>
  <c r="I254" i="38"/>
  <c r="I255" i="38"/>
  <c r="I256" i="38"/>
  <c r="I257" i="38"/>
  <c r="I258" i="38"/>
  <c r="I259" i="38"/>
  <c r="I260" i="38"/>
  <c r="I261" i="38"/>
  <c r="I262" i="38"/>
  <c r="I263" i="38"/>
  <c r="I264" i="38"/>
  <c r="I265" i="38"/>
  <c r="I266" i="38"/>
  <c r="I267" i="38"/>
  <c r="I268" i="38"/>
  <c r="I269" i="38"/>
  <c r="I270" i="38"/>
  <c r="I271" i="38"/>
  <c r="I272" i="38"/>
  <c r="I273" i="38"/>
  <c r="I274" i="38"/>
  <c r="I275" i="38"/>
  <c r="I276" i="38"/>
  <c r="I277" i="38"/>
  <c r="I278" i="38"/>
  <c r="I279" i="38"/>
  <c r="I280" i="38"/>
  <c r="I281" i="38"/>
  <c r="I282" i="38"/>
  <c r="I283" i="38"/>
  <c r="I284" i="38"/>
  <c r="I285" i="38"/>
  <c r="I286" i="38"/>
  <c r="I287" i="38"/>
  <c r="I288" i="38"/>
  <c r="I289" i="38"/>
  <c r="I290" i="38"/>
  <c r="I291" i="38"/>
  <c r="I292" i="38"/>
  <c r="I293" i="38"/>
  <c r="I294" i="38"/>
  <c r="I295" i="38"/>
  <c r="I296" i="38"/>
  <c r="I297" i="38"/>
  <c r="I298" i="38"/>
  <c r="I299" i="38"/>
  <c r="I300" i="38"/>
  <c r="I301" i="38"/>
  <c r="I302" i="38"/>
  <c r="I303" i="38"/>
  <c r="I304" i="38"/>
  <c r="I305" i="38"/>
  <c r="I306" i="38"/>
  <c r="I307" i="38"/>
  <c r="I308" i="38"/>
  <c r="I309" i="38"/>
  <c r="I310" i="38"/>
  <c r="I311" i="38"/>
  <c r="I312" i="38"/>
  <c r="I313" i="38"/>
  <c r="I314" i="38"/>
  <c r="I315" i="38"/>
  <c r="I316" i="38"/>
  <c r="I317" i="38"/>
  <c r="I318" i="38"/>
  <c r="I319" i="38"/>
  <c r="I320" i="38"/>
  <c r="I321" i="38"/>
  <c r="I322" i="38"/>
  <c r="I323" i="38"/>
  <c r="I324" i="38"/>
  <c r="I325" i="38"/>
  <c r="I326" i="38"/>
  <c r="I327" i="38"/>
  <c r="I328" i="38"/>
  <c r="I329" i="38"/>
  <c r="I330" i="38"/>
  <c r="I331" i="38"/>
  <c r="I332" i="38"/>
  <c r="I333" i="38"/>
  <c r="I334" i="38"/>
  <c r="I335" i="38"/>
  <c r="I336" i="38"/>
  <c r="I337" i="38"/>
  <c r="I338" i="38"/>
  <c r="I339" i="38"/>
  <c r="I340" i="38"/>
  <c r="I341" i="38"/>
  <c r="I342" i="38"/>
  <c r="I343" i="38"/>
  <c r="I344" i="38"/>
  <c r="I345" i="38"/>
  <c r="I346" i="38"/>
  <c r="I347" i="38"/>
  <c r="I348" i="38"/>
  <c r="I349" i="38"/>
  <c r="I350" i="38"/>
  <c r="I351" i="38"/>
  <c r="I352" i="38"/>
  <c r="I353" i="38"/>
  <c r="I354" i="38"/>
  <c r="I355" i="38"/>
  <c r="I356" i="38"/>
  <c r="I357" i="38"/>
  <c r="I358" i="38"/>
  <c r="I359" i="38"/>
  <c r="I360" i="38"/>
  <c r="I361" i="38"/>
  <c r="I362" i="38"/>
  <c r="I363" i="38"/>
  <c r="I364" i="38"/>
  <c r="I365" i="38"/>
  <c r="I366" i="38"/>
  <c r="I367" i="38"/>
  <c r="I368" i="38"/>
  <c r="I369" i="38"/>
  <c r="I370" i="38"/>
  <c r="I371" i="38"/>
  <c r="I372" i="38"/>
  <c r="I373" i="38"/>
  <c r="I374" i="38"/>
  <c r="I375" i="38"/>
  <c r="I376" i="38"/>
  <c r="I377" i="38"/>
  <c r="I378" i="38"/>
  <c r="I379" i="38"/>
  <c r="I380" i="38"/>
  <c r="I381" i="38"/>
  <c r="I382" i="38"/>
  <c r="I383" i="38"/>
  <c r="I384" i="38"/>
  <c r="I385" i="38"/>
  <c r="I386" i="38"/>
  <c r="I387" i="38"/>
  <c r="I388" i="38"/>
  <c r="I389" i="38"/>
  <c r="I390" i="38"/>
  <c r="I391" i="38"/>
  <c r="I392" i="38"/>
  <c r="I393" i="38"/>
  <c r="I394" i="38"/>
  <c r="I395" i="38"/>
  <c r="I396" i="38"/>
  <c r="I397" i="38"/>
  <c r="I398" i="38"/>
  <c r="I399" i="38"/>
  <c r="I400" i="38"/>
  <c r="I401" i="38"/>
  <c r="I402" i="38"/>
  <c r="I403" i="38"/>
  <c r="I404" i="38"/>
  <c r="I405" i="38"/>
  <c r="I406" i="38"/>
  <c r="I407" i="38"/>
  <c r="I408" i="38"/>
  <c r="I409" i="38"/>
  <c r="I410" i="38"/>
  <c r="I411" i="38"/>
  <c r="I412" i="38"/>
  <c r="I413" i="38"/>
  <c r="I414" i="38"/>
  <c r="I415" i="38"/>
  <c r="I416" i="38"/>
  <c r="I417" i="38"/>
  <c r="I418" i="38"/>
  <c r="I419" i="38"/>
  <c r="I420" i="38"/>
  <c r="I421" i="38"/>
  <c r="I422" i="38"/>
  <c r="I423" i="38"/>
  <c r="I424" i="38"/>
  <c r="I425" i="38"/>
  <c r="I426" i="38"/>
  <c r="I427" i="38"/>
  <c r="I428" i="38"/>
  <c r="I429" i="38"/>
  <c r="I430" i="38"/>
  <c r="I431" i="38"/>
  <c r="I432" i="38"/>
  <c r="I433" i="38"/>
  <c r="I434" i="38"/>
  <c r="I435" i="38"/>
  <c r="I436" i="38"/>
  <c r="I437" i="38"/>
  <c r="I438" i="38"/>
  <c r="I439" i="38"/>
  <c r="I440" i="38"/>
  <c r="I441" i="38"/>
  <c r="I442" i="38"/>
  <c r="I443" i="38"/>
  <c r="I444" i="38"/>
  <c r="I445" i="38"/>
  <c r="I446" i="38"/>
  <c r="I447" i="38"/>
  <c r="I448" i="38"/>
  <c r="I449" i="38"/>
  <c r="I450" i="38"/>
  <c r="I451" i="38"/>
  <c r="I452" i="38"/>
  <c r="I453" i="38"/>
  <c r="I454" i="38"/>
  <c r="I455" i="38"/>
  <c r="I456" i="38"/>
  <c r="I457" i="38"/>
  <c r="I458" i="38"/>
  <c r="I459" i="38"/>
  <c r="I460" i="38"/>
  <c r="I461" i="38"/>
  <c r="I462" i="38"/>
  <c r="I463" i="38"/>
  <c r="I464" i="38"/>
  <c r="I465" i="38"/>
  <c r="I466" i="38"/>
  <c r="I467" i="38"/>
  <c r="I468" i="38"/>
  <c r="I469" i="38"/>
  <c r="I470" i="38"/>
  <c r="I471" i="38"/>
  <c r="I472" i="38"/>
  <c r="I473" i="38"/>
  <c r="I474" i="38"/>
  <c r="I475" i="38"/>
  <c r="I476" i="38"/>
  <c r="I477" i="38"/>
  <c r="I478" i="38"/>
  <c r="I479" i="38"/>
  <c r="I480" i="38"/>
  <c r="I481" i="38"/>
  <c r="I482" i="38"/>
  <c r="I483" i="38"/>
  <c r="I484" i="38"/>
  <c r="I485" i="38"/>
  <c r="I486" i="38"/>
  <c r="I487" i="38"/>
  <c r="I488" i="38"/>
  <c r="I489" i="38"/>
  <c r="I490" i="38"/>
  <c r="I491" i="38"/>
  <c r="I492" i="38"/>
  <c r="I493" i="38"/>
  <c r="I494" i="38"/>
  <c r="I495" i="38"/>
  <c r="I496" i="38"/>
  <c r="I497" i="38"/>
  <c r="I498" i="38"/>
  <c r="I499" i="38"/>
  <c r="I500" i="38"/>
  <c r="I501" i="38"/>
  <c r="I502" i="38"/>
  <c r="I503" i="38"/>
  <c r="I504" i="38"/>
  <c r="I505" i="38"/>
  <c r="I506" i="38"/>
  <c r="I507" i="38"/>
  <c r="I508" i="38"/>
  <c r="I509" i="38"/>
  <c r="I510" i="38"/>
  <c r="I511" i="38"/>
  <c r="I512" i="38"/>
  <c r="I513" i="38"/>
  <c r="I514" i="38"/>
  <c r="I515" i="38"/>
  <c r="I516" i="38"/>
  <c r="I517" i="38"/>
  <c r="I518" i="38"/>
  <c r="I519" i="38"/>
  <c r="I520" i="38"/>
  <c r="I521" i="38"/>
  <c r="I522" i="38"/>
  <c r="I523" i="38"/>
  <c r="I524" i="38"/>
  <c r="I525" i="38"/>
  <c r="I526" i="38"/>
  <c r="I527" i="38"/>
  <c r="I528" i="38"/>
  <c r="I529" i="38"/>
  <c r="I530" i="38"/>
  <c r="I531" i="38"/>
  <c r="I532" i="38"/>
  <c r="I533" i="38"/>
  <c r="I534" i="38"/>
  <c r="I535" i="38"/>
  <c r="I536" i="38"/>
  <c r="I537" i="38"/>
  <c r="I538" i="38"/>
  <c r="I539" i="38"/>
  <c r="I540" i="38"/>
  <c r="I541" i="38"/>
  <c r="I542" i="38"/>
  <c r="I543" i="38"/>
  <c r="I544" i="38"/>
  <c r="I545" i="38"/>
  <c r="I546" i="38"/>
  <c r="I547" i="38"/>
  <c r="I548" i="38"/>
  <c r="I549" i="38"/>
  <c r="I550" i="38"/>
  <c r="I6" i="38"/>
  <c r="AV543" i="41" l="1"/>
  <c r="AU543" i="41"/>
  <c r="AV531" i="41"/>
  <c r="AU531" i="41"/>
  <c r="AV519" i="41"/>
  <c r="AU519" i="41"/>
  <c r="AV507" i="41"/>
  <c r="AU507" i="41"/>
  <c r="AV495" i="41"/>
  <c r="AU495" i="41"/>
  <c r="AV483" i="41"/>
  <c r="AU483" i="41"/>
  <c r="AV471" i="41"/>
  <c r="AU471" i="41"/>
  <c r="AV459" i="41"/>
  <c r="AU459" i="41"/>
  <c r="AV447" i="41"/>
  <c r="AU447" i="41"/>
  <c r="AV435" i="41"/>
  <c r="AU435" i="41"/>
  <c r="AV423" i="41"/>
  <c r="AU423" i="41"/>
  <c r="AV411" i="41"/>
  <c r="AU411" i="41"/>
  <c r="AV399" i="41"/>
  <c r="AU399" i="41"/>
  <c r="AV387" i="41"/>
  <c r="AU387" i="41"/>
  <c r="AV375" i="41"/>
  <c r="AU375" i="41"/>
  <c r="AV363" i="41"/>
  <c r="AU363" i="41"/>
  <c r="AV351" i="41"/>
  <c r="AU351" i="41"/>
  <c r="AV530" i="41"/>
  <c r="AU530" i="41"/>
  <c r="AV518" i="41"/>
  <c r="AU518" i="41"/>
  <c r="AV506" i="41"/>
  <c r="AU506" i="41"/>
  <c r="AV494" i="41"/>
  <c r="AU494" i="41"/>
  <c r="AV482" i="41"/>
  <c r="AU482" i="41"/>
  <c r="AV470" i="41"/>
  <c r="AU470" i="41"/>
  <c r="AV458" i="41"/>
  <c r="AU458" i="41"/>
  <c r="AV446" i="41"/>
  <c r="AU446" i="41"/>
  <c r="AV434" i="41"/>
  <c r="AU434" i="41"/>
  <c r="AV422" i="41"/>
  <c r="AU422" i="41"/>
  <c r="AV410" i="41"/>
  <c r="AU410" i="41"/>
  <c r="AV398" i="41"/>
  <c r="AU398" i="41"/>
  <c r="AV386" i="41"/>
  <c r="AU386" i="41"/>
  <c r="AV374" i="41"/>
  <c r="AU374" i="41"/>
  <c r="AV362" i="41"/>
  <c r="AU362" i="41"/>
  <c r="AV350" i="41"/>
  <c r="AU350" i="41"/>
  <c r="AV338" i="41"/>
  <c r="AU338" i="41"/>
  <c r="AV326" i="41"/>
  <c r="AU326" i="41"/>
  <c r="AV314" i="41"/>
  <c r="AU314" i="41"/>
  <c r="AV302" i="41"/>
  <c r="AU302" i="41"/>
  <c r="AU540" i="41"/>
  <c r="AV540" i="41"/>
  <c r="AU528" i="41"/>
  <c r="AV528" i="41"/>
  <c r="AU516" i="41"/>
  <c r="AV516" i="41"/>
  <c r="AU504" i="41"/>
  <c r="AV504" i="41"/>
  <c r="AU492" i="41"/>
  <c r="AV492" i="41"/>
  <c r="AU480" i="41"/>
  <c r="AV480" i="41"/>
  <c r="AV468" i="41"/>
  <c r="AU468" i="41"/>
  <c r="AV456" i="41"/>
  <c r="AU456" i="41"/>
  <c r="AV444" i="41"/>
  <c r="AU444" i="41"/>
  <c r="AV432" i="41"/>
  <c r="AU432" i="41"/>
  <c r="AV420" i="41"/>
  <c r="AU420" i="41"/>
  <c r="AV408" i="41"/>
  <c r="AU408" i="41"/>
  <c r="AV396" i="41"/>
  <c r="AU396" i="41"/>
  <c r="AV384" i="41"/>
  <c r="AU384" i="41"/>
  <c r="AV372" i="41"/>
  <c r="AU372" i="41"/>
  <c r="AV360" i="41"/>
  <c r="AU360" i="41"/>
  <c r="AV348" i="41"/>
  <c r="AU348" i="41"/>
  <c r="AV336" i="41"/>
  <c r="AU336" i="41"/>
  <c r="AV324" i="41"/>
  <c r="AU324" i="41"/>
  <c r="AV312" i="41"/>
  <c r="AU312" i="41"/>
  <c r="AV300" i="41"/>
  <c r="AU300" i="41"/>
  <c r="AV288" i="41"/>
  <c r="AU288" i="41"/>
  <c r="AV252" i="41"/>
  <c r="AU252" i="41"/>
  <c r="AV240" i="41"/>
  <c r="AU240" i="41"/>
  <c r="AV216" i="41"/>
  <c r="AU216" i="41"/>
  <c r="AV204" i="41"/>
  <c r="AU204" i="41"/>
  <c r="AV95" i="41"/>
  <c r="AU95" i="41"/>
  <c r="AV83" i="41"/>
  <c r="AU83" i="41"/>
  <c r="AU550" i="41"/>
  <c r="AV550" i="41"/>
  <c r="AU538" i="41"/>
  <c r="AV538" i="41"/>
  <c r="AU526" i="41"/>
  <c r="AV526" i="41"/>
  <c r="AU514" i="41"/>
  <c r="AV514" i="41"/>
  <c r="AU502" i="41"/>
  <c r="AV502" i="41"/>
  <c r="AU490" i="41"/>
  <c r="AV490" i="41"/>
  <c r="AU478" i="41"/>
  <c r="AV478" i="41"/>
  <c r="AV466" i="41"/>
  <c r="AU466" i="41"/>
  <c r="AV442" i="41"/>
  <c r="AU442" i="41"/>
  <c r="AV430" i="41"/>
  <c r="AU430" i="41"/>
  <c r="AV406" i="41"/>
  <c r="AU406" i="41"/>
  <c r="AV394" i="41"/>
  <c r="AU394" i="41"/>
  <c r="AV370" i="41"/>
  <c r="AU370" i="41"/>
  <c r="AV358" i="41"/>
  <c r="AU358" i="41"/>
  <c r="AV346" i="41"/>
  <c r="AU346" i="41"/>
  <c r="AV334" i="41"/>
  <c r="AU334" i="41"/>
  <c r="AV322" i="41"/>
  <c r="AU322" i="41"/>
  <c r="AV298" i="41"/>
  <c r="AU298" i="41"/>
  <c r="AV286" i="41"/>
  <c r="AU286" i="41"/>
  <c r="AV250" i="41"/>
  <c r="AU250" i="41"/>
  <c r="AV214" i="41"/>
  <c r="AU214" i="41"/>
  <c r="AV202" i="41"/>
  <c r="AU202" i="41"/>
  <c r="AV190" i="41"/>
  <c r="AU190" i="41"/>
  <c r="AV166" i="41"/>
  <c r="AU166" i="41"/>
  <c r="AV154" i="41"/>
  <c r="AU154" i="41"/>
  <c r="AV130" i="41"/>
  <c r="AU130" i="41"/>
  <c r="AV118" i="41"/>
  <c r="AU118" i="41"/>
  <c r="AV537" i="41"/>
  <c r="AU537" i="41"/>
  <c r="AV513" i="41"/>
  <c r="AU513" i="41"/>
  <c r="AV489" i="41"/>
  <c r="AU489" i="41"/>
  <c r="AV465" i="41"/>
  <c r="AU465" i="41"/>
  <c r="AV441" i="41"/>
  <c r="AU441" i="41"/>
  <c r="AV417" i="41"/>
  <c r="AU417" i="41"/>
  <c r="AV393" i="41"/>
  <c r="AU393" i="41"/>
  <c r="AU369" i="41"/>
  <c r="AV369" i="41"/>
  <c r="AV345" i="41"/>
  <c r="AU345" i="41"/>
  <c r="AV321" i="41"/>
  <c r="AU321" i="41"/>
  <c r="AV309" i="41"/>
  <c r="AU309" i="41"/>
  <c r="AV297" i="41"/>
  <c r="AU297" i="41"/>
  <c r="AV273" i="41"/>
  <c r="AU273" i="41"/>
  <c r="AV249" i="41"/>
  <c r="AU249" i="41"/>
  <c r="AV225" i="41"/>
  <c r="AU225" i="41"/>
  <c r="AV213" i="41"/>
  <c r="AU213" i="41"/>
  <c r="AV201" i="41"/>
  <c r="AU201" i="41"/>
  <c r="AV189" i="41"/>
  <c r="AU189" i="41"/>
  <c r="AV177" i="41"/>
  <c r="AU177" i="41"/>
  <c r="AV165" i="41"/>
  <c r="AU165" i="41"/>
  <c r="AU153" i="41"/>
  <c r="AV153" i="41"/>
  <c r="AV117" i="41"/>
  <c r="AU117" i="41"/>
  <c r="AV57" i="41"/>
  <c r="AU57" i="41"/>
  <c r="AV45" i="41"/>
  <c r="AU45" i="41"/>
  <c r="AV536" i="41"/>
  <c r="AU536" i="41"/>
  <c r="AV524" i="41"/>
  <c r="AU524" i="41"/>
  <c r="AV512" i="41"/>
  <c r="AU512" i="41"/>
  <c r="AV500" i="41"/>
  <c r="AU500" i="41"/>
  <c r="AV488" i="41"/>
  <c r="AU488" i="41"/>
  <c r="AV464" i="41"/>
  <c r="AU464" i="41"/>
  <c r="AV452" i="41"/>
  <c r="AU452" i="41"/>
  <c r="AV440" i="41"/>
  <c r="AU440" i="41"/>
  <c r="AV428" i="41"/>
  <c r="AU428" i="41"/>
  <c r="AV392" i="41"/>
  <c r="AU392" i="41"/>
  <c r="AV356" i="41"/>
  <c r="AU356" i="41"/>
  <c r="AV344" i="41"/>
  <c r="AU344" i="41"/>
  <c r="AV308" i="41"/>
  <c r="AU308" i="41"/>
  <c r="AV92" i="41"/>
  <c r="AU92" i="41"/>
  <c r="AV80" i="41"/>
  <c r="AU80" i="41"/>
  <c r="AV68" i="41"/>
  <c r="AU68" i="41"/>
  <c r="AV56" i="41"/>
  <c r="AU56" i="41"/>
  <c r="AV547" i="41"/>
  <c r="AU547" i="41"/>
  <c r="AV535" i="41"/>
  <c r="AU535" i="41"/>
  <c r="AV523" i="41"/>
  <c r="AU523" i="41"/>
  <c r="AV511" i="41"/>
  <c r="AU511" i="41"/>
  <c r="AV499" i="41"/>
  <c r="AU499" i="41"/>
  <c r="AV487" i="41"/>
  <c r="AU487" i="41"/>
  <c r="AV475" i="41"/>
  <c r="AU475" i="41"/>
  <c r="AV463" i="41"/>
  <c r="AU463" i="41"/>
  <c r="AV451" i="41"/>
  <c r="AU451" i="41"/>
  <c r="AV439" i="41"/>
  <c r="AU439" i="41"/>
  <c r="AV427" i="41"/>
  <c r="AU427" i="41"/>
  <c r="AV415" i="41"/>
  <c r="AU415" i="41"/>
  <c r="AV403" i="41"/>
  <c r="AU403" i="41"/>
  <c r="AV391" i="41"/>
  <c r="AU391" i="41"/>
  <c r="AV379" i="41"/>
  <c r="AU379" i="41"/>
  <c r="AV367" i="41"/>
  <c r="AU367" i="41"/>
  <c r="AV355" i="41"/>
  <c r="AU355" i="41"/>
  <c r="AV343" i="41"/>
  <c r="AU343" i="41"/>
  <c r="AV331" i="41"/>
  <c r="AU331" i="41"/>
  <c r="AV319" i="41"/>
  <c r="AU319" i="41"/>
  <c r="AV307" i="41"/>
  <c r="AU307" i="41"/>
  <c r="AY258" i="41"/>
  <c r="AS258" i="41"/>
  <c r="AT258" i="41" s="1"/>
  <c r="AY246" i="41"/>
  <c r="AS246" i="41"/>
  <c r="AT246" i="41" s="1"/>
  <c r="AY234" i="41"/>
  <c r="AS234" i="41"/>
  <c r="AT234" i="41" s="1"/>
  <c r="AY222" i="41"/>
  <c r="AS222" i="41"/>
  <c r="AT222" i="41" s="1"/>
  <c r="AA210" i="41"/>
  <c r="AB210" i="41" s="1"/>
  <c r="AY210" i="41"/>
  <c r="AS210" i="41"/>
  <c r="AT210" i="41" s="1"/>
  <c r="AY198" i="41"/>
  <c r="AS198" i="41"/>
  <c r="AT198" i="41" s="1"/>
  <c r="AY186" i="41"/>
  <c r="AS186" i="41"/>
  <c r="AT186" i="41" s="1"/>
  <c r="AY174" i="41"/>
  <c r="AS174" i="41"/>
  <c r="AT174" i="41" s="1"/>
  <c r="AY162" i="41"/>
  <c r="AS162" i="41"/>
  <c r="AT162" i="41" s="1"/>
  <c r="AA150" i="41"/>
  <c r="AB150" i="41" s="1"/>
  <c r="AY150" i="41"/>
  <c r="AS150" i="41"/>
  <c r="AT150" i="41" s="1"/>
  <c r="AY138" i="41"/>
  <c r="AS138" i="41"/>
  <c r="AT138" i="41" s="1"/>
  <c r="AY126" i="41"/>
  <c r="AS126" i="41"/>
  <c r="AT126" i="41" s="1"/>
  <c r="AY114" i="41"/>
  <c r="AS114" i="41"/>
  <c r="AT114" i="41" s="1"/>
  <c r="AP102" i="41"/>
  <c r="AY102" i="41"/>
  <c r="AS102" i="41"/>
  <c r="AT102" i="41" s="1"/>
  <c r="AY90" i="41"/>
  <c r="AS90" i="41"/>
  <c r="AT90" i="41" s="1"/>
  <c r="AP78" i="41"/>
  <c r="AY78" i="41"/>
  <c r="AS78" i="41"/>
  <c r="AT78" i="41" s="1"/>
  <c r="AP66" i="41"/>
  <c r="AY66" i="41"/>
  <c r="AS66" i="41"/>
  <c r="AT66" i="41" s="1"/>
  <c r="AP54" i="41"/>
  <c r="AY54" i="41"/>
  <c r="AS54" i="41"/>
  <c r="AT54" i="41" s="1"/>
  <c r="AP42" i="41"/>
  <c r="AY42" i="41"/>
  <c r="AS42" i="41"/>
  <c r="AT42" i="41" s="1"/>
  <c r="AY30" i="41"/>
  <c r="AS30" i="41"/>
  <c r="AT30" i="41" s="1"/>
  <c r="AY18" i="41"/>
  <c r="AS18" i="41"/>
  <c r="AT18" i="41" s="1"/>
  <c r="AA322" i="41"/>
  <c r="AB322" i="41" s="1"/>
  <c r="AJ332" i="41"/>
  <c r="AK332" i="41" s="1"/>
  <c r="AJ189" i="41"/>
  <c r="AK189" i="41" s="1"/>
  <c r="AM189" i="41" s="1"/>
  <c r="AJ56" i="41"/>
  <c r="AK56" i="41" s="1"/>
  <c r="AS339" i="41"/>
  <c r="AT339" i="41" s="1"/>
  <c r="AS327" i="41"/>
  <c r="AT327" i="41" s="1"/>
  <c r="AS315" i="41"/>
  <c r="AT315" i="41" s="1"/>
  <c r="AS303" i="41"/>
  <c r="AT303" i="41" s="1"/>
  <c r="AS289" i="41"/>
  <c r="AT289" i="41" s="1"/>
  <c r="AS275" i="41"/>
  <c r="AT275" i="41" s="1"/>
  <c r="AS261" i="41"/>
  <c r="AT261" i="41" s="1"/>
  <c r="AS243" i="41"/>
  <c r="AT243" i="41" s="1"/>
  <c r="AS207" i="41"/>
  <c r="AT207" i="41" s="1"/>
  <c r="AS141" i="41"/>
  <c r="AT141" i="41" s="1"/>
  <c r="AS105" i="41"/>
  <c r="AT105" i="41" s="1"/>
  <c r="AS69" i="41"/>
  <c r="AT69" i="41" s="1"/>
  <c r="AS33" i="41"/>
  <c r="AT33" i="41" s="1"/>
  <c r="AP545" i="41"/>
  <c r="AY545" i="41"/>
  <c r="AP533" i="41"/>
  <c r="AY533" i="41"/>
  <c r="AP521" i="41"/>
  <c r="AY521" i="41"/>
  <c r="AP509" i="41"/>
  <c r="AY509" i="41"/>
  <c r="AP485" i="41"/>
  <c r="AY485" i="41"/>
  <c r="AP473" i="41"/>
  <c r="AY473" i="41"/>
  <c r="AP461" i="41"/>
  <c r="AY461" i="41"/>
  <c r="AP449" i="41"/>
  <c r="AY449" i="41"/>
  <c r="AP437" i="41"/>
  <c r="AY437" i="41"/>
  <c r="AP425" i="41"/>
  <c r="AY425" i="41"/>
  <c r="AP413" i="41"/>
  <c r="AY413" i="41"/>
  <c r="AP401" i="41"/>
  <c r="AY401" i="41"/>
  <c r="AP389" i="41"/>
  <c r="AY389" i="41"/>
  <c r="AP377" i="41"/>
  <c r="AY377" i="41"/>
  <c r="AP365" i="41"/>
  <c r="AY365" i="41"/>
  <c r="AP353" i="41"/>
  <c r="AY353" i="41"/>
  <c r="AP341" i="41"/>
  <c r="AY341" i="41"/>
  <c r="AP329" i="41"/>
  <c r="AY329" i="41"/>
  <c r="AP317" i="41"/>
  <c r="AY317" i="41"/>
  <c r="AP305" i="41"/>
  <c r="AY305" i="41"/>
  <c r="AP293" i="41"/>
  <c r="AY293" i="41"/>
  <c r="AP281" i="41"/>
  <c r="AY281" i="41"/>
  <c r="AP269" i="41"/>
  <c r="AY269" i="41"/>
  <c r="AP257" i="41"/>
  <c r="AY257" i="41"/>
  <c r="AP245" i="41"/>
  <c r="AY245" i="41"/>
  <c r="AP233" i="41"/>
  <c r="AY233" i="41"/>
  <c r="AP221" i="41"/>
  <c r="AY221" i="41"/>
  <c r="AP197" i="41"/>
  <c r="AY197" i="41"/>
  <c r="AS197" i="41"/>
  <c r="AT197" i="41" s="1"/>
  <c r="AJ185" i="41"/>
  <c r="AK185" i="41" s="1"/>
  <c r="AY185" i="41"/>
  <c r="AS185" i="41"/>
  <c r="AT185" i="41" s="1"/>
  <c r="AP173" i="41"/>
  <c r="AY173" i="41"/>
  <c r="AS173" i="41"/>
  <c r="AT173" i="41" s="1"/>
  <c r="AP161" i="41"/>
  <c r="AY161" i="41"/>
  <c r="AS161" i="41"/>
  <c r="AT161" i="41" s="1"/>
  <c r="AY149" i="41"/>
  <c r="AS149" i="41"/>
  <c r="AT149" i="41" s="1"/>
  <c r="AJ137" i="41"/>
  <c r="AK137" i="41" s="1"/>
  <c r="AY137" i="41"/>
  <c r="AS137" i="41"/>
  <c r="AT137" i="41" s="1"/>
  <c r="AP125" i="41"/>
  <c r="AY125" i="41"/>
  <c r="AS125" i="41"/>
  <c r="AT125" i="41" s="1"/>
  <c r="AP113" i="41"/>
  <c r="AY113" i="41"/>
  <c r="AS113" i="41"/>
  <c r="AT113" i="41" s="1"/>
  <c r="AY101" i="41"/>
  <c r="AS101" i="41"/>
  <c r="AT101" i="41" s="1"/>
  <c r="AP89" i="41"/>
  <c r="AY89" i="41"/>
  <c r="AS89" i="41"/>
  <c r="AT89" i="41" s="1"/>
  <c r="AJ77" i="41"/>
  <c r="AK77" i="41" s="1"/>
  <c r="AY77" i="41"/>
  <c r="AS77" i="41"/>
  <c r="AT77" i="41" s="1"/>
  <c r="AY65" i="41"/>
  <c r="AS65" i="41"/>
  <c r="AT65" i="41" s="1"/>
  <c r="AY53" i="41"/>
  <c r="AS53" i="41"/>
  <c r="AT53" i="41" s="1"/>
  <c r="AY41" i="41"/>
  <c r="AS41" i="41"/>
  <c r="AT41" i="41" s="1"/>
  <c r="AY29" i="41"/>
  <c r="AS29" i="41"/>
  <c r="AT29" i="41" s="1"/>
  <c r="AY17" i="41"/>
  <c r="AS17" i="41"/>
  <c r="AT17" i="41" s="1"/>
  <c r="AA320" i="41"/>
  <c r="AB320" i="41" s="1"/>
  <c r="AJ446" i="41"/>
  <c r="AK446" i="41" s="1"/>
  <c r="AJ331" i="41"/>
  <c r="AK331" i="41" s="1"/>
  <c r="AS542" i="41"/>
  <c r="AT542" i="41" s="1"/>
  <c r="AS274" i="41"/>
  <c r="AT274" i="41" s="1"/>
  <c r="AS260" i="41"/>
  <c r="AT260" i="41" s="1"/>
  <c r="AS224" i="41"/>
  <c r="AT224" i="41" s="1"/>
  <c r="AS176" i="41"/>
  <c r="AT176" i="41" s="1"/>
  <c r="AS140" i="41"/>
  <c r="AT140" i="41" s="1"/>
  <c r="AS104" i="41"/>
  <c r="AT104" i="41" s="1"/>
  <c r="AS32" i="41"/>
  <c r="AT32" i="41" s="1"/>
  <c r="AP532" i="41"/>
  <c r="AY532" i="41"/>
  <c r="AJ520" i="41"/>
  <c r="AK520" i="41" s="1"/>
  <c r="AY520" i="41"/>
  <c r="AP508" i="41"/>
  <c r="AY508" i="41"/>
  <c r="AP484" i="41"/>
  <c r="AY484" i="41"/>
  <c r="AP472" i="41"/>
  <c r="AY472" i="41"/>
  <c r="AP460" i="41"/>
  <c r="AY460" i="41"/>
  <c r="AP448" i="41"/>
  <c r="AY448" i="41"/>
  <c r="AP436" i="41"/>
  <c r="AY436" i="41"/>
  <c r="AP424" i="41"/>
  <c r="AY424" i="41"/>
  <c r="AP412" i="41"/>
  <c r="AY412" i="41"/>
  <c r="AP388" i="41"/>
  <c r="AY388" i="41"/>
  <c r="AP376" i="41"/>
  <c r="AY376" i="41"/>
  <c r="AP352" i="41"/>
  <c r="AY352" i="41"/>
  <c r="AP340" i="41"/>
  <c r="AY340" i="41"/>
  <c r="AJ328" i="41"/>
  <c r="AK328" i="41" s="1"/>
  <c r="AY328" i="41"/>
  <c r="AP316" i="41"/>
  <c r="AY316" i="41"/>
  <c r="AP304" i="41"/>
  <c r="AY304" i="41"/>
  <c r="AP280" i="41"/>
  <c r="AY280" i="41"/>
  <c r="AP268" i="41"/>
  <c r="AY268" i="41"/>
  <c r="AP244" i="41"/>
  <c r="AY244" i="41"/>
  <c r="AP232" i="41"/>
  <c r="AY232" i="41"/>
  <c r="AJ220" i="41"/>
  <c r="AK220" i="41" s="1"/>
  <c r="AY220" i="41"/>
  <c r="AJ196" i="41"/>
  <c r="AK196" i="41" s="1"/>
  <c r="AY196" i="41"/>
  <c r="AS196" i="41"/>
  <c r="AT196" i="41" s="1"/>
  <c r="AP184" i="41"/>
  <c r="AY184" i="41"/>
  <c r="AS184" i="41"/>
  <c r="AT184" i="41" s="1"/>
  <c r="AP172" i="41"/>
  <c r="AY172" i="41"/>
  <c r="AS172" i="41"/>
  <c r="AT172" i="41" s="1"/>
  <c r="AP160" i="41"/>
  <c r="AY160" i="41"/>
  <c r="AS160" i="41"/>
  <c r="AT160" i="41" s="1"/>
  <c r="AY148" i="41"/>
  <c r="AS148" i="41"/>
  <c r="AT148" i="41" s="1"/>
  <c r="AP136" i="41"/>
  <c r="AY136" i="41"/>
  <c r="AS136" i="41"/>
  <c r="AT136" i="41" s="1"/>
  <c r="AP124" i="41"/>
  <c r="AY124" i="41"/>
  <c r="AS124" i="41"/>
  <c r="AT124" i="41" s="1"/>
  <c r="AP112" i="41"/>
  <c r="AY112" i="41"/>
  <c r="AS112" i="41"/>
  <c r="AT112" i="41" s="1"/>
  <c r="AP100" i="41"/>
  <c r="AY100" i="41"/>
  <c r="AS100" i="41"/>
  <c r="AT100" i="41" s="1"/>
  <c r="AY88" i="41"/>
  <c r="AS88" i="41"/>
  <c r="AT88" i="41" s="1"/>
  <c r="AY76" i="41"/>
  <c r="AS76" i="41"/>
  <c r="AT76" i="41" s="1"/>
  <c r="AP64" i="41"/>
  <c r="AY64" i="41"/>
  <c r="AS64" i="41"/>
  <c r="AT64" i="41" s="1"/>
  <c r="AP52" i="41"/>
  <c r="AY52" i="41"/>
  <c r="AS52" i="41"/>
  <c r="AT52" i="41" s="1"/>
  <c r="AY40" i="41"/>
  <c r="AS40" i="41"/>
  <c r="AT40" i="41" s="1"/>
  <c r="AY28" i="41"/>
  <c r="AS28" i="41"/>
  <c r="AT28" i="41" s="1"/>
  <c r="AY16" i="41"/>
  <c r="AS16" i="41"/>
  <c r="AT16" i="41" s="1"/>
  <c r="AA280" i="41"/>
  <c r="AB280" i="41" s="1"/>
  <c r="AJ429" i="41"/>
  <c r="AK429" i="41" s="1"/>
  <c r="AM429" i="41" s="1"/>
  <c r="AJ310" i="41"/>
  <c r="AK310" i="41" s="1"/>
  <c r="AJ166" i="41"/>
  <c r="AK166" i="41" s="1"/>
  <c r="AS541" i="41"/>
  <c r="AT541" i="41" s="1"/>
  <c r="AS529" i="41"/>
  <c r="AT529" i="41" s="1"/>
  <c r="AS517" i="41"/>
  <c r="AT517" i="41" s="1"/>
  <c r="AS505" i="41"/>
  <c r="AT505" i="41" s="1"/>
  <c r="AS493" i="41"/>
  <c r="AT493" i="41" s="1"/>
  <c r="AS481" i="41"/>
  <c r="AT481" i="41" s="1"/>
  <c r="AS469" i="41"/>
  <c r="AT469" i="41" s="1"/>
  <c r="AS457" i="41"/>
  <c r="AT457" i="41" s="1"/>
  <c r="AS445" i="41"/>
  <c r="AT445" i="41" s="1"/>
  <c r="AS433" i="41"/>
  <c r="AT433" i="41" s="1"/>
  <c r="AS421" i="41"/>
  <c r="AT421" i="41" s="1"/>
  <c r="AS409" i="41"/>
  <c r="AT409" i="41" s="1"/>
  <c r="AS397" i="41"/>
  <c r="AT397" i="41" s="1"/>
  <c r="AS385" i="41"/>
  <c r="AT385" i="41" s="1"/>
  <c r="AS373" i="41"/>
  <c r="AT373" i="41" s="1"/>
  <c r="AS361" i="41"/>
  <c r="AT361" i="41" s="1"/>
  <c r="AS349" i="41"/>
  <c r="AT349" i="41" s="1"/>
  <c r="AS337" i="41"/>
  <c r="AT337" i="41" s="1"/>
  <c r="AS325" i="41"/>
  <c r="AT325" i="41" s="1"/>
  <c r="AS313" i="41"/>
  <c r="AT313" i="41" s="1"/>
  <c r="AS301" i="41"/>
  <c r="AT301" i="41" s="1"/>
  <c r="AS287" i="41"/>
  <c r="AT287" i="41" s="1"/>
  <c r="AS257" i="41"/>
  <c r="AT257" i="41" s="1"/>
  <c r="AS239" i="41"/>
  <c r="AT239" i="41" s="1"/>
  <c r="AS221" i="41"/>
  <c r="AT221" i="41" s="1"/>
  <c r="AS203" i="41"/>
  <c r="AT203" i="41" s="1"/>
  <c r="AS167" i="41"/>
  <c r="AT167" i="41" s="1"/>
  <c r="AS131" i="41"/>
  <c r="AT131" i="41" s="1"/>
  <c r="AS59" i="41"/>
  <c r="AT59" i="41" s="1"/>
  <c r="AS23" i="41"/>
  <c r="AT23" i="41" s="1"/>
  <c r="AP543" i="41"/>
  <c r="AY543" i="41"/>
  <c r="AP531" i="41"/>
  <c r="AY531" i="41"/>
  <c r="AP519" i="41"/>
  <c r="AY519" i="41"/>
  <c r="AP507" i="41"/>
  <c r="AY507" i="41"/>
  <c r="AP495" i="41"/>
  <c r="AY495" i="41"/>
  <c r="AP483" i="41"/>
  <c r="AY483" i="41"/>
  <c r="AP471" i="41"/>
  <c r="AY471" i="41"/>
  <c r="AP459" i="41"/>
  <c r="AY459" i="41"/>
  <c r="AP447" i="41"/>
  <c r="AY447" i="41"/>
  <c r="AP435" i="41"/>
  <c r="AY435" i="41"/>
  <c r="AP423" i="41"/>
  <c r="AY423" i="41"/>
  <c r="AP411" i="41"/>
  <c r="AY411" i="41"/>
  <c r="AP399" i="41"/>
  <c r="AY399" i="41"/>
  <c r="AP387" i="41"/>
  <c r="AY387" i="41"/>
  <c r="AP375" i="41"/>
  <c r="AY375" i="41"/>
  <c r="AP363" i="41"/>
  <c r="AY363" i="41"/>
  <c r="AP351" i="41"/>
  <c r="AY351" i="41"/>
  <c r="AY195" i="41"/>
  <c r="AS195" i="41"/>
  <c r="AT195" i="41" s="1"/>
  <c r="AY183" i="41"/>
  <c r="AS183" i="41"/>
  <c r="AT183" i="41" s="1"/>
  <c r="AY171" i="41"/>
  <c r="AS171" i="41"/>
  <c r="AT171" i="41" s="1"/>
  <c r="AY159" i="41"/>
  <c r="AS159" i="41"/>
  <c r="AT159" i="41" s="1"/>
  <c r="AY147" i="41"/>
  <c r="AS147" i="41"/>
  <c r="AT147" i="41" s="1"/>
  <c r="AY135" i="41"/>
  <c r="AS135" i="41"/>
  <c r="AT135" i="41" s="1"/>
  <c r="AY123" i="41"/>
  <c r="AS123" i="41"/>
  <c r="AT123" i="41" s="1"/>
  <c r="AY111" i="41"/>
  <c r="AS111" i="41"/>
  <c r="AT111" i="41" s="1"/>
  <c r="AP99" i="41"/>
  <c r="AY99" i="41"/>
  <c r="AS99" i="41"/>
  <c r="AT99" i="41" s="1"/>
  <c r="AY87" i="41"/>
  <c r="AS87" i="41"/>
  <c r="AT87" i="41" s="1"/>
  <c r="AY75" i="41"/>
  <c r="AS75" i="41"/>
  <c r="AT75" i="41" s="1"/>
  <c r="AY63" i="41"/>
  <c r="AS63" i="41"/>
  <c r="AT63" i="41" s="1"/>
  <c r="AY51" i="41"/>
  <c r="AS51" i="41"/>
  <c r="AT51" i="41" s="1"/>
  <c r="AY39" i="41"/>
  <c r="AS39" i="41"/>
  <c r="AT39" i="41" s="1"/>
  <c r="AY27" i="41"/>
  <c r="AS27" i="41"/>
  <c r="AT27" i="41" s="1"/>
  <c r="AY15" i="41"/>
  <c r="AS15" i="41"/>
  <c r="AT15" i="41" s="1"/>
  <c r="AA272" i="41"/>
  <c r="AB272" i="41" s="1"/>
  <c r="AJ428" i="41"/>
  <c r="AK428" i="41" s="1"/>
  <c r="AJ292" i="41"/>
  <c r="AK292" i="41" s="1"/>
  <c r="AJ148" i="41"/>
  <c r="AK148" i="41" s="1"/>
  <c r="AS272" i="41"/>
  <c r="AT272" i="41" s="1"/>
  <c r="AS256" i="41"/>
  <c r="AT256" i="41" s="1"/>
  <c r="AS238" i="41"/>
  <c r="AT238" i="41" s="1"/>
  <c r="AS220" i="41"/>
  <c r="AT220" i="41" s="1"/>
  <c r="AS94" i="41"/>
  <c r="AT94" i="41" s="1"/>
  <c r="AS58" i="41"/>
  <c r="AT58" i="41" s="1"/>
  <c r="AS22" i="41"/>
  <c r="AT22" i="41" s="1"/>
  <c r="AP542" i="41"/>
  <c r="AY542" i="41"/>
  <c r="AP530" i="41"/>
  <c r="AY530" i="41"/>
  <c r="AP518" i="41"/>
  <c r="AY518" i="41"/>
  <c r="AP506" i="41"/>
  <c r="AY506" i="41"/>
  <c r="AP494" i="41"/>
  <c r="AY494" i="41"/>
  <c r="AP482" i="41"/>
  <c r="AY482" i="41"/>
  <c r="AP470" i="41"/>
  <c r="AY470" i="41"/>
  <c r="AP458" i="41"/>
  <c r="AY458" i="41"/>
  <c r="AP446" i="41"/>
  <c r="AY446" i="41"/>
  <c r="AP434" i="41"/>
  <c r="AY434" i="41"/>
  <c r="AP422" i="41"/>
  <c r="AY422" i="41"/>
  <c r="AP410" i="41"/>
  <c r="AY410" i="41"/>
  <c r="AP398" i="41"/>
  <c r="AY398" i="41"/>
  <c r="AP386" i="41"/>
  <c r="AY386" i="41"/>
  <c r="AP374" i="41"/>
  <c r="AY374" i="41"/>
  <c r="AP362" i="41"/>
  <c r="AY362" i="41"/>
  <c r="AP350" i="41"/>
  <c r="AY350" i="41"/>
  <c r="AP338" i="41"/>
  <c r="AY338" i="41"/>
  <c r="AP326" i="41"/>
  <c r="AY326" i="41"/>
  <c r="AP314" i="41"/>
  <c r="AY314" i="41"/>
  <c r="AP302" i="41"/>
  <c r="AY302" i="41"/>
  <c r="AP290" i="41"/>
  <c r="AY290" i="41"/>
  <c r="AS290" i="41"/>
  <c r="AT290" i="41" s="1"/>
  <c r="AP278" i="41"/>
  <c r="AY278" i="41"/>
  <c r="AS278" i="41"/>
  <c r="AT278" i="41" s="1"/>
  <c r="AP266" i="41"/>
  <c r="AY266" i="41"/>
  <c r="AS266" i="41"/>
  <c r="AT266" i="41" s="1"/>
  <c r="AP254" i="41"/>
  <c r="AY254" i="41"/>
  <c r="AS254" i="41"/>
  <c r="AT254" i="41" s="1"/>
  <c r="AP242" i="41"/>
  <c r="AY242" i="41"/>
  <c r="AS242" i="41"/>
  <c r="AT242" i="41" s="1"/>
  <c r="AP230" i="41"/>
  <c r="AY230" i="41"/>
  <c r="AS230" i="41"/>
  <c r="AT230" i="41" s="1"/>
  <c r="AP218" i="41"/>
  <c r="AY218" i="41"/>
  <c r="AS218" i="41"/>
  <c r="AT218" i="41" s="1"/>
  <c r="AP206" i="41"/>
  <c r="AY206" i="41"/>
  <c r="AS206" i="41"/>
  <c r="AT206" i="41" s="1"/>
  <c r="AJ194" i="41"/>
  <c r="AK194" i="41" s="1"/>
  <c r="AY194" i="41"/>
  <c r="AS194" i="41"/>
  <c r="AT194" i="41" s="1"/>
  <c r="AP182" i="41"/>
  <c r="AY182" i="41"/>
  <c r="AS182" i="41"/>
  <c r="AT182" i="41" s="1"/>
  <c r="AY170" i="41"/>
  <c r="AS170" i="41"/>
  <c r="AT170" i="41" s="1"/>
  <c r="AP158" i="41"/>
  <c r="AY158" i="41"/>
  <c r="AS158" i="41"/>
  <c r="AT158" i="41" s="1"/>
  <c r="AP146" i="41"/>
  <c r="AY146" i="41"/>
  <c r="AS146" i="41"/>
  <c r="AT146" i="41" s="1"/>
  <c r="AP134" i="41"/>
  <c r="AY134" i="41"/>
  <c r="AS134" i="41"/>
  <c r="AT134" i="41" s="1"/>
  <c r="AP122" i="41"/>
  <c r="AY122" i="41"/>
  <c r="AS122" i="41"/>
  <c r="AT122" i="41" s="1"/>
  <c r="AP110" i="41"/>
  <c r="AY110" i="41"/>
  <c r="AS110" i="41"/>
  <c r="AT110" i="41" s="1"/>
  <c r="AY98" i="41"/>
  <c r="AS98" i="41"/>
  <c r="AT98" i="41" s="1"/>
  <c r="AP86" i="41"/>
  <c r="AY86" i="41"/>
  <c r="AS86" i="41"/>
  <c r="AT86" i="41" s="1"/>
  <c r="AP74" i="41"/>
  <c r="AY74" i="41"/>
  <c r="AS74" i="41"/>
  <c r="AT74" i="41" s="1"/>
  <c r="AP62" i="41"/>
  <c r="AY62" i="41"/>
  <c r="AS62" i="41"/>
  <c r="AT62" i="41" s="1"/>
  <c r="AY50" i="41"/>
  <c r="AS50" i="41"/>
  <c r="AT50" i="41" s="1"/>
  <c r="AY38" i="41"/>
  <c r="AS38" i="41"/>
  <c r="AT38" i="41" s="1"/>
  <c r="AY26" i="41"/>
  <c r="AS26" i="41"/>
  <c r="AT26" i="41" s="1"/>
  <c r="AP14" i="41"/>
  <c r="AY14" i="41"/>
  <c r="AS14" i="41"/>
  <c r="AT14" i="41" s="1"/>
  <c r="AA536" i="41"/>
  <c r="AB536" i="41" s="1"/>
  <c r="AA232" i="41"/>
  <c r="AB232" i="41" s="1"/>
  <c r="AJ525" i="41"/>
  <c r="AK525" i="41" s="1"/>
  <c r="AJ413" i="41"/>
  <c r="AK413" i="41" s="1"/>
  <c r="AJ290" i="41"/>
  <c r="AK290" i="41" s="1"/>
  <c r="AJ146" i="41"/>
  <c r="AK146" i="41" s="1"/>
  <c r="AS539" i="41"/>
  <c r="AT539" i="41" s="1"/>
  <c r="AS527" i="41"/>
  <c r="AT527" i="41" s="1"/>
  <c r="AS515" i="41"/>
  <c r="AT515" i="41" s="1"/>
  <c r="AS503" i="41"/>
  <c r="AT503" i="41" s="1"/>
  <c r="AS491" i="41"/>
  <c r="AT491" i="41" s="1"/>
  <c r="AS479" i="41"/>
  <c r="AT479" i="41" s="1"/>
  <c r="AS467" i="41"/>
  <c r="AT467" i="41" s="1"/>
  <c r="AS455" i="41"/>
  <c r="AT455" i="41" s="1"/>
  <c r="AS443" i="41"/>
  <c r="AT443" i="41" s="1"/>
  <c r="AS431" i="41"/>
  <c r="AT431" i="41" s="1"/>
  <c r="AS419" i="41"/>
  <c r="AT419" i="41" s="1"/>
  <c r="AS407" i="41"/>
  <c r="AT407" i="41" s="1"/>
  <c r="AS395" i="41"/>
  <c r="AT395" i="41" s="1"/>
  <c r="AS383" i="41"/>
  <c r="AT383" i="41" s="1"/>
  <c r="AS371" i="41"/>
  <c r="AT371" i="41" s="1"/>
  <c r="AS359" i="41"/>
  <c r="AT359" i="41" s="1"/>
  <c r="AS347" i="41"/>
  <c r="AT347" i="41" s="1"/>
  <c r="AS335" i="41"/>
  <c r="AT335" i="41" s="1"/>
  <c r="AS323" i="41"/>
  <c r="AT323" i="41" s="1"/>
  <c r="AS311" i="41"/>
  <c r="AT311" i="41" s="1"/>
  <c r="AS299" i="41"/>
  <c r="AT299" i="41" s="1"/>
  <c r="AS285" i="41"/>
  <c r="AT285" i="41" s="1"/>
  <c r="AS270" i="41"/>
  <c r="AT270" i="41" s="1"/>
  <c r="AS255" i="41"/>
  <c r="AT255" i="41" s="1"/>
  <c r="AS237" i="41"/>
  <c r="AT237" i="41" s="1"/>
  <c r="AS219" i="41"/>
  <c r="AT219" i="41" s="1"/>
  <c r="AS129" i="41"/>
  <c r="AT129" i="41" s="1"/>
  <c r="AS93" i="41"/>
  <c r="AT93" i="41" s="1"/>
  <c r="AS21" i="41"/>
  <c r="AT21" i="41" s="1"/>
  <c r="AY253" i="41"/>
  <c r="AS253" i="41"/>
  <c r="AT253" i="41" s="1"/>
  <c r="AY241" i="41"/>
  <c r="AS241" i="41"/>
  <c r="AT241" i="41" s="1"/>
  <c r="AY229" i="41"/>
  <c r="AS229" i="41"/>
  <c r="AT229" i="41" s="1"/>
  <c r="AY217" i="41"/>
  <c r="AS217" i="41"/>
  <c r="AT217" i="41" s="1"/>
  <c r="AY205" i="41"/>
  <c r="AS205" i="41"/>
  <c r="AT205" i="41" s="1"/>
  <c r="AY193" i="41"/>
  <c r="AS193" i="41"/>
  <c r="AT193" i="41" s="1"/>
  <c r="AY181" i="41"/>
  <c r="AS181" i="41"/>
  <c r="AT181" i="41" s="1"/>
  <c r="AY169" i="41"/>
  <c r="AS169" i="41"/>
  <c r="AT169" i="41" s="1"/>
  <c r="AY157" i="41"/>
  <c r="AS157" i="41"/>
  <c r="AT157" i="41" s="1"/>
  <c r="AY145" i="41"/>
  <c r="AS145" i="41"/>
  <c r="AT145" i="41" s="1"/>
  <c r="AY133" i="41"/>
  <c r="AS133" i="41"/>
  <c r="AT133" i="41" s="1"/>
  <c r="AY121" i="41"/>
  <c r="AS121" i="41"/>
  <c r="AT121" i="41" s="1"/>
  <c r="AY109" i="41"/>
  <c r="AS109" i="41"/>
  <c r="AT109" i="41" s="1"/>
  <c r="AP97" i="41"/>
  <c r="AY97" i="41"/>
  <c r="AS97" i="41"/>
  <c r="AT97" i="41" s="1"/>
  <c r="AP85" i="41"/>
  <c r="AY85" i="41"/>
  <c r="AS85" i="41"/>
  <c r="AT85" i="41" s="1"/>
  <c r="AY73" i="41"/>
  <c r="AS73" i="41"/>
  <c r="AT73" i="41" s="1"/>
  <c r="AY61" i="41"/>
  <c r="AS61" i="41"/>
  <c r="AT61" i="41" s="1"/>
  <c r="AP49" i="41"/>
  <c r="AY49" i="41"/>
  <c r="AS49" i="41"/>
  <c r="AT49" i="41" s="1"/>
  <c r="AY37" i="41"/>
  <c r="AS37" i="41"/>
  <c r="AT37" i="41" s="1"/>
  <c r="AY25" i="41"/>
  <c r="AS25" i="41"/>
  <c r="AT25" i="41" s="1"/>
  <c r="AY13" i="41"/>
  <c r="AS13" i="41"/>
  <c r="AT13" i="41" s="1"/>
  <c r="AA524" i="41"/>
  <c r="AB524" i="41" s="1"/>
  <c r="AJ524" i="41"/>
  <c r="AK524" i="41" s="1"/>
  <c r="AM524" i="41" s="1"/>
  <c r="AJ412" i="41"/>
  <c r="AK412" i="41" s="1"/>
  <c r="AS454" i="41"/>
  <c r="AT454" i="41" s="1"/>
  <c r="AS418" i="41"/>
  <c r="AT418" i="41" s="1"/>
  <c r="AS382" i="41"/>
  <c r="AT382" i="41" s="1"/>
  <c r="AS310" i="41"/>
  <c r="AT310" i="41" s="1"/>
  <c r="AS284" i="41"/>
  <c r="AT284" i="41" s="1"/>
  <c r="AS269" i="41"/>
  <c r="AT269" i="41" s="1"/>
  <c r="AS236" i="41"/>
  <c r="AT236" i="41" s="1"/>
  <c r="AS200" i="41"/>
  <c r="AT200" i="41" s="1"/>
  <c r="AS164" i="41"/>
  <c r="AT164" i="41" s="1"/>
  <c r="AS128" i="41"/>
  <c r="AT128" i="41" s="1"/>
  <c r="AS20" i="41"/>
  <c r="AT20" i="41" s="1"/>
  <c r="AP540" i="41"/>
  <c r="AY540" i="41"/>
  <c r="AP528" i="41"/>
  <c r="AY528" i="41"/>
  <c r="AP516" i="41"/>
  <c r="AY516" i="41"/>
  <c r="AP504" i="41"/>
  <c r="AY504" i="41"/>
  <c r="AP492" i="41"/>
  <c r="AY492" i="41"/>
  <c r="AP480" i="41"/>
  <c r="AY480" i="41"/>
  <c r="AP468" i="41"/>
  <c r="AY468" i="41"/>
  <c r="AP456" i="41"/>
  <c r="AY456" i="41"/>
  <c r="AP444" i="41"/>
  <c r="AY444" i="41"/>
  <c r="AP432" i="41"/>
  <c r="AY432" i="41"/>
  <c r="AP420" i="41"/>
  <c r="AY420" i="41"/>
  <c r="AP408" i="41"/>
  <c r="AY408" i="41"/>
  <c r="AP396" i="41"/>
  <c r="AY396" i="41"/>
  <c r="AP384" i="41"/>
  <c r="AY384" i="41"/>
  <c r="AP372" i="41"/>
  <c r="AY372" i="41"/>
  <c r="AP360" i="41"/>
  <c r="AY360" i="41"/>
  <c r="AP348" i="41"/>
  <c r="AY348" i="41"/>
  <c r="AP336" i="41"/>
  <c r="AY336" i="41"/>
  <c r="AP324" i="41"/>
  <c r="AY324" i="41"/>
  <c r="AP312" i="41"/>
  <c r="AY312" i="41"/>
  <c r="AP300" i="41"/>
  <c r="AY300" i="41"/>
  <c r="AP288" i="41"/>
  <c r="AY288" i="41"/>
  <c r="AP276" i="41"/>
  <c r="AY276" i="41"/>
  <c r="AP264" i="41"/>
  <c r="AY264" i="41"/>
  <c r="AP252" i="41"/>
  <c r="AY252" i="41"/>
  <c r="AP240" i="41"/>
  <c r="AY240" i="41"/>
  <c r="AP228" i="41"/>
  <c r="AY228" i="41"/>
  <c r="AP216" i="41"/>
  <c r="AY216" i="41"/>
  <c r="AP204" i="41"/>
  <c r="AY204" i="41"/>
  <c r="AP192" i="41"/>
  <c r="AY192" i="41"/>
  <c r="AS192" i="41"/>
  <c r="AT192" i="41" s="1"/>
  <c r="AJ180" i="41"/>
  <c r="AK180" i="41" s="1"/>
  <c r="AM180" i="41" s="1"/>
  <c r="AY180" i="41"/>
  <c r="AS180" i="41"/>
  <c r="AT180" i="41" s="1"/>
  <c r="AP168" i="41"/>
  <c r="AY168" i="41"/>
  <c r="AS168" i="41"/>
  <c r="AT168" i="41" s="1"/>
  <c r="AY156" i="41"/>
  <c r="AS156" i="41"/>
  <c r="AT156" i="41" s="1"/>
  <c r="AP144" i="41"/>
  <c r="AY144" i="41"/>
  <c r="AS144" i="41"/>
  <c r="AT144" i="41" s="1"/>
  <c r="AP132" i="41"/>
  <c r="AY132" i="41"/>
  <c r="AS132" i="41"/>
  <c r="AT132" i="41" s="1"/>
  <c r="AY120" i="41"/>
  <c r="AS120" i="41"/>
  <c r="AT120" i="41" s="1"/>
  <c r="AP108" i="41"/>
  <c r="AY108" i="41"/>
  <c r="AS108" i="41"/>
  <c r="AT108" i="41" s="1"/>
  <c r="AY96" i="41"/>
  <c r="AS96" i="41"/>
  <c r="AT96" i="41" s="1"/>
  <c r="AY84" i="41"/>
  <c r="AS84" i="41"/>
  <c r="AT84" i="41" s="1"/>
  <c r="AY72" i="41"/>
  <c r="AS72" i="41"/>
  <c r="AT72" i="41" s="1"/>
  <c r="AP60" i="41"/>
  <c r="AY60" i="41"/>
  <c r="AS60" i="41"/>
  <c r="AT60" i="41" s="1"/>
  <c r="AY48" i="41"/>
  <c r="AS48" i="41"/>
  <c r="AT48" i="41" s="1"/>
  <c r="AY36" i="41"/>
  <c r="AS36" i="41"/>
  <c r="AT36" i="41" s="1"/>
  <c r="AY24" i="41"/>
  <c r="AS24" i="41"/>
  <c r="AT24" i="41" s="1"/>
  <c r="AY12" i="41"/>
  <c r="AS12" i="41"/>
  <c r="AT12" i="41" s="1"/>
  <c r="AA464" i="41"/>
  <c r="AB464" i="41" s="1"/>
  <c r="AA174" i="41"/>
  <c r="AB174" i="41" s="1"/>
  <c r="AJ509" i="41"/>
  <c r="AK509" i="41" s="1"/>
  <c r="AJ398" i="41"/>
  <c r="AK398" i="41" s="1"/>
  <c r="AJ269" i="41"/>
  <c r="AK269" i="41" s="1"/>
  <c r="AJ125" i="41"/>
  <c r="AK125" i="41" s="1"/>
  <c r="AS549" i="41"/>
  <c r="AT549" i="41" s="1"/>
  <c r="AS525" i="41"/>
  <c r="AT525" i="41" s="1"/>
  <c r="AS501" i="41"/>
  <c r="AT501" i="41" s="1"/>
  <c r="AS477" i="41"/>
  <c r="AT477" i="41" s="1"/>
  <c r="AS453" i="41"/>
  <c r="AT453" i="41" s="1"/>
  <c r="AS429" i="41"/>
  <c r="AT429" i="41" s="1"/>
  <c r="AS405" i="41"/>
  <c r="AT405" i="41" s="1"/>
  <c r="AS381" i="41"/>
  <c r="AT381" i="41" s="1"/>
  <c r="AS357" i="41"/>
  <c r="AT357" i="41" s="1"/>
  <c r="AS333" i="41"/>
  <c r="AT333" i="41" s="1"/>
  <c r="AS282" i="41"/>
  <c r="AT282" i="41" s="1"/>
  <c r="AS268" i="41"/>
  <c r="AT268" i="41" s="1"/>
  <c r="AS251" i="41"/>
  <c r="AT251" i="41" s="1"/>
  <c r="AS233" i="41"/>
  <c r="AT233" i="41" s="1"/>
  <c r="AS215" i="41"/>
  <c r="AT215" i="41" s="1"/>
  <c r="AS191" i="41"/>
  <c r="AT191" i="41" s="1"/>
  <c r="AS155" i="41"/>
  <c r="AT155" i="41" s="1"/>
  <c r="AS119" i="41"/>
  <c r="AT119" i="41" s="1"/>
  <c r="AS47" i="41"/>
  <c r="AT47" i="41" s="1"/>
  <c r="AS11" i="41"/>
  <c r="AT11" i="41" s="1"/>
  <c r="AP95" i="41"/>
  <c r="AY95" i="41"/>
  <c r="AP83" i="41"/>
  <c r="AY83" i="41"/>
  <c r="AP71" i="41"/>
  <c r="AY71" i="41"/>
  <c r="AA461" i="41"/>
  <c r="AB461" i="41" s="1"/>
  <c r="AA173" i="41"/>
  <c r="AB173" i="41" s="1"/>
  <c r="AJ508" i="41"/>
  <c r="AK508" i="41" s="1"/>
  <c r="AJ381" i="41"/>
  <c r="AK381" i="41" s="1"/>
  <c r="AM381" i="41" s="1"/>
  <c r="AJ250" i="41"/>
  <c r="AK250" i="41" s="1"/>
  <c r="AM250" i="41" s="1"/>
  <c r="AS548" i="41"/>
  <c r="AT548" i="41" s="1"/>
  <c r="AS476" i="41"/>
  <c r="AT476" i="41" s="1"/>
  <c r="AS416" i="41"/>
  <c r="AT416" i="41" s="1"/>
  <c r="AS404" i="41"/>
  <c r="AT404" i="41" s="1"/>
  <c r="AS380" i="41"/>
  <c r="AT380" i="41" s="1"/>
  <c r="AS368" i="41"/>
  <c r="AT368" i="41" s="1"/>
  <c r="AS332" i="41"/>
  <c r="AT332" i="41" s="1"/>
  <c r="AS320" i="41"/>
  <c r="AT320" i="41" s="1"/>
  <c r="AS296" i="41"/>
  <c r="AT296" i="41" s="1"/>
  <c r="AS281" i="41"/>
  <c r="AT281" i="41" s="1"/>
  <c r="AS267" i="41"/>
  <c r="AT267" i="41" s="1"/>
  <c r="AS232" i="41"/>
  <c r="AT232" i="41" s="1"/>
  <c r="AS82" i="41"/>
  <c r="AT82" i="41" s="1"/>
  <c r="AS46" i="41"/>
  <c r="AT46" i="41" s="1"/>
  <c r="AS10" i="41"/>
  <c r="AT10" i="41" s="1"/>
  <c r="AP550" i="41"/>
  <c r="AY550" i="41"/>
  <c r="AP538" i="41"/>
  <c r="AY538" i="41"/>
  <c r="AP526" i="41"/>
  <c r="AY526" i="41"/>
  <c r="AP514" i="41"/>
  <c r="AY514" i="41"/>
  <c r="AP502" i="41"/>
  <c r="AY502" i="41"/>
  <c r="AP490" i="41"/>
  <c r="AY490" i="41"/>
  <c r="AP478" i="41"/>
  <c r="AY478" i="41"/>
  <c r="AP466" i="41"/>
  <c r="AY466" i="41"/>
  <c r="AP442" i="41"/>
  <c r="AY442" i="41"/>
  <c r="AP430" i="41"/>
  <c r="AY430" i="41"/>
  <c r="AP406" i="41"/>
  <c r="AY406" i="41"/>
  <c r="AP394" i="41"/>
  <c r="AY394" i="41"/>
  <c r="AP370" i="41"/>
  <c r="AY370" i="41"/>
  <c r="AP358" i="41"/>
  <c r="AY358" i="41"/>
  <c r="AJ346" i="41"/>
  <c r="AK346" i="41" s="1"/>
  <c r="AY346" i="41"/>
  <c r="AP334" i="41"/>
  <c r="AY334" i="41"/>
  <c r="AP322" i="41"/>
  <c r="AY322" i="41"/>
  <c r="AP298" i="41"/>
  <c r="AY298" i="41"/>
  <c r="AP286" i="41"/>
  <c r="AY286" i="41"/>
  <c r="AP262" i="41"/>
  <c r="AY262" i="41"/>
  <c r="AP250" i="41"/>
  <c r="AY250" i="41"/>
  <c r="AP226" i="41"/>
  <c r="AY226" i="41"/>
  <c r="AP214" i="41"/>
  <c r="AY214" i="41"/>
  <c r="AP202" i="41"/>
  <c r="AY202" i="41"/>
  <c r="AP190" i="41"/>
  <c r="AY190" i="41"/>
  <c r="AP166" i="41"/>
  <c r="AY166" i="41"/>
  <c r="AP154" i="41"/>
  <c r="AY154" i="41"/>
  <c r="AP142" i="41"/>
  <c r="AY142" i="41"/>
  <c r="AP130" i="41"/>
  <c r="AY130" i="41"/>
  <c r="AP118" i="41"/>
  <c r="AY118" i="41"/>
  <c r="AA424" i="41"/>
  <c r="AB424" i="41" s="1"/>
  <c r="AA118" i="41"/>
  <c r="AB118" i="41" s="1"/>
  <c r="AJ494" i="41"/>
  <c r="AK494" i="41" s="1"/>
  <c r="AM494" i="41" s="1"/>
  <c r="AJ249" i="41"/>
  <c r="AK249" i="41" s="1"/>
  <c r="AS294" i="41"/>
  <c r="AT294" i="41" s="1"/>
  <c r="AS280" i="41"/>
  <c r="AT280" i="41" s="1"/>
  <c r="AS265" i="41"/>
  <c r="AT265" i="41" s="1"/>
  <c r="AS231" i="41"/>
  <c r="AT231" i="41" s="1"/>
  <c r="AS81" i="41"/>
  <c r="AT81" i="41" s="1"/>
  <c r="AS9" i="41"/>
  <c r="AT9" i="41" s="1"/>
  <c r="AP537" i="41"/>
  <c r="AY537" i="41"/>
  <c r="AP513" i="41"/>
  <c r="AY513" i="41"/>
  <c r="AP489" i="41"/>
  <c r="AY489" i="41"/>
  <c r="AP465" i="41"/>
  <c r="AY465" i="41"/>
  <c r="AP441" i="41"/>
  <c r="AY441" i="41"/>
  <c r="AP417" i="41"/>
  <c r="AY417" i="41"/>
  <c r="AP393" i="41"/>
  <c r="AY393" i="41"/>
  <c r="AP369" i="41"/>
  <c r="AY369" i="41"/>
  <c r="AP345" i="41"/>
  <c r="AY345" i="41"/>
  <c r="AP321" i="41"/>
  <c r="AY321" i="41"/>
  <c r="AJ309" i="41"/>
  <c r="AK309" i="41" s="1"/>
  <c r="AY309" i="41"/>
  <c r="AP297" i="41"/>
  <c r="AY297" i="41"/>
  <c r="AP273" i="41"/>
  <c r="AY273" i="41"/>
  <c r="AP249" i="41"/>
  <c r="AY249" i="41"/>
  <c r="AP225" i="41"/>
  <c r="AY225" i="41"/>
  <c r="AP213" i="41"/>
  <c r="AY213" i="41"/>
  <c r="AP201" i="41"/>
  <c r="AY201" i="41"/>
  <c r="AP189" i="41"/>
  <c r="AY189" i="41"/>
  <c r="AP177" i="41"/>
  <c r="AY177" i="41"/>
  <c r="AJ165" i="41"/>
  <c r="AK165" i="41" s="1"/>
  <c r="AY165" i="41"/>
  <c r="AP153" i="41"/>
  <c r="AY153" i="41"/>
  <c r="AP117" i="41"/>
  <c r="AY117" i="41"/>
  <c r="AP105" i="41"/>
  <c r="AY105" i="41"/>
  <c r="AP57" i="41"/>
  <c r="AY57" i="41"/>
  <c r="AP45" i="41"/>
  <c r="AY45" i="41"/>
  <c r="AA82" i="41"/>
  <c r="AB82" i="41" s="1"/>
  <c r="AJ477" i="41"/>
  <c r="AK477" i="41" s="1"/>
  <c r="AJ365" i="41"/>
  <c r="AK365" i="41" s="1"/>
  <c r="AL365" i="41" s="1"/>
  <c r="AJ230" i="41"/>
  <c r="AK230" i="41" s="1"/>
  <c r="AJ83" i="41"/>
  <c r="AK83" i="41" s="1"/>
  <c r="AS546" i="41"/>
  <c r="AT546" i="41" s="1"/>
  <c r="AS534" i="41"/>
  <c r="AT534" i="41" s="1"/>
  <c r="AS522" i="41"/>
  <c r="AT522" i="41" s="1"/>
  <c r="AS510" i="41"/>
  <c r="AT510" i="41" s="1"/>
  <c r="AS498" i="41"/>
  <c r="AT498" i="41" s="1"/>
  <c r="AS486" i="41"/>
  <c r="AT486" i="41" s="1"/>
  <c r="AS474" i="41"/>
  <c r="AT474" i="41" s="1"/>
  <c r="AS462" i="41"/>
  <c r="AT462" i="41" s="1"/>
  <c r="AS450" i="41"/>
  <c r="AT450" i="41" s="1"/>
  <c r="AS438" i="41"/>
  <c r="AT438" i="41" s="1"/>
  <c r="AS426" i="41"/>
  <c r="AT426" i="41" s="1"/>
  <c r="AS414" i="41"/>
  <c r="AT414" i="41" s="1"/>
  <c r="AS402" i="41"/>
  <c r="AT402" i="41" s="1"/>
  <c r="AS390" i="41"/>
  <c r="AT390" i="41" s="1"/>
  <c r="AS378" i="41"/>
  <c r="AT378" i="41" s="1"/>
  <c r="AS366" i="41"/>
  <c r="AT366" i="41" s="1"/>
  <c r="AS354" i="41"/>
  <c r="AT354" i="41" s="1"/>
  <c r="AS342" i="41"/>
  <c r="AT342" i="41" s="1"/>
  <c r="AS330" i="41"/>
  <c r="AT330" i="41" s="1"/>
  <c r="AS318" i="41"/>
  <c r="AT318" i="41" s="1"/>
  <c r="AS306" i="41"/>
  <c r="AT306" i="41" s="1"/>
  <c r="AS293" i="41"/>
  <c r="AT293" i="41" s="1"/>
  <c r="AS279" i="41"/>
  <c r="AT279" i="41" s="1"/>
  <c r="AS264" i="41"/>
  <c r="AT264" i="41" s="1"/>
  <c r="AS248" i="41"/>
  <c r="AT248" i="41" s="1"/>
  <c r="AS228" i="41"/>
  <c r="AT228" i="41" s="1"/>
  <c r="AS212" i="41"/>
  <c r="AT212" i="41" s="1"/>
  <c r="AS188" i="41"/>
  <c r="AT188" i="41" s="1"/>
  <c r="AS152" i="41"/>
  <c r="AT152" i="41" s="1"/>
  <c r="AS116" i="41"/>
  <c r="AT116" i="41" s="1"/>
  <c r="AS44" i="41"/>
  <c r="AT44" i="41" s="1"/>
  <c r="AS8" i="41"/>
  <c r="AT8" i="41" s="1"/>
  <c r="AP536" i="41"/>
  <c r="AY536" i="41"/>
  <c r="AP524" i="41"/>
  <c r="AY524" i="41"/>
  <c r="AP512" i="41"/>
  <c r="AY512" i="41"/>
  <c r="AP500" i="41"/>
  <c r="AY500" i="41"/>
  <c r="AP488" i="41"/>
  <c r="AY488" i="41"/>
  <c r="AP464" i="41"/>
  <c r="AY464" i="41"/>
  <c r="AP452" i="41"/>
  <c r="AY452" i="41"/>
  <c r="AJ440" i="41"/>
  <c r="AK440" i="41" s="1"/>
  <c r="AY440" i="41"/>
  <c r="AP428" i="41"/>
  <c r="AY428" i="41"/>
  <c r="AP416" i="41"/>
  <c r="AY416" i="41"/>
  <c r="AP392" i="41"/>
  <c r="AY392" i="41"/>
  <c r="AP380" i="41"/>
  <c r="AY380" i="41"/>
  <c r="AP356" i="41"/>
  <c r="AY356" i="41"/>
  <c r="AP344" i="41"/>
  <c r="AY344" i="41"/>
  <c r="AA308" i="41"/>
  <c r="AB308" i="41" s="1"/>
  <c r="AY308" i="41"/>
  <c r="AP104" i="41"/>
  <c r="AY104" i="41"/>
  <c r="AP92" i="41"/>
  <c r="AY92" i="41"/>
  <c r="AP80" i="41"/>
  <c r="AY80" i="41"/>
  <c r="AP68" i="41"/>
  <c r="AY68" i="41"/>
  <c r="AP56" i="41"/>
  <c r="AY56" i="41"/>
  <c r="AA376" i="41"/>
  <c r="AB376" i="41" s="1"/>
  <c r="AA11" i="41"/>
  <c r="AB11" i="41" s="1"/>
  <c r="AJ476" i="41"/>
  <c r="AK476" i="41" s="1"/>
  <c r="AL476" i="41" s="1"/>
  <c r="AJ364" i="41"/>
  <c r="AK364" i="41" s="1"/>
  <c r="AJ209" i="41"/>
  <c r="AK209" i="41" s="1"/>
  <c r="AJ80" i="41"/>
  <c r="AK80" i="41" s="1"/>
  <c r="AS545" i="41"/>
  <c r="AT545" i="41" s="1"/>
  <c r="AS533" i="41"/>
  <c r="AT533" i="41" s="1"/>
  <c r="AS521" i="41"/>
  <c r="AT521" i="41" s="1"/>
  <c r="AS509" i="41"/>
  <c r="AT509" i="41" s="1"/>
  <c r="AS497" i="41"/>
  <c r="AT497" i="41" s="1"/>
  <c r="AS485" i="41"/>
  <c r="AT485" i="41" s="1"/>
  <c r="AS473" i="41"/>
  <c r="AT473" i="41" s="1"/>
  <c r="AS461" i="41"/>
  <c r="AT461" i="41" s="1"/>
  <c r="AS449" i="41"/>
  <c r="AT449" i="41" s="1"/>
  <c r="AS437" i="41"/>
  <c r="AT437" i="41" s="1"/>
  <c r="AS425" i="41"/>
  <c r="AT425" i="41" s="1"/>
  <c r="AS413" i="41"/>
  <c r="AT413" i="41" s="1"/>
  <c r="AS401" i="41"/>
  <c r="AT401" i="41" s="1"/>
  <c r="AS389" i="41"/>
  <c r="AT389" i="41" s="1"/>
  <c r="AS377" i="41"/>
  <c r="AT377" i="41" s="1"/>
  <c r="AS365" i="41"/>
  <c r="AT365" i="41" s="1"/>
  <c r="AS353" i="41"/>
  <c r="AT353" i="41" s="1"/>
  <c r="AS341" i="41"/>
  <c r="AT341" i="41" s="1"/>
  <c r="AS329" i="41"/>
  <c r="AT329" i="41" s="1"/>
  <c r="AS317" i="41"/>
  <c r="AT317" i="41" s="1"/>
  <c r="AS305" i="41"/>
  <c r="AT305" i="41" s="1"/>
  <c r="AS292" i="41"/>
  <c r="AT292" i="41" s="1"/>
  <c r="AS277" i="41"/>
  <c r="AT277" i="41" s="1"/>
  <c r="AS263" i="41"/>
  <c r="AT263" i="41" s="1"/>
  <c r="AS245" i="41"/>
  <c r="AT245" i="41" s="1"/>
  <c r="AS227" i="41"/>
  <c r="AT227" i="41" s="1"/>
  <c r="AS209" i="41"/>
  <c r="AT209" i="41" s="1"/>
  <c r="AS179" i="41"/>
  <c r="AT179" i="41" s="1"/>
  <c r="AS143" i="41"/>
  <c r="AT143" i="41" s="1"/>
  <c r="AS107" i="41"/>
  <c r="AT107" i="41" s="1"/>
  <c r="AS71" i="41"/>
  <c r="AT71" i="41" s="1"/>
  <c r="AS35" i="41"/>
  <c r="AT35" i="41" s="1"/>
  <c r="AP547" i="41"/>
  <c r="AY547" i="41"/>
  <c r="AP535" i="41"/>
  <c r="AY535" i="41"/>
  <c r="AP523" i="41"/>
  <c r="AY523" i="41"/>
  <c r="AP511" i="41"/>
  <c r="AY511" i="41"/>
  <c r="AP499" i="41"/>
  <c r="AY499" i="41"/>
  <c r="AP487" i="41"/>
  <c r="AY487" i="41"/>
  <c r="AP475" i="41"/>
  <c r="AY475" i="41"/>
  <c r="AP463" i="41"/>
  <c r="AY463" i="41"/>
  <c r="AP451" i="41"/>
  <c r="AY451" i="41"/>
  <c r="AP439" i="41"/>
  <c r="AY439" i="41"/>
  <c r="AP427" i="41"/>
  <c r="AY427" i="41"/>
  <c r="AP415" i="41"/>
  <c r="AY415" i="41"/>
  <c r="AP403" i="41"/>
  <c r="AY403" i="41"/>
  <c r="AP391" i="41"/>
  <c r="AY391" i="41"/>
  <c r="AP379" i="41"/>
  <c r="AY379" i="41"/>
  <c r="AP367" i="41"/>
  <c r="AY367" i="41"/>
  <c r="AP355" i="41"/>
  <c r="AY355" i="41"/>
  <c r="AP343" i="41"/>
  <c r="AY343" i="41"/>
  <c r="AP331" i="41"/>
  <c r="AY331" i="41"/>
  <c r="AP319" i="41"/>
  <c r="AY319" i="41"/>
  <c r="AP307" i="41"/>
  <c r="AY307" i="41"/>
  <c r="AP295" i="41"/>
  <c r="AY295" i="41"/>
  <c r="AS295" i="41"/>
  <c r="AT295" i="41" s="1"/>
  <c r="AP283" i="41"/>
  <c r="AY283" i="41"/>
  <c r="AS283" i="41"/>
  <c r="AT283" i="41" s="1"/>
  <c r="AP271" i="41"/>
  <c r="AY271" i="41"/>
  <c r="AS271" i="41"/>
  <c r="AT271" i="41" s="1"/>
  <c r="AP259" i="41"/>
  <c r="AY259" i="41"/>
  <c r="AS259" i="41"/>
  <c r="AT259" i="41" s="1"/>
  <c r="AP247" i="41"/>
  <c r="AY247" i="41"/>
  <c r="AS247" i="41"/>
  <c r="AT247" i="41" s="1"/>
  <c r="AP235" i="41"/>
  <c r="AY235" i="41"/>
  <c r="AS235" i="41"/>
  <c r="AT235" i="41" s="1"/>
  <c r="AP223" i="41"/>
  <c r="AY223" i="41"/>
  <c r="AS223" i="41"/>
  <c r="AT223" i="41" s="1"/>
  <c r="AP211" i="41"/>
  <c r="AY211" i="41"/>
  <c r="AS211" i="41"/>
  <c r="AT211" i="41" s="1"/>
  <c r="AP199" i="41"/>
  <c r="AY199" i="41"/>
  <c r="AS199" i="41"/>
  <c r="AT199" i="41" s="1"/>
  <c r="AP187" i="41"/>
  <c r="AY187" i="41"/>
  <c r="AS187" i="41"/>
  <c r="AT187" i="41" s="1"/>
  <c r="AP175" i="41"/>
  <c r="AY175" i="41"/>
  <c r="AS175" i="41"/>
  <c r="AT175" i="41" s="1"/>
  <c r="AP163" i="41"/>
  <c r="AY163" i="41"/>
  <c r="AS163" i="41"/>
  <c r="AT163" i="41" s="1"/>
  <c r="AY151" i="41"/>
  <c r="AS151" i="41"/>
  <c r="AT151" i="41" s="1"/>
  <c r="AP139" i="41"/>
  <c r="AY139" i="41"/>
  <c r="AS139" i="41"/>
  <c r="AT139" i="41" s="1"/>
  <c r="AP127" i="41"/>
  <c r="AY127" i="41"/>
  <c r="AS127" i="41"/>
  <c r="AT127" i="41" s="1"/>
  <c r="AP115" i="41"/>
  <c r="AY115" i="41"/>
  <c r="AS115" i="41"/>
  <c r="AT115" i="41" s="1"/>
  <c r="AY103" i="41"/>
  <c r="AS103" i="41"/>
  <c r="AT103" i="41" s="1"/>
  <c r="AP91" i="41"/>
  <c r="AY91" i="41"/>
  <c r="AS91" i="41"/>
  <c r="AT91" i="41" s="1"/>
  <c r="AY79" i="41"/>
  <c r="AS79" i="41"/>
  <c r="AT79" i="41" s="1"/>
  <c r="AY67" i="41"/>
  <c r="AS67" i="41"/>
  <c r="AT67" i="41" s="1"/>
  <c r="AY55" i="41"/>
  <c r="AS55" i="41"/>
  <c r="AT55" i="41" s="1"/>
  <c r="AP43" i="41"/>
  <c r="AY43" i="41"/>
  <c r="AS43" i="41"/>
  <c r="AT43" i="41" s="1"/>
  <c r="AY31" i="41"/>
  <c r="AS31" i="41"/>
  <c r="AT31" i="41" s="1"/>
  <c r="AY19" i="41"/>
  <c r="AS19" i="41"/>
  <c r="AT19" i="41" s="1"/>
  <c r="AY7" i="41"/>
  <c r="AS7" i="41"/>
  <c r="AT7" i="41" s="1"/>
  <c r="AA370" i="41"/>
  <c r="AB370" i="41" s="1"/>
  <c r="AJ461" i="41"/>
  <c r="AK461" i="41" s="1"/>
  <c r="AL461" i="41" s="1"/>
  <c r="AJ350" i="41"/>
  <c r="AK350" i="41" s="1"/>
  <c r="AJ208" i="41"/>
  <c r="AK208" i="41" s="1"/>
  <c r="AJ57" i="41"/>
  <c r="AK57" i="41" s="1"/>
  <c r="AS544" i="41"/>
  <c r="AT544" i="41" s="1"/>
  <c r="AS532" i="41"/>
  <c r="AT532" i="41" s="1"/>
  <c r="AS520" i="41"/>
  <c r="AT520" i="41" s="1"/>
  <c r="AS508" i="41"/>
  <c r="AT508" i="41" s="1"/>
  <c r="AS496" i="41"/>
  <c r="AT496" i="41" s="1"/>
  <c r="AS484" i="41"/>
  <c r="AT484" i="41" s="1"/>
  <c r="AS472" i="41"/>
  <c r="AT472" i="41" s="1"/>
  <c r="AS460" i="41"/>
  <c r="AT460" i="41" s="1"/>
  <c r="AS448" i="41"/>
  <c r="AT448" i="41" s="1"/>
  <c r="AS436" i="41"/>
  <c r="AT436" i="41" s="1"/>
  <c r="AS424" i="41"/>
  <c r="AT424" i="41" s="1"/>
  <c r="AS412" i="41"/>
  <c r="AT412" i="41" s="1"/>
  <c r="AS400" i="41"/>
  <c r="AT400" i="41" s="1"/>
  <c r="AS388" i="41"/>
  <c r="AT388" i="41" s="1"/>
  <c r="AS376" i="41"/>
  <c r="AT376" i="41" s="1"/>
  <c r="AS364" i="41"/>
  <c r="AT364" i="41" s="1"/>
  <c r="AS352" i="41"/>
  <c r="AT352" i="41" s="1"/>
  <c r="AS340" i="41"/>
  <c r="AT340" i="41" s="1"/>
  <c r="AS328" i="41"/>
  <c r="AT328" i="41" s="1"/>
  <c r="AS316" i="41"/>
  <c r="AT316" i="41" s="1"/>
  <c r="AS304" i="41"/>
  <c r="AT304" i="41" s="1"/>
  <c r="AS291" i="41"/>
  <c r="AT291" i="41" s="1"/>
  <c r="AS276" i="41"/>
  <c r="AT276" i="41" s="1"/>
  <c r="AS262" i="41"/>
  <c r="AT262" i="41" s="1"/>
  <c r="AS244" i="41"/>
  <c r="AT244" i="41" s="1"/>
  <c r="AS226" i="41"/>
  <c r="AT226" i="41" s="1"/>
  <c r="AS208" i="41"/>
  <c r="AT208" i="41" s="1"/>
  <c r="AS178" i="41"/>
  <c r="AT178" i="41" s="1"/>
  <c r="AS142" i="41"/>
  <c r="AT142" i="41" s="1"/>
  <c r="AS106" i="41"/>
  <c r="AT106" i="41" s="1"/>
  <c r="AS70" i="41"/>
  <c r="AT70" i="41" s="1"/>
  <c r="AS34" i="41"/>
  <c r="AT34" i="41" s="1"/>
  <c r="AM125" i="41"/>
  <c r="AL125" i="41"/>
  <c r="AM346" i="41"/>
  <c r="AL346" i="41"/>
  <c r="AM309" i="41"/>
  <c r="AL309" i="41"/>
  <c r="AM165" i="41"/>
  <c r="AL165" i="41"/>
  <c r="AL440" i="41"/>
  <c r="AM440" i="41"/>
  <c r="AM185" i="41"/>
  <c r="AL185" i="41"/>
  <c r="AM137" i="41"/>
  <c r="AL137" i="41"/>
  <c r="AM77" i="41"/>
  <c r="AL77" i="41"/>
  <c r="AL520" i="41"/>
  <c r="AM520" i="41"/>
  <c r="AM328" i="41"/>
  <c r="AL328" i="41"/>
  <c r="AL220" i="41"/>
  <c r="AM220" i="41"/>
  <c r="AM196" i="41"/>
  <c r="AL196" i="41"/>
  <c r="AM310" i="41"/>
  <c r="AL310" i="41"/>
  <c r="AM194" i="41"/>
  <c r="AL194" i="41"/>
  <c r="AA48" i="41"/>
  <c r="AB48" i="41" s="1"/>
  <c r="AP48" i="41"/>
  <c r="AJ48" i="41"/>
  <c r="AK48" i="41" s="1"/>
  <c r="AJ444" i="41"/>
  <c r="AK444" i="41" s="1"/>
  <c r="AJ348" i="41"/>
  <c r="AK348" i="41" s="1"/>
  <c r="AM269" i="41"/>
  <c r="AL269" i="41"/>
  <c r="AJ228" i="41"/>
  <c r="AK228" i="41" s="1"/>
  <c r="AM187" i="41"/>
  <c r="AL187" i="41"/>
  <c r="AM146" i="41"/>
  <c r="AL146" i="41"/>
  <c r="AL104" i="41"/>
  <c r="AM104" i="41"/>
  <c r="AL80" i="41"/>
  <c r="AM80" i="41"/>
  <c r="AP541" i="41"/>
  <c r="AJ541" i="41"/>
  <c r="AK541" i="41" s="1"/>
  <c r="AP529" i="41"/>
  <c r="AJ529" i="41"/>
  <c r="AK529" i="41" s="1"/>
  <c r="AP517" i="41"/>
  <c r="AJ517" i="41"/>
  <c r="AK517" i="41" s="1"/>
  <c r="AP505" i="41"/>
  <c r="AJ505" i="41"/>
  <c r="AK505" i="41" s="1"/>
  <c r="AP493" i="41"/>
  <c r="AJ493" i="41"/>
  <c r="AK493" i="41" s="1"/>
  <c r="AP481" i="41"/>
  <c r="AJ481" i="41"/>
  <c r="AK481" i="41" s="1"/>
  <c r="AP469" i="41"/>
  <c r="AJ469" i="41"/>
  <c r="AK469" i="41" s="1"/>
  <c r="AP457" i="41"/>
  <c r="AJ457" i="41"/>
  <c r="AK457" i="41" s="1"/>
  <c r="AP445" i="41"/>
  <c r="AJ445" i="41"/>
  <c r="AK445" i="41" s="1"/>
  <c r="AP433" i="41"/>
  <c r="AJ433" i="41"/>
  <c r="AK433" i="41" s="1"/>
  <c r="AP421" i="41"/>
  <c r="AJ421" i="41"/>
  <c r="AK421" i="41" s="1"/>
  <c r="AP409" i="41"/>
  <c r="AJ409" i="41"/>
  <c r="AK409" i="41" s="1"/>
  <c r="AP397" i="41"/>
  <c r="AJ397" i="41"/>
  <c r="AK397" i="41" s="1"/>
  <c r="AP385" i="41"/>
  <c r="AJ385" i="41"/>
  <c r="AK385" i="41" s="1"/>
  <c r="AP373" i="41"/>
  <c r="AJ373" i="41"/>
  <c r="AK373" i="41" s="1"/>
  <c r="AP361" i="41"/>
  <c r="AJ361" i="41"/>
  <c r="AK361" i="41" s="1"/>
  <c r="AP349" i="41"/>
  <c r="AJ349" i="41"/>
  <c r="AK349" i="41" s="1"/>
  <c r="AP337" i="41"/>
  <c r="AJ337" i="41"/>
  <c r="AK337" i="41" s="1"/>
  <c r="AP325" i="41"/>
  <c r="AJ325" i="41"/>
  <c r="AK325" i="41" s="1"/>
  <c r="AP313" i="41"/>
  <c r="AJ313" i="41"/>
  <c r="AK313" i="41" s="1"/>
  <c r="AP301" i="41"/>
  <c r="AJ301" i="41"/>
  <c r="AK301" i="41" s="1"/>
  <c r="AP289" i="41"/>
  <c r="AJ289" i="41"/>
  <c r="AK289" i="41" s="1"/>
  <c r="AP277" i="41"/>
  <c r="AJ277" i="41"/>
  <c r="AK277" i="41" s="1"/>
  <c r="AP265" i="41"/>
  <c r="AJ265" i="41"/>
  <c r="AK265" i="41" s="1"/>
  <c r="AP253" i="41"/>
  <c r="AJ253" i="41"/>
  <c r="AK253" i="41" s="1"/>
  <c r="AP241" i="41"/>
  <c r="AJ241" i="41"/>
  <c r="AK241" i="41" s="1"/>
  <c r="AP229" i="41"/>
  <c r="AJ229" i="41"/>
  <c r="AK229" i="41" s="1"/>
  <c r="AP217" i="41"/>
  <c r="AJ217" i="41"/>
  <c r="AK217" i="41" s="1"/>
  <c r="AP205" i="41"/>
  <c r="AJ205" i="41"/>
  <c r="AK205" i="41" s="1"/>
  <c r="AP193" i="41"/>
  <c r="AJ193" i="41"/>
  <c r="AK193" i="41" s="1"/>
  <c r="AP181" i="41"/>
  <c r="AJ181" i="41"/>
  <c r="AK181" i="41" s="1"/>
  <c r="AP169" i="41"/>
  <c r="AJ169" i="41"/>
  <c r="AK169" i="41" s="1"/>
  <c r="AP157" i="41"/>
  <c r="AJ157" i="41"/>
  <c r="AK157" i="41" s="1"/>
  <c r="AP145" i="41"/>
  <c r="AJ145" i="41"/>
  <c r="AK145" i="41" s="1"/>
  <c r="AP133" i="41"/>
  <c r="AJ133" i="41"/>
  <c r="AK133" i="41" s="1"/>
  <c r="AP121" i="41"/>
  <c r="AJ121" i="41"/>
  <c r="AK121" i="41" s="1"/>
  <c r="AP109" i="41"/>
  <c r="AJ109" i="41"/>
  <c r="AK109" i="41" s="1"/>
  <c r="AP73" i="41"/>
  <c r="AJ73" i="41"/>
  <c r="AK73" i="41" s="1"/>
  <c r="AP61" i="41"/>
  <c r="AJ61" i="41"/>
  <c r="AK61" i="41" s="1"/>
  <c r="AP37" i="41"/>
  <c r="AJ37" i="41"/>
  <c r="AK37" i="41" s="1"/>
  <c r="AP25" i="41"/>
  <c r="AJ25" i="41"/>
  <c r="AK25" i="41" s="1"/>
  <c r="AP13" i="41"/>
  <c r="AJ13" i="41"/>
  <c r="AK13" i="41" s="1"/>
  <c r="AM542" i="41"/>
  <c r="AL542" i="41"/>
  <c r="AM525" i="41"/>
  <c r="AL525" i="41"/>
  <c r="AM509" i="41"/>
  <c r="AL509" i="41"/>
  <c r="AL494" i="41"/>
  <c r="AM477" i="41"/>
  <c r="AL477" i="41"/>
  <c r="AM461" i="41"/>
  <c r="AM446" i="41"/>
  <c r="AL446" i="41"/>
  <c r="AM413" i="41"/>
  <c r="AL413" i="41"/>
  <c r="AM398" i="41"/>
  <c r="AL398" i="41"/>
  <c r="AM365" i="41"/>
  <c r="AM350" i="41"/>
  <c r="AL350" i="41"/>
  <c r="AL332" i="41"/>
  <c r="AM332" i="41"/>
  <c r="AJ312" i="41"/>
  <c r="AK312" i="41" s="1"/>
  <c r="AM292" i="41"/>
  <c r="AL292" i="41"/>
  <c r="AM271" i="41"/>
  <c r="AL271" i="41"/>
  <c r="AL250" i="41"/>
  <c r="AM230" i="41"/>
  <c r="AL230" i="41"/>
  <c r="AM209" i="41"/>
  <c r="AL209" i="41"/>
  <c r="AJ168" i="41"/>
  <c r="AK168" i="41" s="1"/>
  <c r="AM148" i="41"/>
  <c r="AL148" i="41"/>
  <c r="AM127" i="41"/>
  <c r="AL127" i="41"/>
  <c r="AM105" i="41"/>
  <c r="AL105" i="41"/>
  <c r="AM83" i="41"/>
  <c r="AL83" i="41"/>
  <c r="AM57" i="41"/>
  <c r="AL57" i="41"/>
  <c r="AA72" i="41"/>
  <c r="AB72" i="41" s="1"/>
  <c r="AP72" i="41"/>
  <c r="AJ492" i="41"/>
  <c r="AK492" i="41" s="1"/>
  <c r="AA539" i="41"/>
  <c r="AB539" i="41" s="1"/>
  <c r="AP539" i="41"/>
  <c r="AJ539" i="41"/>
  <c r="AK539" i="41" s="1"/>
  <c r="AP527" i="41"/>
  <c r="AJ527" i="41"/>
  <c r="AK527" i="41" s="1"/>
  <c r="AA515" i="41"/>
  <c r="AB515" i="41" s="1"/>
  <c r="AD515" i="41" s="1"/>
  <c r="AP515" i="41"/>
  <c r="AJ515" i="41"/>
  <c r="AK515" i="41" s="1"/>
  <c r="AP503" i="41"/>
  <c r="AJ503" i="41"/>
  <c r="AK503" i="41" s="1"/>
  <c r="AA491" i="41"/>
  <c r="AB491" i="41" s="1"/>
  <c r="AP491" i="41"/>
  <c r="AJ491" i="41"/>
  <c r="AK491" i="41" s="1"/>
  <c r="AA479" i="41"/>
  <c r="AB479" i="41" s="1"/>
  <c r="AP479" i="41"/>
  <c r="AJ479" i="41"/>
  <c r="AK479" i="41" s="1"/>
  <c r="AA467" i="41"/>
  <c r="AB467" i="41" s="1"/>
  <c r="AP467" i="41"/>
  <c r="AJ467" i="41"/>
  <c r="AK467" i="41" s="1"/>
  <c r="AP455" i="41"/>
  <c r="AJ455" i="41"/>
  <c r="AK455" i="41" s="1"/>
  <c r="AA443" i="41"/>
  <c r="AB443" i="41" s="1"/>
  <c r="AP443" i="41"/>
  <c r="AJ443" i="41"/>
  <c r="AK443" i="41" s="1"/>
  <c r="AP431" i="41"/>
  <c r="AJ431" i="41"/>
  <c r="AK431" i="41" s="1"/>
  <c r="AP419" i="41"/>
  <c r="AJ419" i="41"/>
  <c r="AK419" i="41" s="1"/>
  <c r="AP407" i="41"/>
  <c r="AJ407" i="41"/>
  <c r="AK407" i="41" s="1"/>
  <c r="AA395" i="41"/>
  <c r="AB395" i="41" s="1"/>
  <c r="AP395" i="41"/>
  <c r="AJ395" i="41"/>
  <c r="AK395" i="41" s="1"/>
  <c r="AP383" i="41"/>
  <c r="AJ383" i="41"/>
  <c r="AK383" i="41" s="1"/>
  <c r="AA371" i="41"/>
  <c r="AB371" i="41" s="1"/>
  <c r="AP371" i="41"/>
  <c r="AJ371" i="41"/>
  <c r="AK371" i="41" s="1"/>
  <c r="AP359" i="41"/>
  <c r="AJ359" i="41"/>
  <c r="AK359" i="41" s="1"/>
  <c r="AA347" i="41"/>
  <c r="AB347" i="41" s="1"/>
  <c r="AP347" i="41"/>
  <c r="AJ347" i="41"/>
  <c r="AK347" i="41" s="1"/>
  <c r="AP335" i="41"/>
  <c r="AJ335" i="41"/>
  <c r="AK335" i="41" s="1"/>
  <c r="AA323" i="41"/>
  <c r="AB323" i="41" s="1"/>
  <c r="AP323" i="41"/>
  <c r="AJ323" i="41"/>
  <c r="AK323" i="41" s="1"/>
  <c r="AP311" i="41"/>
  <c r="AJ311" i="41"/>
  <c r="AK311" i="41" s="1"/>
  <c r="AA299" i="41"/>
  <c r="AB299" i="41" s="1"/>
  <c r="AP299" i="41"/>
  <c r="AJ299" i="41"/>
  <c r="AK299" i="41" s="1"/>
  <c r="AP287" i="41"/>
  <c r="AJ287" i="41"/>
  <c r="AK287" i="41" s="1"/>
  <c r="AA275" i="41"/>
  <c r="AB275" i="41" s="1"/>
  <c r="AC275" i="41" s="1"/>
  <c r="AP275" i="41"/>
  <c r="AJ275" i="41"/>
  <c r="AK275" i="41" s="1"/>
  <c r="AA263" i="41"/>
  <c r="AB263" i="41" s="1"/>
  <c r="AP263" i="41"/>
  <c r="AJ263" i="41"/>
  <c r="AK263" i="41" s="1"/>
  <c r="AA251" i="41"/>
  <c r="AB251" i="41" s="1"/>
  <c r="AP251" i="41"/>
  <c r="AJ251" i="41"/>
  <c r="AK251" i="41" s="1"/>
  <c r="AP239" i="41"/>
  <c r="AJ239" i="41"/>
  <c r="AK239" i="41" s="1"/>
  <c r="AA227" i="41"/>
  <c r="AB227" i="41" s="1"/>
  <c r="AP227" i="41"/>
  <c r="AJ227" i="41"/>
  <c r="AK227" i="41" s="1"/>
  <c r="AP215" i="41"/>
  <c r="AJ215" i="41"/>
  <c r="AK215" i="41" s="1"/>
  <c r="AP203" i="41"/>
  <c r="AJ203" i="41"/>
  <c r="AK203" i="41" s="1"/>
  <c r="AP191" i="41"/>
  <c r="AJ191" i="41"/>
  <c r="AK191" i="41" s="1"/>
  <c r="AA179" i="41"/>
  <c r="AB179" i="41" s="1"/>
  <c r="AP179" i="41"/>
  <c r="AJ179" i="41"/>
  <c r="AK179" i="41" s="1"/>
  <c r="AP167" i="41"/>
  <c r="AJ167" i="41"/>
  <c r="AK167" i="41" s="1"/>
  <c r="AP155" i="41"/>
  <c r="AJ155" i="41"/>
  <c r="AK155" i="41" s="1"/>
  <c r="AP143" i="41"/>
  <c r="AJ143" i="41"/>
  <c r="AK143" i="41" s="1"/>
  <c r="AP131" i="41"/>
  <c r="AJ131" i="41"/>
  <c r="AK131" i="41" s="1"/>
  <c r="AA119" i="41"/>
  <c r="AB119" i="41" s="1"/>
  <c r="AP119" i="41"/>
  <c r="AJ119" i="41"/>
  <c r="AK119" i="41" s="1"/>
  <c r="AA107" i="41"/>
  <c r="AB107" i="41" s="1"/>
  <c r="AD107" i="41" s="1"/>
  <c r="AP107" i="41"/>
  <c r="AJ107" i="41"/>
  <c r="AK107" i="41" s="1"/>
  <c r="AP59" i="41"/>
  <c r="AJ59" i="41"/>
  <c r="AK59" i="41" s="1"/>
  <c r="AA47" i="41"/>
  <c r="AB47" i="41" s="1"/>
  <c r="AP47" i="41"/>
  <c r="AJ47" i="41"/>
  <c r="AK47" i="41" s="1"/>
  <c r="AP35" i="41"/>
  <c r="AJ35" i="41"/>
  <c r="AK35" i="41" s="1"/>
  <c r="AA23" i="41"/>
  <c r="AB23" i="41" s="1"/>
  <c r="AP23" i="41"/>
  <c r="AJ23" i="41"/>
  <c r="AK23" i="41" s="1"/>
  <c r="AP11" i="41"/>
  <c r="AJ11" i="41"/>
  <c r="AK11" i="41" s="1"/>
  <c r="AA521" i="41"/>
  <c r="AB521" i="41" s="1"/>
  <c r="AC521" i="41" s="1"/>
  <c r="AA460" i="41"/>
  <c r="AB460" i="41" s="1"/>
  <c r="AA413" i="41"/>
  <c r="AB413" i="41" s="1"/>
  <c r="AA365" i="41"/>
  <c r="AB365" i="41" s="1"/>
  <c r="AA317" i="41"/>
  <c r="AB317" i="41" s="1"/>
  <c r="AA269" i="41"/>
  <c r="AB269" i="41" s="1"/>
  <c r="AA221" i="41"/>
  <c r="AB221" i="41" s="1"/>
  <c r="AA172" i="41"/>
  <c r="AB172" i="41" s="1"/>
  <c r="AA74" i="41"/>
  <c r="AB74" i="41" s="1"/>
  <c r="AJ538" i="41"/>
  <c r="AK538" i="41" s="1"/>
  <c r="AJ523" i="41"/>
  <c r="AK523" i="41" s="1"/>
  <c r="AJ507" i="41"/>
  <c r="AK507" i="41" s="1"/>
  <c r="AJ490" i="41"/>
  <c r="AK490" i="41" s="1"/>
  <c r="AJ475" i="41"/>
  <c r="AK475" i="41" s="1"/>
  <c r="AJ459" i="41"/>
  <c r="AK459" i="41" s="1"/>
  <c r="AJ442" i="41"/>
  <c r="AK442" i="41" s="1"/>
  <c r="AJ427" i="41"/>
  <c r="AK427" i="41" s="1"/>
  <c r="AJ411" i="41"/>
  <c r="AK411" i="41" s="1"/>
  <c r="AJ394" i="41"/>
  <c r="AK394" i="41" s="1"/>
  <c r="AJ379" i="41"/>
  <c r="AK379" i="41" s="1"/>
  <c r="AJ363" i="41"/>
  <c r="AK363" i="41" s="1"/>
  <c r="AJ329" i="41"/>
  <c r="AK329" i="41" s="1"/>
  <c r="AJ288" i="41"/>
  <c r="AK288" i="41" s="1"/>
  <c r="AJ268" i="41"/>
  <c r="AK268" i="41" s="1"/>
  <c r="AJ247" i="41"/>
  <c r="AK247" i="41" s="1"/>
  <c r="AJ226" i="41"/>
  <c r="AK226" i="41" s="1"/>
  <c r="AJ206" i="41"/>
  <c r="AK206" i="41" s="1"/>
  <c r="AJ144" i="41"/>
  <c r="AK144" i="41" s="1"/>
  <c r="AJ124" i="41"/>
  <c r="AK124" i="41" s="1"/>
  <c r="AJ102" i="41"/>
  <c r="AK102" i="41" s="1"/>
  <c r="AJ78" i="41"/>
  <c r="AK78" i="41" s="1"/>
  <c r="AJ54" i="41"/>
  <c r="AK54" i="41" s="1"/>
  <c r="AP36" i="41"/>
  <c r="AJ36" i="41"/>
  <c r="AK36" i="41" s="1"/>
  <c r="AM476" i="41"/>
  <c r="AP454" i="41"/>
  <c r="AA454" i="41"/>
  <c r="AB454" i="41" s="1"/>
  <c r="AP418" i="41"/>
  <c r="AA418" i="41"/>
  <c r="AB418" i="41" s="1"/>
  <c r="AP382" i="41"/>
  <c r="AA382" i="41"/>
  <c r="AB382" i="41" s="1"/>
  <c r="AP346" i="41"/>
  <c r="AA346" i="41"/>
  <c r="AB346" i="41" s="1"/>
  <c r="AP310" i="41"/>
  <c r="AA310" i="41"/>
  <c r="AB310" i="41" s="1"/>
  <c r="AP274" i="41"/>
  <c r="AA274" i="41"/>
  <c r="AB274" i="41" s="1"/>
  <c r="AP238" i="41"/>
  <c r="AA238" i="41"/>
  <c r="AB238" i="41" s="1"/>
  <c r="AP178" i="41"/>
  <c r="AA178" i="41"/>
  <c r="AB178" i="41" s="1"/>
  <c r="AP106" i="41"/>
  <c r="AJ106" i="41"/>
  <c r="AK106" i="41" s="1"/>
  <c r="AA106" i="41"/>
  <c r="AB106" i="41" s="1"/>
  <c r="AD106" i="41" s="1"/>
  <c r="AP94" i="41"/>
  <c r="AJ94" i="41"/>
  <c r="AK94" i="41" s="1"/>
  <c r="AP82" i="41"/>
  <c r="AJ82" i="41"/>
  <c r="AK82" i="41" s="1"/>
  <c r="AP70" i="41"/>
  <c r="AJ70" i="41"/>
  <c r="AK70" i="41" s="1"/>
  <c r="AP58" i="41"/>
  <c r="AJ58" i="41"/>
  <c r="AK58" i="41" s="1"/>
  <c r="AP46" i="41"/>
  <c r="AJ46" i="41"/>
  <c r="AK46" i="41" s="1"/>
  <c r="AP34" i="41"/>
  <c r="AJ34" i="41"/>
  <c r="AK34" i="41" s="1"/>
  <c r="AA34" i="41"/>
  <c r="AB34" i="41" s="1"/>
  <c r="AP22" i="41"/>
  <c r="AJ22" i="41"/>
  <c r="AK22" i="41" s="1"/>
  <c r="AP10" i="41"/>
  <c r="AJ10" i="41"/>
  <c r="AK10" i="41" s="1"/>
  <c r="AA10" i="41"/>
  <c r="AB10" i="41" s="1"/>
  <c r="AD10" i="41" s="1"/>
  <c r="AA512" i="41"/>
  <c r="AB512" i="41" s="1"/>
  <c r="AA452" i="41"/>
  <c r="AB452" i="41" s="1"/>
  <c r="AA412" i="41"/>
  <c r="AB412" i="41" s="1"/>
  <c r="AA358" i="41"/>
  <c r="AB358" i="41" s="1"/>
  <c r="AA316" i="41"/>
  <c r="AB316" i="41" s="1"/>
  <c r="AA268" i="41"/>
  <c r="AB268" i="41" s="1"/>
  <c r="AA214" i="41"/>
  <c r="AB214" i="41" s="1"/>
  <c r="AA166" i="41"/>
  <c r="AB166" i="41" s="1"/>
  <c r="AA58" i="41"/>
  <c r="AB58" i="41" s="1"/>
  <c r="AJ537" i="41"/>
  <c r="AK537" i="41" s="1"/>
  <c r="AJ521" i="41"/>
  <c r="AK521" i="41" s="1"/>
  <c r="AJ506" i="41"/>
  <c r="AK506" i="41" s="1"/>
  <c r="AJ489" i="41"/>
  <c r="AK489" i="41" s="1"/>
  <c r="AJ473" i="41"/>
  <c r="AK473" i="41" s="1"/>
  <c r="AJ458" i="41"/>
  <c r="AK458" i="41" s="1"/>
  <c r="AJ441" i="41"/>
  <c r="AK441" i="41" s="1"/>
  <c r="AJ425" i="41"/>
  <c r="AK425" i="41" s="1"/>
  <c r="AJ410" i="41"/>
  <c r="AK410" i="41" s="1"/>
  <c r="AJ393" i="41"/>
  <c r="AK393" i="41" s="1"/>
  <c r="AJ377" i="41"/>
  <c r="AK377" i="41" s="1"/>
  <c r="AJ362" i="41"/>
  <c r="AK362" i="41" s="1"/>
  <c r="AJ345" i="41"/>
  <c r="AK345" i="41" s="1"/>
  <c r="AJ307" i="41"/>
  <c r="AK307" i="41" s="1"/>
  <c r="AJ286" i="41"/>
  <c r="AK286" i="41" s="1"/>
  <c r="AJ266" i="41"/>
  <c r="AK266" i="41" s="1"/>
  <c r="AJ245" i="41"/>
  <c r="AK245" i="41" s="1"/>
  <c r="AJ225" i="41"/>
  <c r="AK225" i="41" s="1"/>
  <c r="AJ204" i="41"/>
  <c r="AK204" i="41" s="1"/>
  <c r="AJ184" i="41"/>
  <c r="AK184" i="41" s="1"/>
  <c r="AJ163" i="41"/>
  <c r="AK163" i="41" s="1"/>
  <c r="AJ142" i="41"/>
  <c r="AK142" i="41" s="1"/>
  <c r="AJ122" i="41"/>
  <c r="AK122" i="41" s="1"/>
  <c r="AJ100" i="41"/>
  <c r="AK100" i="41" s="1"/>
  <c r="AJ52" i="41"/>
  <c r="AK52" i="41" s="1"/>
  <c r="AA120" i="41"/>
  <c r="AB120" i="41" s="1"/>
  <c r="AD120" i="41" s="1"/>
  <c r="AP120" i="41"/>
  <c r="AM460" i="41"/>
  <c r="AL460" i="41"/>
  <c r="AA549" i="41"/>
  <c r="AB549" i="41" s="1"/>
  <c r="AP549" i="41"/>
  <c r="AA525" i="41"/>
  <c r="AB525" i="41" s="1"/>
  <c r="AP525" i="41"/>
  <c r="AA501" i="41"/>
  <c r="AB501" i="41" s="1"/>
  <c r="AP501" i="41"/>
  <c r="AA477" i="41"/>
  <c r="AB477" i="41" s="1"/>
  <c r="AD477" i="41" s="1"/>
  <c r="AP477" i="41"/>
  <c r="AA453" i="41"/>
  <c r="AB453" i="41" s="1"/>
  <c r="AD453" i="41" s="1"/>
  <c r="AP453" i="41"/>
  <c r="AA429" i="41"/>
  <c r="AB429" i="41" s="1"/>
  <c r="AP429" i="41"/>
  <c r="AA405" i="41"/>
  <c r="AB405" i="41" s="1"/>
  <c r="AP405" i="41"/>
  <c r="AA381" i="41"/>
  <c r="AB381" i="41" s="1"/>
  <c r="AP381" i="41"/>
  <c r="AA357" i="41"/>
  <c r="AB357" i="41" s="1"/>
  <c r="AP357" i="41"/>
  <c r="AA333" i="41"/>
  <c r="AB333" i="41" s="1"/>
  <c r="AD333" i="41" s="1"/>
  <c r="AP333" i="41"/>
  <c r="AA309" i="41"/>
  <c r="AB309" i="41" s="1"/>
  <c r="AC309" i="41" s="1"/>
  <c r="AP309" i="41"/>
  <c r="AA285" i="41"/>
  <c r="AB285" i="41" s="1"/>
  <c r="AP285" i="41"/>
  <c r="AA261" i="41"/>
  <c r="AB261" i="41" s="1"/>
  <c r="AP261" i="41"/>
  <c r="AA237" i="41"/>
  <c r="AB237" i="41" s="1"/>
  <c r="AP237" i="41"/>
  <c r="AP165" i="41"/>
  <c r="AA165" i="41"/>
  <c r="AB165" i="41" s="1"/>
  <c r="AP141" i="41"/>
  <c r="AA141" i="41"/>
  <c r="AB141" i="41" s="1"/>
  <c r="AA129" i="41"/>
  <c r="AB129" i="41" s="1"/>
  <c r="AC129" i="41" s="1"/>
  <c r="AP129" i="41"/>
  <c r="AP93" i="41"/>
  <c r="AJ93" i="41"/>
  <c r="AK93" i="41" s="1"/>
  <c r="AP81" i="41"/>
  <c r="AJ81" i="41"/>
  <c r="AK81" i="41" s="1"/>
  <c r="AP69" i="41"/>
  <c r="AJ69" i="41"/>
  <c r="AK69" i="41" s="1"/>
  <c r="AP33" i="41"/>
  <c r="AJ33" i="41"/>
  <c r="AK33" i="41" s="1"/>
  <c r="AP21" i="41"/>
  <c r="AJ21" i="41"/>
  <c r="AK21" i="41" s="1"/>
  <c r="AP9" i="41"/>
  <c r="AJ9" i="41"/>
  <c r="AK9" i="41" s="1"/>
  <c r="AA500" i="41"/>
  <c r="AB500" i="41" s="1"/>
  <c r="AA449" i="41"/>
  <c r="AB449" i="41" s="1"/>
  <c r="AA406" i="41"/>
  <c r="AB406" i="41" s="1"/>
  <c r="AA356" i="41"/>
  <c r="AB356" i="41" s="1"/>
  <c r="AA262" i="41"/>
  <c r="AB262" i="41" s="1"/>
  <c r="AA213" i="41"/>
  <c r="AB213" i="41" s="1"/>
  <c r="AD213" i="41" s="1"/>
  <c r="AA160" i="41"/>
  <c r="AB160" i="41" s="1"/>
  <c r="AA35" i="41"/>
  <c r="AB35" i="41" s="1"/>
  <c r="AD35" i="41" s="1"/>
  <c r="AJ536" i="41"/>
  <c r="AK536" i="41" s="1"/>
  <c r="AJ504" i="41"/>
  <c r="AK504" i="41" s="1"/>
  <c r="AJ488" i="41"/>
  <c r="AK488" i="41" s="1"/>
  <c r="AJ472" i="41"/>
  <c r="AK472" i="41" s="1"/>
  <c r="AJ456" i="41"/>
  <c r="AK456" i="41" s="1"/>
  <c r="AJ424" i="41"/>
  <c r="AK424" i="41" s="1"/>
  <c r="AJ408" i="41"/>
  <c r="AK408" i="41" s="1"/>
  <c r="AJ392" i="41"/>
  <c r="AK392" i="41" s="1"/>
  <c r="AJ376" i="41"/>
  <c r="AK376" i="41" s="1"/>
  <c r="AJ360" i="41"/>
  <c r="AK360" i="41" s="1"/>
  <c r="AJ344" i="41"/>
  <c r="AK344" i="41" s="1"/>
  <c r="AJ326" i="41"/>
  <c r="AK326" i="41" s="1"/>
  <c r="AJ305" i="41"/>
  <c r="AK305" i="41" s="1"/>
  <c r="AJ285" i="41"/>
  <c r="AK285" i="41" s="1"/>
  <c r="AJ264" i="41"/>
  <c r="AK264" i="41" s="1"/>
  <c r="AJ244" i="41"/>
  <c r="AK244" i="41" s="1"/>
  <c r="AJ223" i="41"/>
  <c r="AK223" i="41" s="1"/>
  <c r="AJ202" i="41"/>
  <c r="AK202" i="41" s="1"/>
  <c r="AJ182" i="41"/>
  <c r="AK182" i="41" s="1"/>
  <c r="AJ161" i="41"/>
  <c r="AK161" i="41" s="1"/>
  <c r="AJ141" i="41"/>
  <c r="AK141" i="41" s="1"/>
  <c r="AJ120" i="41"/>
  <c r="AK120" i="41" s="1"/>
  <c r="AJ99" i="41"/>
  <c r="AK99" i="41" s="1"/>
  <c r="AJ74" i="41"/>
  <c r="AK74" i="41" s="1"/>
  <c r="AJ49" i="41"/>
  <c r="AK49" i="41" s="1"/>
  <c r="AP84" i="41"/>
  <c r="AJ84" i="41"/>
  <c r="AK84" i="41" s="1"/>
  <c r="AM412" i="41"/>
  <c r="AL412" i="41"/>
  <c r="AP548" i="41"/>
  <c r="AA548" i="41"/>
  <c r="AB548" i="41" s="1"/>
  <c r="AP476" i="41"/>
  <c r="AA476" i="41"/>
  <c r="AB476" i="41" s="1"/>
  <c r="AP440" i="41"/>
  <c r="AA440" i="41"/>
  <c r="AB440" i="41" s="1"/>
  <c r="AP404" i="41"/>
  <c r="AA404" i="41"/>
  <c r="AB404" i="41" s="1"/>
  <c r="AC404" i="41" s="1"/>
  <c r="AP368" i="41"/>
  <c r="AA368" i="41"/>
  <c r="AB368" i="41" s="1"/>
  <c r="AP332" i="41"/>
  <c r="AA332" i="41"/>
  <c r="AB332" i="41" s="1"/>
  <c r="AP320" i="41"/>
  <c r="AJ320" i="41"/>
  <c r="AK320" i="41" s="1"/>
  <c r="AP308" i="41"/>
  <c r="AJ308" i="41"/>
  <c r="AK308" i="41" s="1"/>
  <c r="AP296" i="41"/>
  <c r="AJ296" i="41"/>
  <c r="AK296" i="41" s="1"/>
  <c r="AA296" i="41"/>
  <c r="AB296" i="41" s="1"/>
  <c r="AP284" i="41"/>
  <c r="AJ284" i="41"/>
  <c r="AK284" i="41" s="1"/>
  <c r="AP272" i="41"/>
  <c r="AJ272" i="41"/>
  <c r="AK272" i="41" s="1"/>
  <c r="AP260" i="41"/>
  <c r="AJ260" i="41"/>
  <c r="AK260" i="41" s="1"/>
  <c r="AA260" i="41"/>
  <c r="AB260" i="41" s="1"/>
  <c r="AP248" i="41"/>
  <c r="AJ248" i="41"/>
  <c r="AK248" i="41" s="1"/>
  <c r="AP236" i="41"/>
  <c r="AJ236" i="41"/>
  <c r="AK236" i="41" s="1"/>
  <c r="AP224" i="41"/>
  <c r="AJ224" i="41"/>
  <c r="AK224" i="41" s="1"/>
  <c r="AA224" i="41"/>
  <c r="AB224" i="41" s="1"/>
  <c r="AA212" i="41"/>
  <c r="AB212" i="41" s="1"/>
  <c r="AD212" i="41" s="1"/>
  <c r="AP212" i="41"/>
  <c r="AJ212" i="41"/>
  <c r="AK212" i="41" s="1"/>
  <c r="AP200" i="41"/>
  <c r="AJ200" i="41"/>
  <c r="AK200" i="41" s="1"/>
  <c r="AP188" i="41"/>
  <c r="AJ188" i="41"/>
  <c r="AK188" i="41" s="1"/>
  <c r="AP176" i="41"/>
  <c r="AJ176" i="41"/>
  <c r="AK176" i="41" s="1"/>
  <c r="AP164" i="41"/>
  <c r="AJ164" i="41"/>
  <c r="AK164" i="41" s="1"/>
  <c r="AA152" i="41"/>
  <c r="AB152" i="41" s="1"/>
  <c r="AP152" i="41"/>
  <c r="AJ152" i="41"/>
  <c r="AK152" i="41" s="1"/>
  <c r="AP140" i="41"/>
  <c r="AJ140" i="41"/>
  <c r="AK140" i="41" s="1"/>
  <c r="AP128" i="41"/>
  <c r="AJ128" i="41"/>
  <c r="AK128" i="41" s="1"/>
  <c r="AP116" i="41"/>
  <c r="AJ116" i="41"/>
  <c r="AK116" i="41" s="1"/>
  <c r="AP44" i="41"/>
  <c r="AJ44" i="41"/>
  <c r="AK44" i="41" s="1"/>
  <c r="AP32" i="41"/>
  <c r="AJ32" i="41"/>
  <c r="AK32" i="41" s="1"/>
  <c r="AP20" i="41"/>
  <c r="AJ20" i="41"/>
  <c r="AK20" i="41" s="1"/>
  <c r="AP8" i="41"/>
  <c r="AJ8" i="41"/>
  <c r="AK8" i="41" s="1"/>
  <c r="AA490" i="41"/>
  <c r="AB490" i="41" s="1"/>
  <c r="AA448" i="41"/>
  <c r="AB448" i="41" s="1"/>
  <c r="AA401" i="41"/>
  <c r="AB401" i="41" s="1"/>
  <c r="AA353" i="41"/>
  <c r="AB353" i="41" s="1"/>
  <c r="AA305" i="41"/>
  <c r="AB305" i="41" s="1"/>
  <c r="AA257" i="41"/>
  <c r="AB257" i="41" s="1"/>
  <c r="AA211" i="41"/>
  <c r="AB211" i="41" s="1"/>
  <c r="AC211" i="41" s="1"/>
  <c r="AA154" i="41"/>
  <c r="AB154" i="41" s="1"/>
  <c r="AJ550" i="41"/>
  <c r="AK550" i="41" s="1"/>
  <c r="AJ535" i="41"/>
  <c r="AK535" i="41" s="1"/>
  <c r="AJ519" i="41"/>
  <c r="AK519" i="41" s="1"/>
  <c r="AJ502" i="41"/>
  <c r="AK502" i="41" s="1"/>
  <c r="AJ487" i="41"/>
  <c r="AK487" i="41" s="1"/>
  <c r="AJ471" i="41"/>
  <c r="AK471" i="41" s="1"/>
  <c r="AJ454" i="41"/>
  <c r="AK454" i="41" s="1"/>
  <c r="AJ439" i="41"/>
  <c r="AK439" i="41" s="1"/>
  <c r="AJ423" i="41"/>
  <c r="AK423" i="41" s="1"/>
  <c r="AJ406" i="41"/>
  <c r="AK406" i="41" s="1"/>
  <c r="AJ391" i="41"/>
  <c r="AK391" i="41" s="1"/>
  <c r="AJ375" i="41"/>
  <c r="AK375" i="41" s="1"/>
  <c r="AJ358" i="41"/>
  <c r="AK358" i="41" s="1"/>
  <c r="AJ343" i="41"/>
  <c r="AK343" i="41" s="1"/>
  <c r="AJ324" i="41"/>
  <c r="AK324" i="41" s="1"/>
  <c r="AJ304" i="41"/>
  <c r="AK304" i="41" s="1"/>
  <c r="AJ283" i="41"/>
  <c r="AK283" i="41" s="1"/>
  <c r="AJ262" i="41"/>
  <c r="AK262" i="41" s="1"/>
  <c r="AJ242" i="41"/>
  <c r="AK242" i="41" s="1"/>
  <c r="AJ221" i="41"/>
  <c r="AK221" i="41" s="1"/>
  <c r="AJ201" i="41"/>
  <c r="AK201" i="41" s="1"/>
  <c r="AJ160" i="41"/>
  <c r="AK160" i="41" s="1"/>
  <c r="AJ139" i="41"/>
  <c r="AK139" i="41" s="1"/>
  <c r="AJ118" i="41"/>
  <c r="AK118" i="41" s="1"/>
  <c r="AJ97" i="41"/>
  <c r="AK97" i="41" s="1"/>
  <c r="AJ72" i="41"/>
  <c r="AK72" i="41" s="1"/>
  <c r="AJ45" i="41"/>
  <c r="AK45" i="41" s="1"/>
  <c r="AA156" i="41"/>
  <c r="AB156" i="41" s="1"/>
  <c r="AP156" i="41"/>
  <c r="AP12" i="41"/>
  <c r="AJ12" i="41"/>
  <c r="AK12" i="41" s="1"/>
  <c r="AJ540" i="41"/>
  <c r="AK540" i="41" s="1"/>
  <c r="AM508" i="41"/>
  <c r="AL508" i="41"/>
  <c r="AL380" i="41"/>
  <c r="AM380" i="41"/>
  <c r="AM290" i="41"/>
  <c r="AL290" i="41"/>
  <c r="AM249" i="41"/>
  <c r="AL249" i="41"/>
  <c r="AM208" i="41"/>
  <c r="AL208" i="41"/>
  <c r="AM166" i="41"/>
  <c r="AL166" i="41"/>
  <c r="AL56" i="41"/>
  <c r="AM56" i="41"/>
  <c r="AA151" i="41"/>
  <c r="AB151" i="41" s="1"/>
  <c r="AD151" i="41" s="1"/>
  <c r="AP151" i="41"/>
  <c r="AP103" i="41"/>
  <c r="AJ103" i="41"/>
  <c r="AK103" i="41" s="1"/>
  <c r="AP79" i="41"/>
  <c r="AJ79" i="41"/>
  <c r="AK79" i="41" s="1"/>
  <c r="AP67" i="41"/>
  <c r="AJ67" i="41"/>
  <c r="AK67" i="41" s="1"/>
  <c r="AP55" i="41"/>
  <c r="AJ55" i="41"/>
  <c r="AK55" i="41" s="1"/>
  <c r="AP31" i="41"/>
  <c r="AJ31" i="41"/>
  <c r="AK31" i="41" s="1"/>
  <c r="AP19" i="41"/>
  <c r="AJ19" i="41"/>
  <c r="AK19" i="41" s="1"/>
  <c r="AP7" i="41"/>
  <c r="AJ7" i="41"/>
  <c r="AK7" i="41" s="1"/>
  <c r="AA488" i="41"/>
  <c r="AB488" i="41" s="1"/>
  <c r="AA442" i="41"/>
  <c r="AB442" i="41" s="1"/>
  <c r="AA394" i="41"/>
  <c r="AB394" i="41" s="1"/>
  <c r="AA352" i="41"/>
  <c r="AB352" i="41" s="1"/>
  <c r="AA304" i="41"/>
  <c r="AB304" i="41" s="1"/>
  <c r="AA250" i="41"/>
  <c r="AB250" i="41" s="1"/>
  <c r="AJ549" i="41"/>
  <c r="AK549" i="41" s="1"/>
  <c r="AJ533" i="41"/>
  <c r="AK533" i="41" s="1"/>
  <c r="AJ518" i="41"/>
  <c r="AK518" i="41" s="1"/>
  <c r="AJ501" i="41"/>
  <c r="AK501" i="41" s="1"/>
  <c r="AJ485" i="41"/>
  <c r="AK485" i="41" s="1"/>
  <c r="AJ470" i="41"/>
  <c r="AK470" i="41" s="1"/>
  <c r="AJ453" i="41"/>
  <c r="AK453" i="41" s="1"/>
  <c r="AJ437" i="41"/>
  <c r="AK437" i="41" s="1"/>
  <c r="AJ422" i="41"/>
  <c r="AK422" i="41" s="1"/>
  <c r="AJ405" i="41"/>
  <c r="AK405" i="41" s="1"/>
  <c r="AJ389" i="41"/>
  <c r="AK389" i="41" s="1"/>
  <c r="AJ374" i="41"/>
  <c r="AK374" i="41" s="1"/>
  <c r="AJ357" i="41"/>
  <c r="AK357" i="41" s="1"/>
  <c r="AJ341" i="41"/>
  <c r="AK341" i="41" s="1"/>
  <c r="AJ322" i="41"/>
  <c r="AK322" i="41" s="1"/>
  <c r="AJ302" i="41"/>
  <c r="AK302" i="41" s="1"/>
  <c r="AJ281" i="41"/>
  <c r="AK281" i="41" s="1"/>
  <c r="AJ261" i="41"/>
  <c r="AK261" i="41" s="1"/>
  <c r="AJ240" i="41"/>
  <c r="AK240" i="41" s="1"/>
  <c r="AJ199" i="41"/>
  <c r="AK199" i="41" s="1"/>
  <c r="AJ178" i="41"/>
  <c r="AK178" i="41" s="1"/>
  <c r="AJ158" i="41"/>
  <c r="AK158" i="41" s="1"/>
  <c r="AJ117" i="41"/>
  <c r="AK117" i="41" s="1"/>
  <c r="AJ95" i="41"/>
  <c r="AK95" i="41" s="1"/>
  <c r="AJ71" i="41"/>
  <c r="AK71" i="41" s="1"/>
  <c r="AJ43" i="41"/>
  <c r="AK43" i="41" s="1"/>
  <c r="AP546" i="41"/>
  <c r="AJ546" i="41"/>
  <c r="AK546" i="41" s="1"/>
  <c r="AP534" i="41"/>
  <c r="AJ534" i="41"/>
  <c r="AK534" i="41" s="1"/>
  <c r="AP522" i="41"/>
  <c r="AJ522" i="41"/>
  <c r="AK522" i="41" s="1"/>
  <c r="AP510" i="41"/>
  <c r="AJ510" i="41"/>
  <c r="AK510" i="41" s="1"/>
  <c r="AA498" i="41"/>
  <c r="AB498" i="41" s="1"/>
  <c r="AP498" i="41"/>
  <c r="AJ498" i="41"/>
  <c r="AK498" i="41" s="1"/>
  <c r="AA486" i="41"/>
  <c r="AB486" i="41" s="1"/>
  <c r="AP486" i="41"/>
  <c r="AJ486" i="41"/>
  <c r="AK486" i="41" s="1"/>
  <c r="AA474" i="41"/>
  <c r="AB474" i="41" s="1"/>
  <c r="AD474" i="41" s="1"/>
  <c r="AP474" i="41"/>
  <c r="AJ474" i="41"/>
  <c r="AK474" i="41" s="1"/>
  <c r="AA462" i="41"/>
  <c r="AB462" i="41" s="1"/>
  <c r="AP462" i="41"/>
  <c r="AJ462" i="41"/>
  <c r="AK462" i="41" s="1"/>
  <c r="AA450" i="41"/>
  <c r="AB450" i="41" s="1"/>
  <c r="AP450" i="41"/>
  <c r="AJ450" i="41"/>
  <c r="AK450" i="41" s="1"/>
  <c r="AA438" i="41"/>
  <c r="AB438" i="41" s="1"/>
  <c r="AP438" i="41"/>
  <c r="AJ438" i="41"/>
  <c r="AK438" i="41" s="1"/>
  <c r="AA426" i="41"/>
  <c r="AB426" i="41" s="1"/>
  <c r="AC426" i="41" s="1"/>
  <c r="AP426" i="41"/>
  <c r="AJ426" i="41"/>
  <c r="AK426" i="41" s="1"/>
  <c r="AA414" i="41"/>
  <c r="AB414" i="41" s="1"/>
  <c r="AP414" i="41"/>
  <c r="AJ414" i="41"/>
  <c r="AK414" i="41" s="1"/>
  <c r="AA402" i="41"/>
  <c r="AB402" i="41" s="1"/>
  <c r="AP402" i="41"/>
  <c r="AJ402" i="41"/>
  <c r="AK402" i="41" s="1"/>
  <c r="AA390" i="41"/>
  <c r="AB390" i="41" s="1"/>
  <c r="AD390" i="41" s="1"/>
  <c r="AP390" i="41"/>
  <c r="AJ390" i="41"/>
  <c r="AK390" i="41" s="1"/>
  <c r="AA378" i="41"/>
  <c r="AB378" i="41" s="1"/>
  <c r="AD378" i="41" s="1"/>
  <c r="AP378" i="41"/>
  <c r="AJ378" i="41"/>
  <c r="AK378" i="41" s="1"/>
  <c r="AA366" i="41"/>
  <c r="AB366" i="41" s="1"/>
  <c r="AP366" i="41"/>
  <c r="AJ366" i="41"/>
  <c r="AK366" i="41" s="1"/>
  <c r="AA354" i="41"/>
  <c r="AB354" i="41" s="1"/>
  <c r="AP354" i="41"/>
  <c r="AJ354" i="41"/>
  <c r="AK354" i="41" s="1"/>
  <c r="AA342" i="41"/>
  <c r="AB342" i="41" s="1"/>
  <c r="AP342" i="41"/>
  <c r="AJ342" i="41"/>
  <c r="AK342" i="41" s="1"/>
  <c r="AA330" i="41"/>
  <c r="AB330" i="41" s="1"/>
  <c r="AP330" i="41"/>
  <c r="AJ330" i="41"/>
  <c r="AK330" i="41" s="1"/>
  <c r="AA318" i="41"/>
  <c r="AB318" i="41" s="1"/>
  <c r="AP318" i="41"/>
  <c r="AJ318" i="41"/>
  <c r="AK318" i="41" s="1"/>
  <c r="AA306" i="41"/>
  <c r="AB306" i="41" s="1"/>
  <c r="AP306" i="41"/>
  <c r="AJ306" i="41"/>
  <c r="AK306" i="41" s="1"/>
  <c r="AA294" i="41"/>
  <c r="AB294" i="41" s="1"/>
  <c r="AP294" i="41"/>
  <c r="AJ294" i="41"/>
  <c r="AK294" i="41" s="1"/>
  <c r="AA282" i="41"/>
  <c r="AB282" i="41" s="1"/>
  <c r="AD282" i="41" s="1"/>
  <c r="AP282" i="41"/>
  <c r="AJ282" i="41"/>
  <c r="AK282" i="41" s="1"/>
  <c r="AA270" i="41"/>
  <c r="AB270" i="41" s="1"/>
  <c r="AP270" i="41"/>
  <c r="AJ270" i="41"/>
  <c r="AK270" i="41" s="1"/>
  <c r="AA258" i="41"/>
  <c r="AB258" i="41" s="1"/>
  <c r="AP258" i="41"/>
  <c r="AJ258" i="41"/>
  <c r="AK258" i="41" s="1"/>
  <c r="AA246" i="41"/>
  <c r="AB246" i="41" s="1"/>
  <c r="AP246" i="41"/>
  <c r="AJ246" i="41"/>
  <c r="AK246" i="41" s="1"/>
  <c r="AA234" i="41"/>
  <c r="AB234" i="41" s="1"/>
  <c r="AP234" i="41"/>
  <c r="AJ234" i="41"/>
  <c r="AK234" i="41" s="1"/>
  <c r="AA222" i="41"/>
  <c r="AB222" i="41" s="1"/>
  <c r="AP222" i="41"/>
  <c r="AJ222" i="41"/>
  <c r="AK222" i="41" s="1"/>
  <c r="AP210" i="41"/>
  <c r="AJ210" i="41"/>
  <c r="AK210" i="41" s="1"/>
  <c r="AP198" i="41"/>
  <c r="AJ198" i="41"/>
  <c r="AK198" i="41" s="1"/>
  <c r="AP186" i="41"/>
  <c r="AJ186" i="41"/>
  <c r="AK186" i="41" s="1"/>
  <c r="AP174" i="41"/>
  <c r="AJ174" i="41"/>
  <c r="AK174" i="41" s="1"/>
  <c r="AP162" i="41"/>
  <c r="AJ162" i="41"/>
  <c r="AK162" i="41" s="1"/>
  <c r="AP150" i="41"/>
  <c r="AJ150" i="41"/>
  <c r="AK150" i="41" s="1"/>
  <c r="AP138" i="41"/>
  <c r="AJ138" i="41"/>
  <c r="AK138" i="41" s="1"/>
  <c r="AP126" i="41"/>
  <c r="AJ126" i="41"/>
  <c r="AK126" i="41" s="1"/>
  <c r="AP114" i="41"/>
  <c r="AJ114" i="41"/>
  <c r="AK114" i="41" s="1"/>
  <c r="AP90" i="41"/>
  <c r="AJ90" i="41"/>
  <c r="AK90" i="41" s="1"/>
  <c r="AP30" i="41"/>
  <c r="AJ30" i="41"/>
  <c r="AK30" i="41" s="1"/>
  <c r="AP18" i="41"/>
  <c r="AJ18" i="41"/>
  <c r="AK18" i="41" s="1"/>
  <c r="AA485" i="41"/>
  <c r="AB485" i="41" s="1"/>
  <c r="AA437" i="41"/>
  <c r="AB437" i="41" s="1"/>
  <c r="AA392" i="41"/>
  <c r="AB392" i="41" s="1"/>
  <c r="AA344" i="41"/>
  <c r="AB344" i="41" s="1"/>
  <c r="AA298" i="41"/>
  <c r="AB298" i="41" s="1"/>
  <c r="AA248" i="41"/>
  <c r="AB248" i="41" s="1"/>
  <c r="AA198" i="41"/>
  <c r="AB198" i="41" s="1"/>
  <c r="AA142" i="41"/>
  <c r="AB142" i="41" s="1"/>
  <c r="AD142" i="41" s="1"/>
  <c r="AJ548" i="41"/>
  <c r="AK548" i="41" s="1"/>
  <c r="AJ532" i="41"/>
  <c r="AK532" i="41" s="1"/>
  <c r="AJ516" i="41"/>
  <c r="AK516" i="41" s="1"/>
  <c r="AJ500" i="41"/>
  <c r="AK500" i="41" s="1"/>
  <c r="AJ484" i="41"/>
  <c r="AK484" i="41" s="1"/>
  <c r="AJ468" i="41"/>
  <c r="AK468" i="41" s="1"/>
  <c r="AJ452" i="41"/>
  <c r="AK452" i="41" s="1"/>
  <c r="AJ436" i="41"/>
  <c r="AK436" i="41" s="1"/>
  <c r="AJ420" i="41"/>
  <c r="AK420" i="41" s="1"/>
  <c r="AJ404" i="41"/>
  <c r="AK404" i="41" s="1"/>
  <c r="AJ388" i="41"/>
  <c r="AK388" i="41" s="1"/>
  <c r="AJ372" i="41"/>
  <c r="AK372" i="41" s="1"/>
  <c r="AJ356" i="41"/>
  <c r="AK356" i="41" s="1"/>
  <c r="AJ340" i="41"/>
  <c r="AK340" i="41" s="1"/>
  <c r="AJ321" i="41"/>
  <c r="AK321" i="41" s="1"/>
  <c r="AJ300" i="41"/>
  <c r="AK300" i="41" s="1"/>
  <c r="AJ280" i="41"/>
  <c r="AK280" i="41" s="1"/>
  <c r="AJ259" i="41"/>
  <c r="AK259" i="41" s="1"/>
  <c r="AJ238" i="41"/>
  <c r="AK238" i="41" s="1"/>
  <c r="AJ218" i="41"/>
  <c r="AK218" i="41" s="1"/>
  <c r="AJ197" i="41"/>
  <c r="AK197" i="41" s="1"/>
  <c r="AJ177" i="41"/>
  <c r="AK177" i="41" s="1"/>
  <c r="AJ156" i="41"/>
  <c r="AK156" i="41" s="1"/>
  <c r="AJ136" i="41"/>
  <c r="AK136" i="41" s="1"/>
  <c r="AJ115" i="41"/>
  <c r="AK115" i="41" s="1"/>
  <c r="AJ92" i="41"/>
  <c r="AK92" i="41" s="1"/>
  <c r="AJ68" i="41"/>
  <c r="AK68" i="41" s="1"/>
  <c r="AJ42" i="41"/>
  <c r="AK42" i="41" s="1"/>
  <c r="AL524" i="41"/>
  <c r="AP96" i="41"/>
  <c r="AJ96" i="41"/>
  <c r="AK96" i="41" s="1"/>
  <c r="AL428" i="41"/>
  <c r="AM428" i="41"/>
  <c r="AP497" i="41"/>
  <c r="AA497" i="41"/>
  <c r="AB497" i="41" s="1"/>
  <c r="AD497" i="41" s="1"/>
  <c r="AA209" i="41"/>
  <c r="AB209" i="41" s="1"/>
  <c r="AC209" i="41" s="1"/>
  <c r="AP209" i="41"/>
  <c r="AP185" i="41"/>
  <c r="AA185" i="41"/>
  <c r="AB185" i="41" s="1"/>
  <c r="AA149" i="41"/>
  <c r="AB149" i="41" s="1"/>
  <c r="AP149" i="41"/>
  <c r="AP137" i="41"/>
  <c r="AA137" i="41"/>
  <c r="AB137" i="41" s="1"/>
  <c r="AA101" i="41"/>
  <c r="AB101" i="41" s="1"/>
  <c r="AP101" i="41"/>
  <c r="AJ101" i="41"/>
  <c r="AK101" i="41" s="1"/>
  <c r="AA77" i="41"/>
  <c r="AB77" i="41" s="1"/>
  <c r="AP77" i="41"/>
  <c r="AP65" i="41"/>
  <c r="AJ65" i="41"/>
  <c r="AK65" i="41" s="1"/>
  <c r="AA53" i="41"/>
  <c r="AB53" i="41" s="1"/>
  <c r="AP53" i="41"/>
  <c r="AJ53" i="41"/>
  <c r="AK53" i="41" s="1"/>
  <c r="AP41" i="41"/>
  <c r="AJ41" i="41"/>
  <c r="AK41" i="41" s="1"/>
  <c r="AA29" i="41"/>
  <c r="AB29" i="41" s="1"/>
  <c r="AP29" i="41"/>
  <c r="AP17" i="41"/>
  <c r="AJ17" i="41"/>
  <c r="AK17" i="41" s="1"/>
  <c r="AA478" i="41"/>
  <c r="AB478" i="41" s="1"/>
  <c r="AD478" i="41" s="1"/>
  <c r="AA436" i="41"/>
  <c r="AB436" i="41" s="1"/>
  <c r="AD436" i="41" s="1"/>
  <c r="AA389" i="41"/>
  <c r="AB389" i="41" s="1"/>
  <c r="AD389" i="41" s="1"/>
  <c r="AA341" i="41"/>
  <c r="AB341" i="41" s="1"/>
  <c r="AA293" i="41"/>
  <c r="AB293" i="41" s="1"/>
  <c r="AA245" i="41"/>
  <c r="AB245" i="41" s="1"/>
  <c r="AA197" i="41"/>
  <c r="AB197" i="41" s="1"/>
  <c r="AA138" i="41"/>
  <c r="AB138" i="41" s="1"/>
  <c r="AJ547" i="41"/>
  <c r="AK547" i="41" s="1"/>
  <c r="AJ531" i="41"/>
  <c r="AK531" i="41" s="1"/>
  <c r="AJ514" i="41"/>
  <c r="AK514" i="41" s="1"/>
  <c r="AJ499" i="41"/>
  <c r="AK499" i="41" s="1"/>
  <c r="AJ483" i="41"/>
  <c r="AK483" i="41" s="1"/>
  <c r="AJ466" i="41"/>
  <c r="AK466" i="41" s="1"/>
  <c r="AJ451" i="41"/>
  <c r="AK451" i="41" s="1"/>
  <c r="AJ435" i="41"/>
  <c r="AK435" i="41" s="1"/>
  <c r="AJ418" i="41"/>
  <c r="AK418" i="41" s="1"/>
  <c r="AJ403" i="41"/>
  <c r="AK403" i="41" s="1"/>
  <c r="AJ387" i="41"/>
  <c r="AK387" i="41" s="1"/>
  <c r="AJ370" i="41"/>
  <c r="AK370" i="41" s="1"/>
  <c r="AJ355" i="41"/>
  <c r="AK355" i="41" s="1"/>
  <c r="AJ338" i="41"/>
  <c r="AK338" i="41" s="1"/>
  <c r="AJ319" i="41"/>
  <c r="AK319" i="41" s="1"/>
  <c r="AJ298" i="41"/>
  <c r="AK298" i="41" s="1"/>
  <c r="AJ278" i="41"/>
  <c r="AK278" i="41" s="1"/>
  <c r="AJ257" i="41"/>
  <c r="AK257" i="41" s="1"/>
  <c r="AJ237" i="41"/>
  <c r="AK237" i="41" s="1"/>
  <c r="AJ216" i="41"/>
  <c r="AK216" i="41" s="1"/>
  <c r="AJ175" i="41"/>
  <c r="AK175" i="41" s="1"/>
  <c r="AJ154" i="41"/>
  <c r="AK154" i="41" s="1"/>
  <c r="AJ134" i="41"/>
  <c r="AK134" i="41" s="1"/>
  <c r="AJ113" i="41"/>
  <c r="AK113" i="41" s="1"/>
  <c r="AJ91" i="41"/>
  <c r="AK91" i="41" s="1"/>
  <c r="AJ66" i="41"/>
  <c r="AK66" i="41" s="1"/>
  <c r="AJ29" i="41"/>
  <c r="AK29" i="41" s="1"/>
  <c r="AA180" i="41"/>
  <c r="AB180" i="41" s="1"/>
  <c r="AD180" i="41" s="1"/>
  <c r="AP180" i="41"/>
  <c r="AP24" i="41"/>
  <c r="AJ24" i="41"/>
  <c r="AK24" i="41" s="1"/>
  <c r="AJ396" i="41"/>
  <c r="AK396" i="41" s="1"/>
  <c r="AA544" i="41"/>
  <c r="AB544" i="41" s="1"/>
  <c r="AD544" i="41" s="1"/>
  <c r="AP544" i="41"/>
  <c r="AA520" i="41"/>
  <c r="AB520" i="41" s="1"/>
  <c r="AD520" i="41" s="1"/>
  <c r="AP520" i="41"/>
  <c r="AA496" i="41"/>
  <c r="AB496" i="41" s="1"/>
  <c r="AP496" i="41"/>
  <c r="AP400" i="41"/>
  <c r="AA400" i="41"/>
  <c r="AB400" i="41" s="1"/>
  <c r="AD400" i="41" s="1"/>
  <c r="AP364" i="41"/>
  <c r="AA364" i="41"/>
  <c r="AB364" i="41" s="1"/>
  <c r="AP328" i="41"/>
  <c r="AA328" i="41"/>
  <c r="AB328" i="41" s="1"/>
  <c r="AC328" i="41" s="1"/>
  <c r="AP292" i="41"/>
  <c r="AA292" i="41"/>
  <c r="AB292" i="41" s="1"/>
  <c r="AP256" i="41"/>
  <c r="AA256" i="41"/>
  <c r="AB256" i="41" s="1"/>
  <c r="AP220" i="41"/>
  <c r="AA220" i="41"/>
  <c r="AB220" i="41" s="1"/>
  <c r="AD220" i="41" s="1"/>
  <c r="AP208" i="41"/>
  <c r="AA208" i="41"/>
  <c r="AB208" i="41" s="1"/>
  <c r="AD208" i="41" s="1"/>
  <c r="AA196" i="41"/>
  <c r="AB196" i="41" s="1"/>
  <c r="AC196" i="41" s="1"/>
  <c r="AP196" i="41"/>
  <c r="AA148" i="41"/>
  <c r="AB148" i="41" s="1"/>
  <c r="AP148" i="41"/>
  <c r="AP88" i="41"/>
  <c r="AJ88" i="41"/>
  <c r="AK88" i="41" s="1"/>
  <c r="AP76" i="41"/>
  <c r="AJ76" i="41"/>
  <c r="AK76" i="41" s="1"/>
  <c r="AP40" i="41"/>
  <c r="AJ40" i="41"/>
  <c r="AK40" i="41" s="1"/>
  <c r="AP28" i="41"/>
  <c r="AJ28" i="41"/>
  <c r="AK28" i="41" s="1"/>
  <c r="AP16" i="41"/>
  <c r="AJ16" i="41"/>
  <c r="AK16" i="41" s="1"/>
  <c r="AA473" i="41"/>
  <c r="AB473" i="41" s="1"/>
  <c r="AA430" i="41"/>
  <c r="AB430" i="41" s="1"/>
  <c r="AA388" i="41"/>
  <c r="AB388" i="41" s="1"/>
  <c r="AA340" i="41"/>
  <c r="AB340" i="41" s="1"/>
  <c r="AA286" i="41"/>
  <c r="AB286" i="41" s="1"/>
  <c r="AA244" i="41"/>
  <c r="AB244" i="41" s="1"/>
  <c r="AA188" i="41"/>
  <c r="AB188" i="41" s="1"/>
  <c r="AA127" i="41"/>
  <c r="AB127" i="41" s="1"/>
  <c r="AD127" i="41" s="1"/>
  <c r="AJ545" i="41"/>
  <c r="AK545" i="41" s="1"/>
  <c r="AJ530" i="41"/>
  <c r="AK530" i="41" s="1"/>
  <c r="AJ513" i="41"/>
  <c r="AK513" i="41" s="1"/>
  <c r="AJ497" i="41"/>
  <c r="AK497" i="41" s="1"/>
  <c r="AJ482" i="41"/>
  <c r="AK482" i="41" s="1"/>
  <c r="AJ465" i="41"/>
  <c r="AK465" i="41" s="1"/>
  <c r="AJ449" i="41"/>
  <c r="AK449" i="41" s="1"/>
  <c r="AJ434" i="41"/>
  <c r="AK434" i="41" s="1"/>
  <c r="AJ417" i="41"/>
  <c r="AK417" i="41" s="1"/>
  <c r="AJ401" i="41"/>
  <c r="AK401" i="41" s="1"/>
  <c r="AJ386" i="41"/>
  <c r="AK386" i="41" s="1"/>
  <c r="AJ369" i="41"/>
  <c r="AK369" i="41" s="1"/>
  <c r="AJ353" i="41"/>
  <c r="AK353" i="41" s="1"/>
  <c r="AJ336" i="41"/>
  <c r="AK336" i="41" s="1"/>
  <c r="AJ317" i="41"/>
  <c r="AK317" i="41" s="1"/>
  <c r="AJ297" i="41"/>
  <c r="AK297" i="41" s="1"/>
  <c r="AJ276" i="41"/>
  <c r="AK276" i="41" s="1"/>
  <c r="AJ256" i="41"/>
  <c r="AK256" i="41" s="1"/>
  <c r="AJ235" i="41"/>
  <c r="AK235" i="41" s="1"/>
  <c r="AJ214" i="41"/>
  <c r="AK214" i="41" s="1"/>
  <c r="AJ173" i="41"/>
  <c r="AK173" i="41" s="1"/>
  <c r="AJ153" i="41"/>
  <c r="AK153" i="41" s="1"/>
  <c r="AJ132" i="41"/>
  <c r="AK132" i="41" s="1"/>
  <c r="AJ112" i="41"/>
  <c r="AK112" i="41" s="1"/>
  <c r="AJ89" i="41"/>
  <c r="AK89" i="41" s="1"/>
  <c r="AJ64" i="41"/>
  <c r="AK64" i="41" s="1"/>
  <c r="AJ14" i="41"/>
  <c r="AK14" i="41" s="1"/>
  <c r="AL189" i="41"/>
  <c r="AM364" i="41"/>
  <c r="AL364" i="41"/>
  <c r="AP339" i="41"/>
  <c r="AJ339" i="41"/>
  <c r="AK339" i="41" s="1"/>
  <c r="AP327" i="41"/>
  <c r="AJ327" i="41"/>
  <c r="AK327" i="41" s="1"/>
  <c r="AP315" i="41"/>
  <c r="AJ315" i="41"/>
  <c r="AK315" i="41" s="1"/>
  <c r="AP303" i="41"/>
  <c r="AJ303" i="41"/>
  <c r="AK303" i="41" s="1"/>
  <c r="AP291" i="41"/>
  <c r="AJ291" i="41"/>
  <c r="AK291" i="41" s="1"/>
  <c r="AP279" i="41"/>
  <c r="AJ279" i="41"/>
  <c r="AK279" i="41" s="1"/>
  <c r="AP267" i="41"/>
  <c r="AJ267" i="41"/>
  <c r="AK267" i="41" s="1"/>
  <c r="AP255" i="41"/>
  <c r="AJ255" i="41"/>
  <c r="AK255" i="41" s="1"/>
  <c r="AP243" i="41"/>
  <c r="AJ243" i="41"/>
  <c r="AK243" i="41" s="1"/>
  <c r="AP231" i="41"/>
  <c r="AJ231" i="41"/>
  <c r="AK231" i="41" s="1"/>
  <c r="AP219" i="41"/>
  <c r="AJ219" i="41"/>
  <c r="AK219" i="41" s="1"/>
  <c r="AA207" i="41"/>
  <c r="AB207" i="41" s="1"/>
  <c r="AD207" i="41" s="1"/>
  <c r="AP207" i="41"/>
  <c r="AJ207" i="41"/>
  <c r="AK207" i="41" s="1"/>
  <c r="AA195" i="41"/>
  <c r="AB195" i="41" s="1"/>
  <c r="AC195" i="41" s="1"/>
  <c r="AP195" i="41"/>
  <c r="AJ195" i="41"/>
  <c r="AK195" i="41" s="1"/>
  <c r="AP183" i="41"/>
  <c r="AJ183" i="41"/>
  <c r="AK183" i="41" s="1"/>
  <c r="AP171" i="41"/>
  <c r="AJ171" i="41"/>
  <c r="AK171" i="41" s="1"/>
  <c r="AP159" i="41"/>
  <c r="AJ159" i="41"/>
  <c r="AK159" i="41" s="1"/>
  <c r="AP147" i="41"/>
  <c r="AJ147" i="41"/>
  <c r="AK147" i="41" s="1"/>
  <c r="AP135" i="41"/>
  <c r="AJ135" i="41"/>
  <c r="AK135" i="41" s="1"/>
  <c r="AP123" i="41"/>
  <c r="AJ123" i="41"/>
  <c r="AK123" i="41" s="1"/>
  <c r="AP111" i="41"/>
  <c r="AJ111" i="41"/>
  <c r="AK111" i="41" s="1"/>
  <c r="AP87" i="41"/>
  <c r="AJ87" i="41"/>
  <c r="AK87" i="41" s="1"/>
  <c r="AP75" i="41"/>
  <c r="AJ75" i="41"/>
  <c r="AK75" i="41" s="1"/>
  <c r="AP63" i="41"/>
  <c r="AJ63" i="41"/>
  <c r="AK63" i="41" s="1"/>
  <c r="AP51" i="41"/>
  <c r="AJ51" i="41"/>
  <c r="AK51" i="41" s="1"/>
  <c r="AP39" i="41"/>
  <c r="AJ39" i="41"/>
  <c r="AK39" i="41" s="1"/>
  <c r="AP27" i="41"/>
  <c r="AJ27" i="41"/>
  <c r="AK27" i="41" s="1"/>
  <c r="AP15" i="41"/>
  <c r="AJ15" i="41"/>
  <c r="AK15" i="41" s="1"/>
  <c r="AA472" i="41"/>
  <c r="AB472" i="41" s="1"/>
  <c r="AC472" i="41" s="1"/>
  <c r="AA428" i="41"/>
  <c r="AB428" i="41" s="1"/>
  <c r="AA380" i="41"/>
  <c r="AB380" i="41" s="1"/>
  <c r="AA334" i="41"/>
  <c r="AB334" i="41" s="1"/>
  <c r="AA284" i="41"/>
  <c r="AB284" i="41" s="1"/>
  <c r="AA236" i="41"/>
  <c r="AB236" i="41" s="1"/>
  <c r="AA186" i="41"/>
  <c r="AB186" i="41" s="1"/>
  <c r="AC186" i="41" s="1"/>
  <c r="AA126" i="41"/>
  <c r="AB126" i="41" s="1"/>
  <c r="AJ544" i="41"/>
  <c r="AK544" i="41" s="1"/>
  <c r="AJ528" i="41"/>
  <c r="AK528" i="41" s="1"/>
  <c r="AJ512" i="41"/>
  <c r="AK512" i="41" s="1"/>
  <c r="AJ496" i="41"/>
  <c r="AK496" i="41" s="1"/>
  <c r="AJ480" i="41"/>
  <c r="AK480" i="41" s="1"/>
  <c r="AJ464" i="41"/>
  <c r="AK464" i="41" s="1"/>
  <c r="AJ448" i="41"/>
  <c r="AK448" i="41" s="1"/>
  <c r="AJ432" i="41"/>
  <c r="AK432" i="41" s="1"/>
  <c r="AJ416" i="41"/>
  <c r="AK416" i="41" s="1"/>
  <c r="AJ400" i="41"/>
  <c r="AK400" i="41" s="1"/>
  <c r="AJ384" i="41"/>
  <c r="AK384" i="41" s="1"/>
  <c r="AJ368" i="41"/>
  <c r="AK368" i="41" s="1"/>
  <c r="AJ352" i="41"/>
  <c r="AK352" i="41" s="1"/>
  <c r="AJ334" i="41"/>
  <c r="AK334" i="41" s="1"/>
  <c r="AJ316" i="41"/>
  <c r="AK316" i="41" s="1"/>
  <c r="AJ295" i="41"/>
  <c r="AK295" i="41" s="1"/>
  <c r="AJ274" i="41"/>
  <c r="AK274" i="41" s="1"/>
  <c r="AJ254" i="41"/>
  <c r="AK254" i="41" s="1"/>
  <c r="AJ233" i="41"/>
  <c r="AK233" i="41" s="1"/>
  <c r="AJ213" i="41"/>
  <c r="AK213" i="41" s="1"/>
  <c r="AJ192" i="41"/>
  <c r="AK192" i="41" s="1"/>
  <c r="AJ172" i="41"/>
  <c r="AK172" i="41" s="1"/>
  <c r="AJ151" i="41"/>
  <c r="AK151" i="41" s="1"/>
  <c r="AJ130" i="41"/>
  <c r="AK130" i="41" s="1"/>
  <c r="AJ110" i="41"/>
  <c r="AK110" i="41" s="1"/>
  <c r="AJ86" i="41"/>
  <c r="AK86" i="41" s="1"/>
  <c r="AJ62" i="41"/>
  <c r="AK62" i="41" s="1"/>
  <c r="AM331" i="41"/>
  <c r="AL331" i="41"/>
  <c r="AA194" i="41"/>
  <c r="AB194" i="41" s="1"/>
  <c r="AD194" i="41" s="1"/>
  <c r="AP194" i="41"/>
  <c r="AA170" i="41"/>
  <c r="AB170" i="41" s="1"/>
  <c r="AC170" i="41" s="1"/>
  <c r="AP170" i="41"/>
  <c r="AA98" i="41"/>
  <c r="AB98" i="41" s="1"/>
  <c r="AP98" i="41"/>
  <c r="AJ98" i="41"/>
  <c r="AK98" i="41" s="1"/>
  <c r="AA50" i="41"/>
  <c r="AB50" i="41" s="1"/>
  <c r="AC50" i="41" s="1"/>
  <c r="AP50" i="41"/>
  <c r="AJ50" i="41"/>
  <c r="AK50" i="41" s="1"/>
  <c r="AP38" i="41"/>
  <c r="AJ38" i="41"/>
  <c r="AK38" i="41" s="1"/>
  <c r="AA26" i="41"/>
  <c r="AB26" i="41" s="1"/>
  <c r="AD26" i="41" s="1"/>
  <c r="AP26" i="41"/>
  <c r="AJ26" i="41"/>
  <c r="AK26" i="41" s="1"/>
  <c r="AA545" i="41"/>
  <c r="AB545" i="41" s="1"/>
  <c r="AA466" i="41"/>
  <c r="AB466" i="41" s="1"/>
  <c r="AA425" i="41"/>
  <c r="AB425" i="41" s="1"/>
  <c r="AD425" i="41" s="1"/>
  <c r="AA377" i="41"/>
  <c r="AB377" i="41" s="1"/>
  <c r="AA329" i="41"/>
  <c r="AB329" i="41" s="1"/>
  <c r="AA281" i="41"/>
  <c r="AB281" i="41" s="1"/>
  <c r="AD281" i="41" s="1"/>
  <c r="AA233" i="41"/>
  <c r="AB233" i="41" s="1"/>
  <c r="AA184" i="41"/>
  <c r="AB184" i="41" s="1"/>
  <c r="AC184" i="41" s="1"/>
  <c r="AA125" i="41"/>
  <c r="AB125" i="41" s="1"/>
  <c r="AJ543" i="41"/>
  <c r="AK543" i="41" s="1"/>
  <c r="AJ526" i="41"/>
  <c r="AK526" i="41" s="1"/>
  <c r="AJ511" i="41"/>
  <c r="AK511" i="41" s="1"/>
  <c r="AJ495" i="41"/>
  <c r="AK495" i="41" s="1"/>
  <c r="AJ478" i="41"/>
  <c r="AK478" i="41" s="1"/>
  <c r="AJ463" i="41"/>
  <c r="AK463" i="41" s="1"/>
  <c r="AJ447" i="41"/>
  <c r="AK447" i="41" s="1"/>
  <c r="AJ430" i="41"/>
  <c r="AK430" i="41" s="1"/>
  <c r="AJ415" i="41"/>
  <c r="AK415" i="41" s="1"/>
  <c r="AJ399" i="41"/>
  <c r="AK399" i="41" s="1"/>
  <c r="AJ382" i="41"/>
  <c r="AK382" i="41" s="1"/>
  <c r="AJ367" i="41"/>
  <c r="AK367" i="41" s="1"/>
  <c r="AJ351" i="41"/>
  <c r="AK351" i="41" s="1"/>
  <c r="AJ333" i="41"/>
  <c r="AK333" i="41" s="1"/>
  <c r="AJ314" i="41"/>
  <c r="AK314" i="41" s="1"/>
  <c r="AJ293" i="41"/>
  <c r="AK293" i="41" s="1"/>
  <c r="AJ273" i="41"/>
  <c r="AK273" i="41" s="1"/>
  <c r="AJ252" i="41"/>
  <c r="AK252" i="41" s="1"/>
  <c r="AJ232" i="41"/>
  <c r="AK232" i="41" s="1"/>
  <c r="AJ211" i="41"/>
  <c r="AK211" i="41" s="1"/>
  <c r="AJ190" i="41"/>
  <c r="AK190" i="41" s="1"/>
  <c r="AJ170" i="41"/>
  <c r="AK170" i="41" s="1"/>
  <c r="AJ149" i="41"/>
  <c r="AK149" i="41" s="1"/>
  <c r="AJ129" i="41"/>
  <c r="AK129" i="41" s="1"/>
  <c r="AJ108" i="41"/>
  <c r="AK108" i="41" s="1"/>
  <c r="AJ85" i="41"/>
  <c r="AK85" i="41" s="1"/>
  <c r="AJ60" i="41"/>
  <c r="AK60" i="41" s="1"/>
  <c r="AD443" i="41"/>
  <c r="AC443" i="41"/>
  <c r="AC549" i="41"/>
  <c r="AD549" i="41"/>
  <c r="AD525" i="41"/>
  <c r="AC525" i="41"/>
  <c r="AD501" i="41"/>
  <c r="AC501" i="41"/>
  <c r="AC453" i="41"/>
  <c r="AD429" i="41"/>
  <c r="AC429" i="41"/>
  <c r="AC405" i="41"/>
  <c r="AD405" i="41"/>
  <c r="AD381" i="41"/>
  <c r="AC381" i="41"/>
  <c r="AD357" i="41"/>
  <c r="AC357" i="41"/>
  <c r="AD309" i="41"/>
  <c r="AC285" i="41"/>
  <c r="AD285" i="41"/>
  <c r="AD261" i="41"/>
  <c r="AC261" i="41"/>
  <c r="AC237" i="41"/>
  <c r="AD237" i="41"/>
  <c r="AD129" i="41"/>
  <c r="AD317" i="41"/>
  <c r="AC317" i="41"/>
  <c r="AD479" i="41"/>
  <c r="AC479" i="41"/>
  <c r="AD299" i="41"/>
  <c r="AC299" i="41"/>
  <c r="AD251" i="41"/>
  <c r="AC251" i="41"/>
  <c r="AC212" i="41"/>
  <c r="AD152" i="41"/>
  <c r="AC152" i="41"/>
  <c r="AD424" i="41"/>
  <c r="AC424" i="41"/>
  <c r="AD491" i="41"/>
  <c r="AC491" i="41"/>
  <c r="AD371" i="41"/>
  <c r="AC371" i="41"/>
  <c r="AD275" i="41"/>
  <c r="AC107" i="41"/>
  <c r="AC151" i="41"/>
  <c r="AD498" i="41"/>
  <c r="AC498" i="41"/>
  <c r="AD450" i="41"/>
  <c r="AC450" i="41"/>
  <c r="AD426" i="41"/>
  <c r="AD395" i="41"/>
  <c r="AC395" i="41"/>
  <c r="AD323" i="41"/>
  <c r="AC323" i="41"/>
  <c r="AD227" i="41"/>
  <c r="AC227" i="41"/>
  <c r="AD119" i="41"/>
  <c r="AC119" i="41"/>
  <c r="AC520" i="41"/>
  <c r="AC496" i="41"/>
  <c r="AD496" i="41"/>
  <c r="AC448" i="41"/>
  <c r="AD448" i="41"/>
  <c r="AD376" i="41"/>
  <c r="AC376" i="41"/>
  <c r="AC207" i="41"/>
  <c r="AC194" i="41"/>
  <c r="AD98" i="41"/>
  <c r="AC98" i="41"/>
  <c r="AD50" i="41"/>
  <c r="AC26" i="41"/>
  <c r="AD257" i="41"/>
  <c r="AC257" i="41"/>
  <c r="AD539" i="41"/>
  <c r="AC539" i="41"/>
  <c r="AD467" i="41"/>
  <c r="AC467" i="41"/>
  <c r="AD347" i="41"/>
  <c r="AC347" i="41"/>
  <c r="AD263" i="41"/>
  <c r="AC263" i="41"/>
  <c r="AD179" i="41"/>
  <c r="AC179" i="41"/>
  <c r="AD156" i="41"/>
  <c r="AC156" i="41"/>
  <c r="AD72" i="41"/>
  <c r="AC72" i="41"/>
  <c r="AD48" i="41"/>
  <c r="AC48" i="41"/>
  <c r="AD137" i="41"/>
  <c r="AC137" i="41"/>
  <c r="X492" i="41"/>
  <c r="AG492" i="41"/>
  <c r="AA492" i="41"/>
  <c r="AB492" i="41" s="1"/>
  <c r="X396" i="41"/>
  <c r="AG396" i="41"/>
  <c r="AA396" i="41"/>
  <c r="AB396" i="41" s="1"/>
  <c r="X300" i="41"/>
  <c r="AG300" i="41"/>
  <c r="AA300" i="41"/>
  <c r="AB300" i="41" s="1"/>
  <c r="X216" i="41"/>
  <c r="AG216" i="41"/>
  <c r="AA216" i="41"/>
  <c r="AB216" i="41" s="1"/>
  <c r="X132" i="41"/>
  <c r="AG132" i="41"/>
  <c r="AA132" i="41"/>
  <c r="AB132" i="41" s="1"/>
  <c r="X36" i="41"/>
  <c r="AG36" i="41"/>
  <c r="AA36" i="41"/>
  <c r="AB36" i="41" s="1"/>
  <c r="AC476" i="41"/>
  <c r="AD476" i="41"/>
  <c r="AD308" i="41"/>
  <c r="AC308" i="41"/>
  <c r="X527" i="41"/>
  <c r="AG527" i="41"/>
  <c r="X419" i="41"/>
  <c r="AG419" i="41"/>
  <c r="X311" i="41"/>
  <c r="AG311" i="41"/>
  <c r="X191" i="41"/>
  <c r="AG191" i="41"/>
  <c r="AA191" i="41"/>
  <c r="AB191" i="41" s="1"/>
  <c r="X71" i="41"/>
  <c r="AG71" i="41"/>
  <c r="AA71" i="41"/>
  <c r="AB71" i="41" s="1"/>
  <c r="AD377" i="41"/>
  <c r="AC377" i="41"/>
  <c r="X541" i="41"/>
  <c r="AG541" i="41"/>
  <c r="AA541" i="41"/>
  <c r="AB541" i="41" s="1"/>
  <c r="X529" i="41"/>
  <c r="AG529" i="41"/>
  <c r="AA529" i="41"/>
  <c r="AB529" i="41" s="1"/>
  <c r="X517" i="41"/>
  <c r="AG517" i="41"/>
  <c r="AA517" i="41"/>
  <c r="AB517" i="41" s="1"/>
  <c r="X505" i="41"/>
  <c r="AG505" i="41"/>
  <c r="AA505" i="41"/>
  <c r="AB505" i="41" s="1"/>
  <c r="X493" i="41"/>
  <c r="AG493" i="41"/>
  <c r="AA493" i="41"/>
  <c r="AB493" i="41" s="1"/>
  <c r="X481" i="41"/>
  <c r="AG481" i="41"/>
  <c r="AA481" i="41"/>
  <c r="AB481" i="41" s="1"/>
  <c r="X469" i="41"/>
  <c r="AG469" i="41"/>
  <c r="AA469" i="41"/>
  <c r="AB469" i="41" s="1"/>
  <c r="X457" i="41"/>
  <c r="AG457" i="41"/>
  <c r="AA457" i="41"/>
  <c r="AB457" i="41" s="1"/>
  <c r="X445" i="41"/>
  <c r="AG445" i="41"/>
  <c r="AA445" i="41"/>
  <c r="AB445" i="41" s="1"/>
  <c r="X433" i="41"/>
  <c r="AG433" i="41"/>
  <c r="AA433" i="41"/>
  <c r="AB433" i="41" s="1"/>
  <c r="X421" i="41"/>
  <c r="AG421" i="41"/>
  <c r="AA421" i="41"/>
  <c r="AB421" i="41" s="1"/>
  <c r="X409" i="41"/>
  <c r="AG409" i="41"/>
  <c r="AA409" i="41"/>
  <c r="AB409" i="41" s="1"/>
  <c r="X397" i="41"/>
  <c r="AG397" i="41"/>
  <c r="AA397" i="41"/>
  <c r="AB397" i="41" s="1"/>
  <c r="X385" i="41"/>
  <c r="AG385" i="41"/>
  <c r="AA385" i="41"/>
  <c r="AB385" i="41" s="1"/>
  <c r="X373" i="41"/>
  <c r="AG373" i="41"/>
  <c r="AA373" i="41"/>
  <c r="AB373" i="41" s="1"/>
  <c r="X361" i="41"/>
  <c r="AG361" i="41"/>
  <c r="AA361" i="41"/>
  <c r="AB361" i="41" s="1"/>
  <c r="X349" i="41"/>
  <c r="AG349" i="41"/>
  <c r="AA349" i="41"/>
  <c r="AB349" i="41" s="1"/>
  <c r="X337" i="41"/>
  <c r="AG337" i="41"/>
  <c r="AA337" i="41"/>
  <c r="AB337" i="41" s="1"/>
  <c r="X325" i="41"/>
  <c r="AG325" i="41"/>
  <c r="AA325" i="41"/>
  <c r="AB325" i="41" s="1"/>
  <c r="X313" i="41"/>
  <c r="AG313" i="41"/>
  <c r="AA313" i="41"/>
  <c r="AB313" i="41" s="1"/>
  <c r="X301" i="41"/>
  <c r="AG301" i="41"/>
  <c r="AA301" i="41"/>
  <c r="AB301" i="41" s="1"/>
  <c r="X289" i="41"/>
  <c r="AG289" i="41"/>
  <c r="AA289" i="41"/>
  <c r="AB289" i="41" s="1"/>
  <c r="X277" i="41"/>
  <c r="AG277" i="41"/>
  <c r="AA277" i="41"/>
  <c r="AB277" i="41" s="1"/>
  <c r="X265" i="41"/>
  <c r="AG265" i="41"/>
  <c r="AA265" i="41"/>
  <c r="AB265" i="41" s="1"/>
  <c r="X253" i="41"/>
  <c r="AG253" i="41"/>
  <c r="AA253" i="41"/>
  <c r="AB253" i="41" s="1"/>
  <c r="X241" i="41"/>
  <c r="AG241" i="41"/>
  <c r="AA241" i="41"/>
  <c r="AB241" i="41" s="1"/>
  <c r="X229" i="41"/>
  <c r="AG229" i="41"/>
  <c r="AA229" i="41"/>
  <c r="AB229" i="41" s="1"/>
  <c r="X217" i="41"/>
  <c r="AG217" i="41"/>
  <c r="AA217" i="41"/>
  <c r="AB217" i="41" s="1"/>
  <c r="X205" i="41"/>
  <c r="AG205" i="41"/>
  <c r="AA205" i="41"/>
  <c r="AB205" i="41" s="1"/>
  <c r="X193" i="41"/>
  <c r="AG193" i="41"/>
  <c r="AA193" i="41"/>
  <c r="AB193" i="41" s="1"/>
  <c r="X181" i="41"/>
  <c r="AG181" i="41"/>
  <c r="AA181" i="41"/>
  <c r="AB181" i="41" s="1"/>
  <c r="X169" i="41"/>
  <c r="AG169" i="41"/>
  <c r="AA169" i="41"/>
  <c r="AB169" i="41" s="1"/>
  <c r="X157" i="41"/>
  <c r="AG157" i="41"/>
  <c r="AA157" i="41"/>
  <c r="AB157" i="41" s="1"/>
  <c r="X145" i="41"/>
  <c r="AG145" i="41"/>
  <c r="AA145" i="41"/>
  <c r="AB145" i="41" s="1"/>
  <c r="X133" i="41"/>
  <c r="AG133" i="41"/>
  <c r="AA133" i="41"/>
  <c r="AB133" i="41" s="1"/>
  <c r="X121" i="41"/>
  <c r="AG121" i="41"/>
  <c r="AA121" i="41"/>
  <c r="AB121" i="41" s="1"/>
  <c r="X109" i="41"/>
  <c r="AG109" i="41"/>
  <c r="AA109" i="41"/>
  <c r="AB109" i="41" s="1"/>
  <c r="X97" i="41"/>
  <c r="AG97" i="41"/>
  <c r="AA97" i="41"/>
  <c r="AB97" i="41" s="1"/>
  <c r="X85" i="41"/>
  <c r="AG85" i="41"/>
  <c r="AA85" i="41"/>
  <c r="AB85" i="41" s="1"/>
  <c r="X73" i="41"/>
  <c r="AG73" i="41"/>
  <c r="AA73" i="41"/>
  <c r="AB73" i="41" s="1"/>
  <c r="X61" i="41"/>
  <c r="AG61" i="41"/>
  <c r="AA61" i="41"/>
  <c r="AB61" i="41" s="1"/>
  <c r="X49" i="41"/>
  <c r="AG49" i="41"/>
  <c r="AA49" i="41"/>
  <c r="AB49" i="41" s="1"/>
  <c r="X37" i="41"/>
  <c r="AG37" i="41"/>
  <c r="AA37" i="41"/>
  <c r="AB37" i="41" s="1"/>
  <c r="X25" i="41"/>
  <c r="AG25" i="41"/>
  <c r="AA25" i="41"/>
  <c r="AB25" i="41" s="1"/>
  <c r="X13" i="41"/>
  <c r="AG13" i="41"/>
  <c r="AA13" i="41"/>
  <c r="AB13" i="41" s="1"/>
  <c r="AD186" i="41"/>
  <c r="AC160" i="41"/>
  <c r="AD160" i="41"/>
  <c r="AD82" i="41"/>
  <c r="AC82" i="41"/>
  <c r="AC282" i="41"/>
  <c r="AD328" i="41"/>
  <c r="X468" i="41"/>
  <c r="AG468" i="41"/>
  <c r="AA468" i="41"/>
  <c r="AB468" i="41" s="1"/>
  <c r="X372" i="41"/>
  <c r="AG372" i="41"/>
  <c r="AA372" i="41"/>
  <c r="AB372" i="41" s="1"/>
  <c r="X288" i="41"/>
  <c r="AG288" i="41"/>
  <c r="AA288" i="41"/>
  <c r="AB288" i="41" s="1"/>
  <c r="X204" i="41"/>
  <c r="AG204" i="41"/>
  <c r="AA204" i="41"/>
  <c r="AB204" i="41" s="1"/>
  <c r="X108" i="41"/>
  <c r="AG108" i="41"/>
  <c r="AA108" i="41"/>
  <c r="AB108" i="41" s="1"/>
  <c r="X12" i="41"/>
  <c r="AG12" i="41"/>
  <c r="AA12" i="41"/>
  <c r="AB12" i="41" s="1"/>
  <c r="AC548" i="41"/>
  <c r="AD548" i="41"/>
  <c r="AD236" i="41"/>
  <c r="AC236" i="41"/>
  <c r="X503" i="41"/>
  <c r="AG503" i="41"/>
  <c r="X383" i="41"/>
  <c r="AG383" i="41"/>
  <c r="X287" i="41"/>
  <c r="AG287" i="41"/>
  <c r="X203" i="41"/>
  <c r="AG203" i="41"/>
  <c r="AA203" i="41"/>
  <c r="AB203" i="41" s="1"/>
  <c r="X155" i="41"/>
  <c r="AG155" i="41"/>
  <c r="X59" i="41"/>
  <c r="AG59" i="41"/>
  <c r="AD521" i="41"/>
  <c r="AC425" i="41"/>
  <c r="AD233" i="41"/>
  <c r="AC233" i="41"/>
  <c r="AA155" i="41"/>
  <c r="AB155" i="41" s="1"/>
  <c r="X550" i="41"/>
  <c r="AG550" i="41"/>
  <c r="X538" i="41"/>
  <c r="AG538" i="41"/>
  <c r="X526" i="41"/>
  <c r="AG526" i="41"/>
  <c r="X514" i="41"/>
  <c r="AG514" i="41"/>
  <c r="X502" i="41"/>
  <c r="AG502" i="41"/>
  <c r="AC352" i="41"/>
  <c r="AD352" i="41"/>
  <c r="AC304" i="41"/>
  <c r="AD304" i="41"/>
  <c r="AD280" i="41"/>
  <c r="AC280" i="41"/>
  <c r="AD256" i="41"/>
  <c r="AC256" i="41"/>
  <c r="AC232" i="41"/>
  <c r="AD232" i="41"/>
  <c r="AA59" i="41"/>
  <c r="AB59" i="41" s="1"/>
  <c r="AC213" i="41"/>
  <c r="X384" i="41"/>
  <c r="AG384" i="41"/>
  <c r="AA384" i="41"/>
  <c r="AB384" i="41" s="1"/>
  <c r="X264" i="41"/>
  <c r="AG264" i="41"/>
  <c r="AA264" i="41"/>
  <c r="AB264" i="41" s="1"/>
  <c r="X96" i="41"/>
  <c r="AG96" i="41"/>
  <c r="AD185" i="41"/>
  <c r="AC185" i="41"/>
  <c r="X431" i="41"/>
  <c r="AG431" i="41"/>
  <c r="X143" i="41"/>
  <c r="AG143" i="41"/>
  <c r="AA143" i="41"/>
  <c r="AB143" i="41" s="1"/>
  <c r="AC497" i="41"/>
  <c r="X549" i="41"/>
  <c r="AG549" i="41"/>
  <c r="X537" i="41"/>
  <c r="AG537" i="41"/>
  <c r="X525" i="41"/>
  <c r="AG525" i="41"/>
  <c r="X513" i="41"/>
  <c r="AG513" i="41"/>
  <c r="X501" i="41"/>
  <c r="AG501" i="41"/>
  <c r="X489" i="41"/>
  <c r="AG489" i="41"/>
  <c r="X477" i="41"/>
  <c r="AG477" i="41"/>
  <c r="X465" i="41"/>
  <c r="AG465" i="41"/>
  <c r="X453" i="41"/>
  <c r="AG453" i="41"/>
  <c r="X441" i="41"/>
  <c r="AG441" i="41"/>
  <c r="X429" i="41"/>
  <c r="AG429" i="41"/>
  <c r="X417" i="41"/>
  <c r="AG417" i="41"/>
  <c r="X405" i="41"/>
  <c r="AG405" i="41"/>
  <c r="X393" i="41"/>
  <c r="AG393" i="41"/>
  <c r="X381" i="41"/>
  <c r="AG381" i="41"/>
  <c r="X369" i="41"/>
  <c r="AG369" i="41"/>
  <c r="X357" i="41"/>
  <c r="AG357" i="41"/>
  <c r="X345" i="41"/>
  <c r="AG345" i="41"/>
  <c r="X333" i="41"/>
  <c r="AG333" i="41"/>
  <c r="X321" i="41"/>
  <c r="AG321" i="41"/>
  <c r="X309" i="41"/>
  <c r="AG309" i="41"/>
  <c r="X297" i="41"/>
  <c r="AG297" i="41"/>
  <c r="X285" i="41"/>
  <c r="AG285" i="41"/>
  <c r="X273" i="41"/>
  <c r="AG273" i="41"/>
  <c r="X261" i="41"/>
  <c r="AG261" i="41"/>
  <c r="X249" i="41"/>
  <c r="AG249" i="41"/>
  <c r="X237" i="41"/>
  <c r="AG237" i="41"/>
  <c r="X225" i="41"/>
  <c r="AG225" i="41"/>
  <c r="X213" i="41"/>
  <c r="AG213" i="41"/>
  <c r="X201" i="41"/>
  <c r="AG201" i="41"/>
  <c r="X189" i="41"/>
  <c r="AG189" i="41"/>
  <c r="AA189" i="41"/>
  <c r="AB189" i="41" s="1"/>
  <c r="X177" i="41"/>
  <c r="AG177" i="41"/>
  <c r="AA177" i="41"/>
  <c r="AB177" i="41" s="1"/>
  <c r="X165" i="41"/>
  <c r="AG165" i="41"/>
  <c r="X153" i="41"/>
  <c r="AG153" i="41"/>
  <c r="AA153" i="41"/>
  <c r="AB153" i="41" s="1"/>
  <c r="X141" i="41"/>
  <c r="AG141" i="41"/>
  <c r="X129" i="41"/>
  <c r="AG129" i="41"/>
  <c r="X117" i="41"/>
  <c r="AG117" i="41"/>
  <c r="AA117" i="41"/>
  <c r="AB117" i="41" s="1"/>
  <c r="X105" i="41"/>
  <c r="AG105" i="41"/>
  <c r="AA105" i="41"/>
  <c r="AB105" i="41" s="1"/>
  <c r="X93" i="41"/>
  <c r="AG93" i="41"/>
  <c r="AA93" i="41"/>
  <c r="AB93" i="41" s="1"/>
  <c r="X81" i="41"/>
  <c r="AG81" i="41"/>
  <c r="AA81" i="41"/>
  <c r="AB81" i="41" s="1"/>
  <c r="X69" i="41"/>
  <c r="AG69" i="41"/>
  <c r="AA69" i="41"/>
  <c r="AB69" i="41" s="1"/>
  <c r="X57" i="41"/>
  <c r="AG57" i="41"/>
  <c r="AA57" i="41"/>
  <c r="AB57" i="41" s="1"/>
  <c r="X45" i="41"/>
  <c r="AG45" i="41"/>
  <c r="AA45" i="41"/>
  <c r="AB45" i="41" s="1"/>
  <c r="X33" i="41"/>
  <c r="AG33" i="41"/>
  <c r="AA33" i="41"/>
  <c r="AB33" i="41" s="1"/>
  <c r="X21" i="41"/>
  <c r="AG21" i="41"/>
  <c r="AA21" i="41"/>
  <c r="AB21" i="41" s="1"/>
  <c r="X9" i="41"/>
  <c r="AG9" i="41"/>
  <c r="AA9" i="41"/>
  <c r="AB9" i="41" s="1"/>
  <c r="AA419" i="41"/>
  <c r="AB419" i="41" s="1"/>
  <c r="X480" i="41"/>
  <c r="AG480" i="41"/>
  <c r="AA480" i="41"/>
  <c r="AB480" i="41" s="1"/>
  <c r="X408" i="41"/>
  <c r="AG408" i="41"/>
  <c r="AA408" i="41"/>
  <c r="AB408" i="41" s="1"/>
  <c r="X312" i="41"/>
  <c r="AG312" i="41"/>
  <c r="AA312" i="41"/>
  <c r="AB312" i="41" s="1"/>
  <c r="X228" i="41"/>
  <c r="AG228" i="41"/>
  <c r="AA228" i="41"/>
  <c r="AB228" i="41" s="1"/>
  <c r="X144" i="41"/>
  <c r="AG144" i="41"/>
  <c r="X24" i="41"/>
  <c r="AG24" i="41"/>
  <c r="AC452" i="41"/>
  <c r="AD452" i="41"/>
  <c r="AD284" i="41"/>
  <c r="AC284" i="41"/>
  <c r="AC402" i="41"/>
  <c r="AD402" i="41"/>
  <c r="X515" i="41"/>
  <c r="AG515" i="41"/>
  <c r="X407" i="41"/>
  <c r="AG407" i="41"/>
  <c r="X299" i="41"/>
  <c r="AG299" i="41"/>
  <c r="X179" i="41"/>
  <c r="AG179" i="41"/>
  <c r="AD47" i="41"/>
  <c r="AC47" i="41"/>
  <c r="AD449" i="41"/>
  <c r="AC449" i="41"/>
  <c r="X548" i="41"/>
  <c r="AG548" i="41"/>
  <c r="X536" i="41"/>
  <c r="AG536" i="41"/>
  <c r="X524" i="41"/>
  <c r="AG524" i="41"/>
  <c r="X512" i="41"/>
  <c r="AG512" i="41"/>
  <c r="X500" i="41"/>
  <c r="AG500" i="41"/>
  <c r="X488" i="41"/>
  <c r="AG488" i="41"/>
  <c r="X476" i="41"/>
  <c r="AG476" i="41"/>
  <c r="X464" i="41"/>
  <c r="AG464" i="41"/>
  <c r="X452" i="41"/>
  <c r="AG452" i="41"/>
  <c r="X440" i="41"/>
  <c r="AG440" i="41"/>
  <c r="X428" i="41"/>
  <c r="AG428" i="41"/>
  <c r="X416" i="41"/>
  <c r="AG416" i="41"/>
  <c r="X404" i="41"/>
  <c r="AG404" i="41"/>
  <c r="X392" i="41"/>
  <c r="AG392" i="41"/>
  <c r="X380" i="41"/>
  <c r="AG380" i="41"/>
  <c r="X368" i="41"/>
  <c r="AG368" i="41"/>
  <c r="X356" i="41"/>
  <c r="AG356" i="41"/>
  <c r="X344" i="41"/>
  <c r="AG344" i="41"/>
  <c r="X332" i="41"/>
  <c r="AG332" i="41"/>
  <c r="X320" i="41"/>
  <c r="AG320" i="41"/>
  <c r="X308" i="41"/>
  <c r="AG308" i="41"/>
  <c r="X296" i="41"/>
  <c r="AG296" i="41"/>
  <c r="X284" i="41"/>
  <c r="AG284" i="41"/>
  <c r="X272" i="41"/>
  <c r="AG272" i="41"/>
  <c r="X260" i="41"/>
  <c r="AG260" i="41"/>
  <c r="X248" i="41"/>
  <c r="AG248" i="41"/>
  <c r="X236" i="41"/>
  <c r="AG236" i="41"/>
  <c r="X224" i="41"/>
  <c r="AG224" i="41"/>
  <c r="X212" i="41"/>
  <c r="AG212" i="41"/>
  <c r="X200" i="41"/>
  <c r="AG200" i="41"/>
  <c r="AA200" i="41"/>
  <c r="AB200" i="41" s="1"/>
  <c r="X188" i="41"/>
  <c r="AG188" i="41"/>
  <c r="X176" i="41"/>
  <c r="AG176" i="41"/>
  <c r="AA176" i="41"/>
  <c r="AB176" i="41" s="1"/>
  <c r="X164" i="41"/>
  <c r="AG164" i="41"/>
  <c r="AA164" i="41"/>
  <c r="AB164" i="41" s="1"/>
  <c r="X152" i="41"/>
  <c r="AG152" i="41"/>
  <c r="X140" i="41"/>
  <c r="AG140" i="41"/>
  <c r="AA140" i="41"/>
  <c r="AB140" i="41" s="1"/>
  <c r="X128" i="41"/>
  <c r="AG128" i="41"/>
  <c r="AA128" i="41"/>
  <c r="AB128" i="41" s="1"/>
  <c r="X116" i="41"/>
  <c r="AG116" i="41"/>
  <c r="AA116" i="41"/>
  <c r="AB116" i="41" s="1"/>
  <c r="X104" i="41"/>
  <c r="AG104" i="41"/>
  <c r="AA104" i="41"/>
  <c r="AB104" i="41" s="1"/>
  <c r="X92" i="41"/>
  <c r="AG92" i="41"/>
  <c r="AA92" i="41"/>
  <c r="AB92" i="41" s="1"/>
  <c r="X80" i="41"/>
  <c r="AG80" i="41"/>
  <c r="AA80" i="41"/>
  <c r="AB80" i="41" s="1"/>
  <c r="X68" i="41"/>
  <c r="AG68" i="41"/>
  <c r="AA68" i="41"/>
  <c r="AB68" i="41" s="1"/>
  <c r="X56" i="41"/>
  <c r="AG56" i="41"/>
  <c r="AA56" i="41"/>
  <c r="AB56" i="41" s="1"/>
  <c r="X44" i="41"/>
  <c r="AG44" i="41"/>
  <c r="AA44" i="41"/>
  <c r="AB44" i="41" s="1"/>
  <c r="X32" i="41"/>
  <c r="AG32" i="41"/>
  <c r="AA32" i="41"/>
  <c r="AB32" i="41" s="1"/>
  <c r="X20" i="41"/>
  <c r="AG20" i="41"/>
  <c r="AA20" i="41"/>
  <c r="AB20" i="41" s="1"/>
  <c r="X8" i="41"/>
  <c r="AG8" i="41"/>
  <c r="AA8" i="41"/>
  <c r="AB8" i="41" s="1"/>
  <c r="AA538" i="41"/>
  <c r="AB538" i="41" s="1"/>
  <c r="AA514" i="41"/>
  <c r="AB514" i="41" s="1"/>
  <c r="AD490" i="41"/>
  <c r="AC490" i="41"/>
  <c r="AD466" i="41"/>
  <c r="AC466" i="41"/>
  <c r="AD442" i="41"/>
  <c r="AC442" i="41"/>
  <c r="AD418" i="41"/>
  <c r="AC418" i="41"/>
  <c r="AD394" i="41"/>
  <c r="AC394" i="41"/>
  <c r="AD370" i="41"/>
  <c r="AC370" i="41"/>
  <c r="AD346" i="41"/>
  <c r="AC346" i="41"/>
  <c r="AD322" i="41"/>
  <c r="AC322" i="41"/>
  <c r="AD298" i="41"/>
  <c r="AC298" i="41"/>
  <c r="AD274" i="41"/>
  <c r="AC274" i="41"/>
  <c r="AD250" i="41"/>
  <c r="AC250" i="41"/>
  <c r="AD226" i="41"/>
  <c r="AC226" i="41"/>
  <c r="AA201" i="41"/>
  <c r="AB201" i="41" s="1"/>
  <c r="X540" i="41"/>
  <c r="AG540" i="41"/>
  <c r="AA540" i="41"/>
  <c r="AB540" i="41" s="1"/>
  <c r="X72" i="41"/>
  <c r="AG72" i="41"/>
  <c r="X275" i="41"/>
  <c r="AG275" i="41"/>
  <c r="X547" i="41"/>
  <c r="AG547" i="41"/>
  <c r="AA547" i="41"/>
  <c r="AB547" i="41" s="1"/>
  <c r="X535" i="41"/>
  <c r="AG535" i="41"/>
  <c r="AA535" i="41"/>
  <c r="AB535" i="41" s="1"/>
  <c r="X523" i="41"/>
  <c r="AG523" i="41"/>
  <c r="AA523" i="41"/>
  <c r="AB523" i="41" s="1"/>
  <c r="X511" i="41"/>
  <c r="AG511" i="41"/>
  <c r="AA511" i="41"/>
  <c r="AB511" i="41" s="1"/>
  <c r="X499" i="41"/>
  <c r="AG499" i="41"/>
  <c r="AA499" i="41"/>
  <c r="AB499" i="41" s="1"/>
  <c r="X487" i="41"/>
  <c r="AG487" i="41"/>
  <c r="AA487" i="41"/>
  <c r="AB487" i="41" s="1"/>
  <c r="X475" i="41"/>
  <c r="AG475" i="41"/>
  <c r="AA475" i="41"/>
  <c r="AB475" i="41" s="1"/>
  <c r="X463" i="41"/>
  <c r="AG463" i="41"/>
  <c r="AA463" i="41"/>
  <c r="AB463" i="41" s="1"/>
  <c r="X451" i="41"/>
  <c r="AG451" i="41"/>
  <c r="AA451" i="41"/>
  <c r="AB451" i="41" s="1"/>
  <c r="X439" i="41"/>
  <c r="AG439" i="41"/>
  <c r="AA439" i="41"/>
  <c r="AB439" i="41" s="1"/>
  <c r="X427" i="41"/>
  <c r="AG427" i="41"/>
  <c r="AA427" i="41"/>
  <c r="AB427" i="41" s="1"/>
  <c r="X415" i="41"/>
  <c r="AG415" i="41"/>
  <c r="AA415" i="41"/>
  <c r="AB415" i="41" s="1"/>
  <c r="X403" i="41"/>
  <c r="AG403" i="41"/>
  <c r="AA403" i="41"/>
  <c r="AB403" i="41" s="1"/>
  <c r="X391" i="41"/>
  <c r="AG391" i="41"/>
  <c r="AA391" i="41"/>
  <c r="AB391" i="41" s="1"/>
  <c r="X379" i="41"/>
  <c r="AG379" i="41"/>
  <c r="AA379" i="41"/>
  <c r="AB379" i="41" s="1"/>
  <c r="X367" i="41"/>
  <c r="AG367" i="41"/>
  <c r="AA367" i="41"/>
  <c r="AB367" i="41" s="1"/>
  <c r="X355" i="41"/>
  <c r="AG355" i="41"/>
  <c r="AA355" i="41"/>
  <c r="AB355" i="41" s="1"/>
  <c r="X343" i="41"/>
  <c r="AG343" i="41"/>
  <c r="AA343" i="41"/>
  <c r="AB343" i="41" s="1"/>
  <c r="X331" i="41"/>
  <c r="AG331" i="41"/>
  <c r="AA331" i="41"/>
  <c r="AB331" i="41" s="1"/>
  <c r="X319" i="41"/>
  <c r="AG319" i="41"/>
  <c r="AA319" i="41"/>
  <c r="AB319" i="41" s="1"/>
  <c r="X307" i="41"/>
  <c r="AG307" i="41"/>
  <c r="AA307" i="41"/>
  <c r="AB307" i="41" s="1"/>
  <c r="X295" i="41"/>
  <c r="AG295" i="41"/>
  <c r="AA295" i="41"/>
  <c r="AB295" i="41" s="1"/>
  <c r="X283" i="41"/>
  <c r="AG283" i="41"/>
  <c r="AA283" i="41"/>
  <c r="AB283" i="41" s="1"/>
  <c r="X271" i="41"/>
  <c r="AG271" i="41"/>
  <c r="AA271" i="41"/>
  <c r="AB271" i="41" s="1"/>
  <c r="X259" i="41"/>
  <c r="AG259" i="41"/>
  <c r="AA259" i="41"/>
  <c r="AB259" i="41" s="1"/>
  <c r="X247" i="41"/>
  <c r="AG247" i="41"/>
  <c r="AA247" i="41"/>
  <c r="AB247" i="41" s="1"/>
  <c r="X235" i="41"/>
  <c r="AG235" i="41"/>
  <c r="AA235" i="41"/>
  <c r="AB235" i="41" s="1"/>
  <c r="X223" i="41"/>
  <c r="AG223" i="41"/>
  <c r="AA223" i="41"/>
  <c r="AB223" i="41" s="1"/>
  <c r="X211" i="41"/>
  <c r="AG211" i="41"/>
  <c r="X199" i="41"/>
  <c r="AG199" i="41"/>
  <c r="X187" i="41"/>
  <c r="AG187" i="41"/>
  <c r="AA187" i="41"/>
  <c r="AB187" i="41" s="1"/>
  <c r="X175" i="41"/>
  <c r="AG175" i="41"/>
  <c r="AA175" i="41"/>
  <c r="AB175" i="41" s="1"/>
  <c r="X163" i="41"/>
  <c r="AG163" i="41"/>
  <c r="AA163" i="41"/>
  <c r="AB163" i="41" s="1"/>
  <c r="X151" i="41"/>
  <c r="AG151" i="41"/>
  <c r="X139" i="41"/>
  <c r="AG139" i="41"/>
  <c r="AA139" i="41"/>
  <c r="AB139" i="41" s="1"/>
  <c r="X127" i="41"/>
  <c r="AG127" i="41"/>
  <c r="X115" i="41"/>
  <c r="AG115" i="41"/>
  <c r="AA115" i="41"/>
  <c r="AB115" i="41" s="1"/>
  <c r="X103" i="41"/>
  <c r="AG103" i="41"/>
  <c r="AA103" i="41"/>
  <c r="AB103" i="41" s="1"/>
  <c r="X91" i="41"/>
  <c r="AG91" i="41"/>
  <c r="AA91" i="41"/>
  <c r="AB91" i="41" s="1"/>
  <c r="X79" i="41"/>
  <c r="AG79" i="41"/>
  <c r="AA79" i="41"/>
  <c r="AB79" i="41" s="1"/>
  <c r="X67" i="41"/>
  <c r="AG67" i="41"/>
  <c r="AA67" i="41"/>
  <c r="AB67" i="41" s="1"/>
  <c r="X55" i="41"/>
  <c r="AG55" i="41"/>
  <c r="AA55" i="41"/>
  <c r="AB55" i="41" s="1"/>
  <c r="AA537" i="41"/>
  <c r="AB537" i="41" s="1"/>
  <c r="AA513" i="41"/>
  <c r="AB513" i="41" s="1"/>
  <c r="AA489" i="41"/>
  <c r="AB489" i="41" s="1"/>
  <c r="AA465" i="41"/>
  <c r="AB465" i="41" s="1"/>
  <c r="AA441" i="41"/>
  <c r="AB441" i="41" s="1"/>
  <c r="AA417" i="41"/>
  <c r="AB417" i="41" s="1"/>
  <c r="AA393" i="41"/>
  <c r="AB393" i="41" s="1"/>
  <c r="AA369" i="41"/>
  <c r="AB369" i="41" s="1"/>
  <c r="AA345" i="41"/>
  <c r="AB345" i="41" s="1"/>
  <c r="AA321" i="41"/>
  <c r="AB321" i="41" s="1"/>
  <c r="AA297" i="41"/>
  <c r="AB297" i="41" s="1"/>
  <c r="AA273" i="41"/>
  <c r="AB273" i="41" s="1"/>
  <c r="AA249" i="41"/>
  <c r="AB249" i="41" s="1"/>
  <c r="AA225" i="41"/>
  <c r="AB225" i="41" s="1"/>
  <c r="AA199" i="41"/>
  <c r="AB199" i="41" s="1"/>
  <c r="AD174" i="41"/>
  <c r="AC174" i="41"/>
  <c r="X516" i="41"/>
  <c r="AG516" i="41"/>
  <c r="AA516" i="41"/>
  <c r="AB516" i="41" s="1"/>
  <c r="X420" i="41"/>
  <c r="AG420" i="41"/>
  <c r="AA420" i="41"/>
  <c r="AB420" i="41" s="1"/>
  <c r="X324" i="41"/>
  <c r="AG324" i="41"/>
  <c r="AA324" i="41"/>
  <c r="AB324" i="41" s="1"/>
  <c r="X240" i="41"/>
  <c r="AG240" i="41"/>
  <c r="AA240" i="41"/>
  <c r="AB240" i="41" s="1"/>
  <c r="X168" i="41"/>
  <c r="AG168" i="41"/>
  <c r="AA168" i="41"/>
  <c r="AB168" i="41" s="1"/>
  <c r="X84" i="41"/>
  <c r="AG84" i="41"/>
  <c r="AA84" i="41"/>
  <c r="AB84" i="41" s="1"/>
  <c r="AC428" i="41"/>
  <c r="AD428" i="41"/>
  <c r="AD211" i="41"/>
  <c r="X491" i="41"/>
  <c r="AG491" i="41"/>
  <c r="X371" i="41"/>
  <c r="AG371" i="41"/>
  <c r="X251" i="41"/>
  <c r="AG251" i="41"/>
  <c r="X119" i="41"/>
  <c r="AG119" i="41"/>
  <c r="AD401" i="41"/>
  <c r="AC401" i="41"/>
  <c r="X546" i="41"/>
  <c r="AG546" i="41"/>
  <c r="AA546" i="41"/>
  <c r="AB546" i="41" s="1"/>
  <c r="X534" i="41"/>
  <c r="AG534" i="41"/>
  <c r="AA534" i="41"/>
  <c r="AB534" i="41" s="1"/>
  <c r="X522" i="41"/>
  <c r="AG522" i="41"/>
  <c r="AA522" i="41"/>
  <c r="AB522" i="41" s="1"/>
  <c r="X510" i="41"/>
  <c r="AG510" i="41"/>
  <c r="AA510" i="41"/>
  <c r="AB510" i="41" s="1"/>
  <c r="AD486" i="41"/>
  <c r="AC486" i="41"/>
  <c r="AD462" i="41"/>
  <c r="AC462" i="41"/>
  <c r="AD438" i="41"/>
  <c r="AC438" i="41"/>
  <c r="AD414" i="41"/>
  <c r="AC414" i="41"/>
  <c r="AD366" i="41"/>
  <c r="AC366" i="41"/>
  <c r="AD354" i="41"/>
  <c r="AC354" i="41"/>
  <c r="AD342" i="41"/>
  <c r="AC342" i="41"/>
  <c r="AD330" i="41"/>
  <c r="AC330" i="41"/>
  <c r="AD318" i="41"/>
  <c r="AC318" i="41"/>
  <c r="AD306" i="41"/>
  <c r="AC306" i="41"/>
  <c r="AD294" i="41"/>
  <c r="AC294" i="41"/>
  <c r="AD270" i="41"/>
  <c r="AC270" i="41"/>
  <c r="AD258" i="41"/>
  <c r="AC258" i="41"/>
  <c r="AD246" i="41"/>
  <c r="AC246" i="41"/>
  <c r="AD234" i="41"/>
  <c r="AC234" i="41"/>
  <c r="AD222" i="41"/>
  <c r="AC222" i="41"/>
  <c r="AD536" i="41"/>
  <c r="AC536" i="41"/>
  <c r="AC512" i="41"/>
  <c r="AD512" i="41"/>
  <c r="AC488" i="41"/>
  <c r="AD488" i="41"/>
  <c r="AC464" i="41"/>
  <c r="AD464" i="41"/>
  <c r="AC440" i="41"/>
  <c r="AD440" i="41"/>
  <c r="AC416" i="41"/>
  <c r="AD416" i="41"/>
  <c r="AD392" i="41"/>
  <c r="AC392" i="41"/>
  <c r="AC368" i="41"/>
  <c r="AD368" i="41"/>
  <c r="AC344" i="41"/>
  <c r="AD344" i="41"/>
  <c r="AD320" i="41"/>
  <c r="AC320" i="41"/>
  <c r="AD296" i="41"/>
  <c r="AC296" i="41"/>
  <c r="AD272" i="41"/>
  <c r="AC272" i="41"/>
  <c r="AD248" i="41"/>
  <c r="AC248" i="41"/>
  <c r="AD224" i="41"/>
  <c r="AC224" i="41"/>
  <c r="AD198" i="41"/>
  <c r="AC198" i="41"/>
  <c r="AD173" i="41"/>
  <c r="AC173" i="41"/>
  <c r="AA144" i="41"/>
  <c r="AB144" i="41" s="1"/>
  <c r="AC436" i="41"/>
  <c r="AC35" i="41"/>
  <c r="X456" i="41"/>
  <c r="AG456" i="41"/>
  <c r="AA456" i="41"/>
  <c r="AB456" i="41" s="1"/>
  <c r="X348" i="41"/>
  <c r="AG348" i="41"/>
  <c r="AA348" i="41"/>
  <c r="AB348" i="41" s="1"/>
  <c r="X180" i="41"/>
  <c r="AG180" i="41"/>
  <c r="AC380" i="41"/>
  <c r="AD380" i="41"/>
  <c r="X455" i="41"/>
  <c r="AG455" i="41"/>
  <c r="X335" i="41"/>
  <c r="AG335" i="41"/>
  <c r="X227" i="41"/>
  <c r="AG227" i="41"/>
  <c r="X83" i="41"/>
  <c r="AG83" i="41"/>
  <c r="AD329" i="41"/>
  <c r="AC329" i="41"/>
  <c r="X545" i="41"/>
  <c r="AG545" i="41"/>
  <c r="X533" i="41"/>
  <c r="AG533" i="41"/>
  <c r="X521" i="41"/>
  <c r="AG521" i="41"/>
  <c r="X509" i="41"/>
  <c r="AG509" i="41"/>
  <c r="AD209" i="41"/>
  <c r="AD149" i="41"/>
  <c r="AC149" i="41"/>
  <c r="AD101" i="41"/>
  <c r="AC101" i="41"/>
  <c r="AD77" i="41"/>
  <c r="AC77" i="41"/>
  <c r="AD53" i="41"/>
  <c r="AC53" i="41"/>
  <c r="AD29" i="41"/>
  <c r="AC29" i="41"/>
  <c r="AA533" i="41"/>
  <c r="AB533" i="41" s="1"/>
  <c r="AA509" i="41"/>
  <c r="AB509" i="41" s="1"/>
  <c r="AD485" i="41"/>
  <c r="AC485" i="41"/>
  <c r="AD461" i="41"/>
  <c r="AC461" i="41"/>
  <c r="AD437" i="41"/>
  <c r="AC437" i="41"/>
  <c r="AD413" i="41"/>
  <c r="AC413" i="41"/>
  <c r="AD365" i="41"/>
  <c r="AC365" i="41"/>
  <c r="AD341" i="41"/>
  <c r="AC341" i="41"/>
  <c r="AD293" i="41"/>
  <c r="AC293" i="41"/>
  <c r="AD269" i="41"/>
  <c r="AC269" i="41"/>
  <c r="AD245" i="41"/>
  <c r="AC245" i="41"/>
  <c r="AD221" i="41"/>
  <c r="AC221" i="41"/>
  <c r="AD172" i="41"/>
  <c r="AC172" i="41"/>
  <c r="AC390" i="41"/>
  <c r="X504" i="41"/>
  <c r="AG504" i="41"/>
  <c r="AA504" i="41"/>
  <c r="AB504" i="41" s="1"/>
  <c r="X432" i="41"/>
  <c r="AG432" i="41"/>
  <c r="AA432" i="41"/>
  <c r="AB432" i="41" s="1"/>
  <c r="X336" i="41"/>
  <c r="AG336" i="41"/>
  <c r="AA336" i="41"/>
  <c r="AB336" i="41" s="1"/>
  <c r="X252" i="41"/>
  <c r="AG252" i="41"/>
  <c r="AA252" i="41"/>
  <c r="AB252" i="41" s="1"/>
  <c r="X156" i="41"/>
  <c r="AG156" i="41"/>
  <c r="X48" i="41"/>
  <c r="AG48" i="41"/>
  <c r="AC524" i="41"/>
  <c r="AD524" i="41"/>
  <c r="AD332" i="41"/>
  <c r="AC332" i="41"/>
  <c r="X467" i="41"/>
  <c r="AG467" i="41"/>
  <c r="X359" i="41"/>
  <c r="AG359" i="41"/>
  <c r="X239" i="41"/>
  <c r="AG239" i="41"/>
  <c r="X131" i="41"/>
  <c r="AG131" i="41"/>
  <c r="AA131" i="41"/>
  <c r="AB131" i="41" s="1"/>
  <c r="AD305" i="41"/>
  <c r="AC305" i="41"/>
  <c r="X544" i="41"/>
  <c r="AG544" i="41"/>
  <c r="X532" i="41"/>
  <c r="AG532" i="41"/>
  <c r="X520" i="41"/>
  <c r="AG520" i="41"/>
  <c r="X508" i="41"/>
  <c r="AG508" i="41"/>
  <c r="X496" i="41"/>
  <c r="AG496" i="41"/>
  <c r="X484" i="41"/>
  <c r="AG484" i="41"/>
  <c r="AC148" i="41"/>
  <c r="AD148" i="41"/>
  <c r="AA532" i="41"/>
  <c r="AB532" i="41" s="1"/>
  <c r="AA508" i="41"/>
  <c r="AB508" i="41" s="1"/>
  <c r="AA484" i="41"/>
  <c r="AB484" i="41" s="1"/>
  <c r="AC460" i="41"/>
  <c r="AD460" i="41"/>
  <c r="AD412" i="41"/>
  <c r="AC412" i="41"/>
  <c r="AD388" i="41"/>
  <c r="AC388" i="41"/>
  <c r="AC364" i="41"/>
  <c r="AD364" i="41"/>
  <c r="AD340" i="41"/>
  <c r="AC340" i="41"/>
  <c r="AC316" i="41"/>
  <c r="AD316" i="41"/>
  <c r="AC292" i="41"/>
  <c r="AD292" i="41"/>
  <c r="AD268" i="41"/>
  <c r="AC268" i="41"/>
  <c r="AD244" i="41"/>
  <c r="AC244" i="41"/>
  <c r="AC141" i="41"/>
  <c r="AD141" i="41"/>
  <c r="AC389" i="41"/>
  <c r="X539" i="41"/>
  <c r="AG539" i="41"/>
  <c r="X443" i="41"/>
  <c r="AG443" i="41"/>
  <c r="X347" i="41"/>
  <c r="AG347" i="41"/>
  <c r="X215" i="41"/>
  <c r="AG215" i="41"/>
  <c r="AA215" i="41"/>
  <c r="AB215" i="41" s="1"/>
  <c r="X107" i="41"/>
  <c r="AG107" i="41"/>
  <c r="AC281" i="41"/>
  <c r="X543" i="41"/>
  <c r="AG543" i="41"/>
  <c r="AA543" i="41"/>
  <c r="AB543" i="41" s="1"/>
  <c r="X531" i="41"/>
  <c r="AG531" i="41"/>
  <c r="AA531" i="41"/>
  <c r="AB531" i="41" s="1"/>
  <c r="X519" i="41"/>
  <c r="AG519" i="41"/>
  <c r="AA519" i="41"/>
  <c r="AB519" i="41" s="1"/>
  <c r="X507" i="41"/>
  <c r="AG507" i="41"/>
  <c r="AA507" i="41"/>
  <c r="AB507" i="41" s="1"/>
  <c r="X495" i="41"/>
  <c r="AG495" i="41"/>
  <c r="AA495" i="41"/>
  <c r="AB495" i="41" s="1"/>
  <c r="X483" i="41"/>
  <c r="AG483" i="41"/>
  <c r="AA483" i="41"/>
  <c r="AB483" i="41" s="1"/>
  <c r="X471" i="41"/>
  <c r="AG471" i="41"/>
  <c r="AA471" i="41"/>
  <c r="AB471" i="41" s="1"/>
  <c r="X459" i="41"/>
  <c r="AG459" i="41"/>
  <c r="AA459" i="41"/>
  <c r="AB459" i="41" s="1"/>
  <c r="X447" i="41"/>
  <c r="AG447" i="41"/>
  <c r="AA447" i="41"/>
  <c r="AB447" i="41" s="1"/>
  <c r="X435" i="41"/>
  <c r="AG435" i="41"/>
  <c r="AA435" i="41"/>
  <c r="AB435" i="41" s="1"/>
  <c r="X423" i="41"/>
  <c r="AG423" i="41"/>
  <c r="AA423" i="41"/>
  <c r="AB423" i="41" s="1"/>
  <c r="X411" i="41"/>
  <c r="AG411" i="41"/>
  <c r="AA411" i="41"/>
  <c r="AB411" i="41" s="1"/>
  <c r="X399" i="41"/>
  <c r="AG399" i="41"/>
  <c r="AA399" i="41"/>
  <c r="AB399" i="41" s="1"/>
  <c r="X387" i="41"/>
  <c r="AG387" i="41"/>
  <c r="AA387" i="41"/>
  <c r="AB387" i="41" s="1"/>
  <c r="X375" i="41"/>
  <c r="AG375" i="41"/>
  <c r="AA375" i="41"/>
  <c r="AB375" i="41" s="1"/>
  <c r="X363" i="41"/>
  <c r="AG363" i="41"/>
  <c r="AA363" i="41"/>
  <c r="AB363" i="41" s="1"/>
  <c r="X351" i="41"/>
  <c r="AG351" i="41"/>
  <c r="AA351" i="41"/>
  <c r="AB351" i="41" s="1"/>
  <c r="X339" i="41"/>
  <c r="AG339" i="41"/>
  <c r="AA339" i="41"/>
  <c r="AB339" i="41" s="1"/>
  <c r="X327" i="41"/>
  <c r="AG327" i="41"/>
  <c r="AA327" i="41"/>
  <c r="AB327" i="41" s="1"/>
  <c r="X315" i="41"/>
  <c r="AG315" i="41"/>
  <c r="AA315" i="41"/>
  <c r="AB315" i="41" s="1"/>
  <c r="X303" i="41"/>
  <c r="AG303" i="41"/>
  <c r="AA303" i="41"/>
  <c r="AB303" i="41" s="1"/>
  <c r="X291" i="41"/>
  <c r="AG291" i="41"/>
  <c r="AA291" i="41"/>
  <c r="AB291" i="41" s="1"/>
  <c r="X279" i="41"/>
  <c r="AG279" i="41"/>
  <c r="AA279" i="41"/>
  <c r="AB279" i="41" s="1"/>
  <c r="X267" i="41"/>
  <c r="AG267" i="41"/>
  <c r="AA267" i="41"/>
  <c r="AB267" i="41" s="1"/>
  <c r="X255" i="41"/>
  <c r="AG255" i="41"/>
  <c r="AA255" i="41"/>
  <c r="AB255" i="41" s="1"/>
  <c r="X243" i="41"/>
  <c r="AG243" i="41"/>
  <c r="AA243" i="41"/>
  <c r="AB243" i="41" s="1"/>
  <c r="X231" i="41"/>
  <c r="AG231" i="41"/>
  <c r="AA231" i="41"/>
  <c r="AB231" i="41" s="1"/>
  <c r="X219" i="41"/>
  <c r="AG219" i="41"/>
  <c r="AA219" i="41"/>
  <c r="AB219" i="41" s="1"/>
  <c r="X207" i="41"/>
  <c r="AG207" i="41"/>
  <c r="X195" i="41"/>
  <c r="AG195" i="41"/>
  <c r="X183" i="41"/>
  <c r="AG183" i="41"/>
  <c r="AA183" i="41"/>
  <c r="AB183" i="41" s="1"/>
  <c r="X171" i="41"/>
  <c r="AG171" i="41"/>
  <c r="AA171" i="41"/>
  <c r="AB171" i="41" s="1"/>
  <c r="X159" i="41"/>
  <c r="AG159" i="41"/>
  <c r="AA159" i="41"/>
  <c r="AB159" i="41" s="1"/>
  <c r="X147" i="41"/>
  <c r="AG147" i="41"/>
  <c r="AA147" i="41"/>
  <c r="AB147" i="41" s="1"/>
  <c r="X135" i="41"/>
  <c r="AG135" i="41"/>
  <c r="AA135" i="41"/>
  <c r="AB135" i="41" s="1"/>
  <c r="X123" i="41"/>
  <c r="AG123" i="41"/>
  <c r="AA123" i="41"/>
  <c r="AB123" i="41" s="1"/>
  <c r="X111" i="41"/>
  <c r="AG111" i="41"/>
  <c r="AA111" i="41"/>
  <c r="AB111" i="41" s="1"/>
  <c r="X99" i="41"/>
  <c r="AG99" i="41"/>
  <c r="AA99" i="41"/>
  <c r="AB99" i="41" s="1"/>
  <c r="X87" i="41"/>
  <c r="AG87" i="41"/>
  <c r="AA87" i="41"/>
  <c r="AB87" i="41" s="1"/>
  <c r="X75" i="41"/>
  <c r="AG75" i="41"/>
  <c r="AA75" i="41"/>
  <c r="AB75" i="41" s="1"/>
  <c r="X63" i="41"/>
  <c r="AG63" i="41"/>
  <c r="AA63" i="41"/>
  <c r="AB63" i="41" s="1"/>
  <c r="X51" i="41"/>
  <c r="AG51" i="41"/>
  <c r="AA51" i="41"/>
  <c r="AB51" i="41" s="1"/>
  <c r="X39" i="41"/>
  <c r="AG39" i="41"/>
  <c r="AA39" i="41"/>
  <c r="AB39" i="41" s="1"/>
  <c r="X27" i="41"/>
  <c r="AG27" i="41"/>
  <c r="AA27" i="41"/>
  <c r="AB27" i="41" s="1"/>
  <c r="X15" i="41"/>
  <c r="AG15" i="41"/>
  <c r="AA15" i="41"/>
  <c r="AB15" i="41" s="1"/>
  <c r="AA527" i="41"/>
  <c r="AB527" i="41" s="1"/>
  <c r="AA503" i="41"/>
  <c r="AB503" i="41" s="1"/>
  <c r="AA455" i="41"/>
  <c r="AB455" i="41" s="1"/>
  <c r="AA431" i="41"/>
  <c r="AB431" i="41" s="1"/>
  <c r="AA407" i="41"/>
  <c r="AB407" i="41" s="1"/>
  <c r="AA383" i="41"/>
  <c r="AB383" i="41" s="1"/>
  <c r="AA359" i="41"/>
  <c r="AB359" i="41" s="1"/>
  <c r="AA335" i="41"/>
  <c r="AB335" i="41" s="1"/>
  <c r="AA311" i="41"/>
  <c r="AB311" i="41" s="1"/>
  <c r="AA287" i="41"/>
  <c r="AB287" i="41" s="1"/>
  <c r="AA239" i="41"/>
  <c r="AB239" i="41" s="1"/>
  <c r="AD166" i="41"/>
  <c r="AC166" i="41"/>
  <c r="AD138" i="41"/>
  <c r="AC138" i="41"/>
  <c r="AA96" i="41"/>
  <c r="AB96" i="41" s="1"/>
  <c r="AA24" i="41"/>
  <c r="AB24" i="41" s="1"/>
  <c r="X528" i="41"/>
  <c r="AG528" i="41"/>
  <c r="AA528" i="41"/>
  <c r="AB528" i="41" s="1"/>
  <c r="X444" i="41"/>
  <c r="AG444" i="41"/>
  <c r="AA444" i="41"/>
  <c r="AB444" i="41" s="1"/>
  <c r="X360" i="41"/>
  <c r="AG360" i="41"/>
  <c r="AA360" i="41"/>
  <c r="AB360" i="41" s="1"/>
  <c r="X276" i="41"/>
  <c r="AG276" i="41"/>
  <c r="AA276" i="41"/>
  <c r="AB276" i="41" s="1"/>
  <c r="X192" i="41"/>
  <c r="AG192" i="41"/>
  <c r="AA192" i="41"/>
  <c r="AB192" i="41" s="1"/>
  <c r="X120" i="41"/>
  <c r="AG120" i="41"/>
  <c r="X60" i="41"/>
  <c r="AG60" i="41"/>
  <c r="AA60" i="41"/>
  <c r="AB60" i="41" s="1"/>
  <c r="AC500" i="41"/>
  <c r="AD500" i="41"/>
  <c r="AC356" i="41"/>
  <c r="AD356" i="41"/>
  <c r="AD260" i="41"/>
  <c r="AC260" i="41"/>
  <c r="AC74" i="41"/>
  <c r="AD74" i="41"/>
  <c r="X479" i="41"/>
  <c r="AG479" i="41"/>
  <c r="X395" i="41"/>
  <c r="AG395" i="41"/>
  <c r="X323" i="41"/>
  <c r="AG323" i="41"/>
  <c r="X263" i="41"/>
  <c r="AG263" i="41"/>
  <c r="X167" i="41"/>
  <c r="AG167" i="41"/>
  <c r="AA167" i="41"/>
  <c r="AB167" i="41" s="1"/>
  <c r="X95" i="41"/>
  <c r="AG95" i="41"/>
  <c r="AA95" i="41"/>
  <c r="AB95" i="41" s="1"/>
  <c r="AD23" i="41"/>
  <c r="AC23" i="41"/>
  <c r="AD545" i="41"/>
  <c r="AC545" i="41"/>
  <c r="AD473" i="41"/>
  <c r="AC473" i="41"/>
  <c r="AD353" i="41"/>
  <c r="AC353" i="41"/>
  <c r="X542" i="41"/>
  <c r="AG542" i="41"/>
  <c r="AA542" i="41"/>
  <c r="AB542" i="41" s="1"/>
  <c r="X530" i="41"/>
  <c r="AG530" i="41"/>
  <c r="AA530" i="41"/>
  <c r="AB530" i="41" s="1"/>
  <c r="X518" i="41"/>
  <c r="AG518" i="41"/>
  <c r="AA518" i="41"/>
  <c r="AB518" i="41" s="1"/>
  <c r="X506" i="41"/>
  <c r="AG506" i="41"/>
  <c r="AA506" i="41"/>
  <c r="AB506" i="41" s="1"/>
  <c r="X494" i="41"/>
  <c r="AG494" i="41"/>
  <c r="AA494" i="41"/>
  <c r="AB494" i="41" s="1"/>
  <c r="X482" i="41"/>
  <c r="AG482" i="41"/>
  <c r="AA482" i="41"/>
  <c r="AB482" i="41" s="1"/>
  <c r="X470" i="41"/>
  <c r="AG470" i="41"/>
  <c r="AA470" i="41"/>
  <c r="AB470" i="41" s="1"/>
  <c r="X458" i="41"/>
  <c r="AG458" i="41"/>
  <c r="AA458" i="41"/>
  <c r="AB458" i="41" s="1"/>
  <c r="X446" i="41"/>
  <c r="AG446" i="41"/>
  <c r="AA446" i="41"/>
  <c r="AB446" i="41" s="1"/>
  <c r="X434" i="41"/>
  <c r="AG434" i="41"/>
  <c r="AA434" i="41"/>
  <c r="AB434" i="41" s="1"/>
  <c r="X422" i="41"/>
  <c r="AG422" i="41"/>
  <c r="AA422" i="41"/>
  <c r="AB422" i="41" s="1"/>
  <c r="X410" i="41"/>
  <c r="AG410" i="41"/>
  <c r="AA410" i="41"/>
  <c r="AB410" i="41" s="1"/>
  <c r="X398" i="41"/>
  <c r="AG398" i="41"/>
  <c r="AA398" i="41"/>
  <c r="AB398" i="41" s="1"/>
  <c r="X386" i="41"/>
  <c r="AG386" i="41"/>
  <c r="AA386" i="41"/>
  <c r="AB386" i="41" s="1"/>
  <c r="X374" i="41"/>
  <c r="AG374" i="41"/>
  <c r="AA374" i="41"/>
  <c r="AB374" i="41" s="1"/>
  <c r="X362" i="41"/>
  <c r="AG362" i="41"/>
  <c r="AA362" i="41"/>
  <c r="AB362" i="41" s="1"/>
  <c r="X350" i="41"/>
  <c r="AG350" i="41"/>
  <c r="AA350" i="41"/>
  <c r="AB350" i="41" s="1"/>
  <c r="X338" i="41"/>
  <c r="AG338" i="41"/>
  <c r="AA338" i="41"/>
  <c r="AB338" i="41" s="1"/>
  <c r="X326" i="41"/>
  <c r="AG326" i="41"/>
  <c r="AA326" i="41"/>
  <c r="AB326" i="41" s="1"/>
  <c r="X314" i="41"/>
  <c r="AG314" i="41"/>
  <c r="AA314" i="41"/>
  <c r="AB314" i="41" s="1"/>
  <c r="X302" i="41"/>
  <c r="AG302" i="41"/>
  <c r="AA302" i="41"/>
  <c r="AB302" i="41" s="1"/>
  <c r="X290" i="41"/>
  <c r="AG290" i="41"/>
  <c r="AA290" i="41"/>
  <c r="AB290" i="41" s="1"/>
  <c r="X278" i="41"/>
  <c r="AG278" i="41"/>
  <c r="AA278" i="41"/>
  <c r="AB278" i="41" s="1"/>
  <c r="X266" i="41"/>
  <c r="AG266" i="41"/>
  <c r="AA266" i="41"/>
  <c r="AB266" i="41" s="1"/>
  <c r="X254" i="41"/>
  <c r="AG254" i="41"/>
  <c r="AA254" i="41"/>
  <c r="AB254" i="41" s="1"/>
  <c r="X242" i="41"/>
  <c r="AG242" i="41"/>
  <c r="AA242" i="41"/>
  <c r="AB242" i="41" s="1"/>
  <c r="X230" i="41"/>
  <c r="AG230" i="41"/>
  <c r="AA230" i="41"/>
  <c r="AB230" i="41" s="1"/>
  <c r="X218" i="41"/>
  <c r="AG218" i="41"/>
  <c r="AA218" i="41"/>
  <c r="AB218" i="41" s="1"/>
  <c r="X206" i="41"/>
  <c r="AG206" i="41"/>
  <c r="AA206" i="41"/>
  <c r="AB206" i="41" s="1"/>
  <c r="X194" i="41"/>
  <c r="AG194" i="41"/>
  <c r="X182" i="41"/>
  <c r="AG182" i="41"/>
  <c r="AA182" i="41"/>
  <c r="AB182" i="41" s="1"/>
  <c r="X170" i="41"/>
  <c r="AG170" i="41"/>
  <c r="X158" i="41"/>
  <c r="AG158" i="41"/>
  <c r="AA158" i="41"/>
  <c r="AB158" i="41" s="1"/>
  <c r="X146" i="41"/>
  <c r="AG146" i="41"/>
  <c r="AA146" i="41"/>
  <c r="AB146" i="41" s="1"/>
  <c r="X134" i="41"/>
  <c r="AG134" i="41"/>
  <c r="AA134" i="41"/>
  <c r="AB134" i="41" s="1"/>
  <c r="X122" i="41"/>
  <c r="AG122" i="41"/>
  <c r="AA122" i="41"/>
  <c r="AB122" i="41" s="1"/>
  <c r="X110" i="41"/>
  <c r="AG110" i="41"/>
  <c r="AA110" i="41"/>
  <c r="AB110" i="41" s="1"/>
  <c r="X98" i="41"/>
  <c r="AG98" i="41"/>
  <c r="X86" i="41"/>
  <c r="AG86" i="41"/>
  <c r="AA86" i="41"/>
  <c r="AB86" i="41" s="1"/>
  <c r="X74" i="41"/>
  <c r="AG74" i="41"/>
  <c r="X62" i="41"/>
  <c r="AG62" i="41"/>
  <c r="AA62" i="41"/>
  <c r="AB62" i="41" s="1"/>
  <c r="X50" i="41"/>
  <c r="AG50" i="41"/>
  <c r="X38" i="41"/>
  <c r="AG38" i="41"/>
  <c r="AA38" i="41"/>
  <c r="AB38" i="41" s="1"/>
  <c r="X26" i="41"/>
  <c r="AG26" i="41"/>
  <c r="X14" i="41"/>
  <c r="AG14" i="41"/>
  <c r="AA14" i="41"/>
  <c r="AB14" i="41" s="1"/>
  <c r="AA550" i="41"/>
  <c r="AB550" i="41" s="1"/>
  <c r="AA526" i="41"/>
  <c r="AB526" i="41" s="1"/>
  <c r="AA502" i="41"/>
  <c r="AB502" i="41" s="1"/>
  <c r="AC478" i="41"/>
  <c r="AD454" i="41"/>
  <c r="AC454" i="41"/>
  <c r="AD430" i="41"/>
  <c r="AC430" i="41"/>
  <c r="AD406" i="41"/>
  <c r="AC406" i="41"/>
  <c r="AD382" i="41"/>
  <c r="AC382" i="41"/>
  <c r="AD358" i="41"/>
  <c r="AC358" i="41"/>
  <c r="AD334" i="41"/>
  <c r="AC334" i="41"/>
  <c r="AD310" i="41"/>
  <c r="AC310" i="41"/>
  <c r="AD286" i="41"/>
  <c r="AC286" i="41"/>
  <c r="AD262" i="41"/>
  <c r="AC262" i="41"/>
  <c r="AD238" i="41"/>
  <c r="AC238" i="41"/>
  <c r="AD188" i="41"/>
  <c r="AC188" i="41"/>
  <c r="AD165" i="41"/>
  <c r="AC165" i="41"/>
  <c r="AA83" i="41"/>
  <c r="AB83" i="41" s="1"/>
  <c r="AD11" i="41"/>
  <c r="AC11" i="41"/>
  <c r="X490" i="41"/>
  <c r="AG490" i="41"/>
  <c r="X478" i="41"/>
  <c r="AG478" i="41"/>
  <c r="X466" i="41"/>
  <c r="AG466" i="41"/>
  <c r="X454" i="41"/>
  <c r="AG454" i="41"/>
  <c r="X442" i="41"/>
  <c r="AG442" i="41"/>
  <c r="X430" i="41"/>
  <c r="AG430" i="41"/>
  <c r="X418" i="41"/>
  <c r="AG418" i="41"/>
  <c r="X406" i="41"/>
  <c r="AG406" i="41"/>
  <c r="X394" i="41"/>
  <c r="AG394" i="41"/>
  <c r="X382" i="41"/>
  <c r="AG382" i="41"/>
  <c r="X370" i="41"/>
  <c r="AG370" i="41"/>
  <c r="X358" i="41"/>
  <c r="AG358" i="41"/>
  <c r="X346" i="41"/>
  <c r="AG346" i="41"/>
  <c r="X334" i="41"/>
  <c r="AG334" i="41"/>
  <c r="X322" i="41"/>
  <c r="AG322" i="41"/>
  <c r="X310" i="41"/>
  <c r="AG310" i="41"/>
  <c r="X298" i="41"/>
  <c r="AG298" i="41"/>
  <c r="X286" i="41"/>
  <c r="AG286" i="41"/>
  <c r="X274" i="41"/>
  <c r="AG274" i="41"/>
  <c r="X262" i="41"/>
  <c r="AG262" i="41"/>
  <c r="X250" i="41"/>
  <c r="AG250" i="41"/>
  <c r="X238" i="41"/>
  <c r="AG238" i="41"/>
  <c r="X226" i="41"/>
  <c r="AG226" i="41"/>
  <c r="X214" i="41"/>
  <c r="AG214" i="41"/>
  <c r="X202" i="41"/>
  <c r="AG202" i="41"/>
  <c r="X190" i="41"/>
  <c r="AG190" i="41"/>
  <c r="X178" i="41"/>
  <c r="AG178" i="41"/>
  <c r="X166" i="41"/>
  <c r="AG166" i="41"/>
  <c r="X154" i="41"/>
  <c r="AG154" i="41"/>
  <c r="X142" i="41"/>
  <c r="AG142" i="41"/>
  <c r="X130" i="41"/>
  <c r="AG130" i="41"/>
  <c r="X118" i="41"/>
  <c r="AG118" i="41"/>
  <c r="X106" i="41"/>
  <c r="AG106" i="41"/>
  <c r="X94" i="41"/>
  <c r="AG94" i="41"/>
  <c r="X82" i="41"/>
  <c r="AG82" i="41"/>
  <c r="X70" i="41"/>
  <c r="AG70" i="41"/>
  <c r="X58" i="41"/>
  <c r="AG58" i="41"/>
  <c r="X46" i="41"/>
  <c r="AG46" i="41"/>
  <c r="X34" i="41"/>
  <c r="AG34" i="41"/>
  <c r="X22" i="41"/>
  <c r="AG22" i="41"/>
  <c r="X10" i="41"/>
  <c r="AG10" i="41"/>
  <c r="X43" i="41"/>
  <c r="AG43" i="41"/>
  <c r="AA43" i="41"/>
  <c r="AB43" i="41" s="1"/>
  <c r="X31" i="41"/>
  <c r="AG31" i="41"/>
  <c r="AA31" i="41"/>
  <c r="AB31" i="41" s="1"/>
  <c r="X19" i="41"/>
  <c r="AG19" i="41"/>
  <c r="AA19" i="41"/>
  <c r="AB19" i="41" s="1"/>
  <c r="X7" i="41"/>
  <c r="AG7" i="41"/>
  <c r="AA7" i="41"/>
  <c r="AB7" i="41" s="1"/>
  <c r="AD178" i="41"/>
  <c r="AC178" i="41"/>
  <c r="AD150" i="41"/>
  <c r="AC150" i="41"/>
  <c r="AD184" i="41"/>
  <c r="X498" i="41"/>
  <c r="AG498" i="41"/>
  <c r="X486" i="41"/>
  <c r="AG486" i="41"/>
  <c r="X474" i="41"/>
  <c r="AG474" i="41"/>
  <c r="X462" i="41"/>
  <c r="AG462" i="41"/>
  <c r="X450" i="41"/>
  <c r="AG450" i="41"/>
  <c r="X438" i="41"/>
  <c r="AG438" i="41"/>
  <c r="X426" i="41"/>
  <c r="AG426" i="41"/>
  <c r="X414" i="41"/>
  <c r="AG414" i="41"/>
  <c r="X402" i="41"/>
  <c r="AG402" i="41"/>
  <c r="X390" i="41"/>
  <c r="AG390" i="41"/>
  <c r="X378" i="41"/>
  <c r="AG378" i="41"/>
  <c r="X366" i="41"/>
  <c r="AG366" i="41"/>
  <c r="X354" i="41"/>
  <c r="AG354" i="41"/>
  <c r="X342" i="41"/>
  <c r="AG342" i="41"/>
  <c r="X330" i="41"/>
  <c r="AG330" i="41"/>
  <c r="X318" i="41"/>
  <c r="AG318" i="41"/>
  <c r="X306" i="41"/>
  <c r="AG306" i="41"/>
  <c r="X294" i="41"/>
  <c r="AG294" i="41"/>
  <c r="X282" i="41"/>
  <c r="AG282" i="41"/>
  <c r="X270" i="41"/>
  <c r="AG270" i="41"/>
  <c r="X258" i="41"/>
  <c r="AG258" i="41"/>
  <c r="X246" i="41"/>
  <c r="AG246" i="41"/>
  <c r="X234" i="41"/>
  <c r="AG234" i="41"/>
  <c r="X222" i="41"/>
  <c r="AG222" i="41"/>
  <c r="X210" i="41"/>
  <c r="AG210" i="41"/>
  <c r="X198" i="41"/>
  <c r="AG198" i="41"/>
  <c r="X186" i="41"/>
  <c r="AG186" i="41"/>
  <c r="X174" i="41"/>
  <c r="AG174" i="41"/>
  <c r="X162" i="41"/>
  <c r="AG162" i="41"/>
  <c r="X150" i="41"/>
  <c r="AG150" i="41"/>
  <c r="X138" i="41"/>
  <c r="AG138" i="41"/>
  <c r="X126" i="41"/>
  <c r="AG126" i="41"/>
  <c r="X114" i="41"/>
  <c r="AG114" i="41"/>
  <c r="AA114" i="41"/>
  <c r="AB114" i="41" s="1"/>
  <c r="X102" i="41"/>
  <c r="AG102" i="41"/>
  <c r="AA102" i="41"/>
  <c r="AB102" i="41" s="1"/>
  <c r="X90" i="41"/>
  <c r="AG90" i="41"/>
  <c r="AA90" i="41"/>
  <c r="AB90" i="41" s="1"/>
  <c r="X78" i="41"/>
  <c r="AG78" i="41"/>
  <c r="AA78" i="41"/>
  <c r="AB78" i="41" s="1"/>
  <c r="X66" i="41"/>
  <c r="AG66" i="41"/>
  <c r="AA66" i="41"/>
  <c r="AB66" i="41" s="1"/>
  <c r="X54" i="41"/>
  <c r="AG54" i="41"/>
  <c r="AA54" i="41"/>
  <c r="AB54" i="41" s="1"/>
  <c r="X42" i="41"/>
  <c r="AG42" i="41"/>
  <c r="AA42" i="41"/>
  <c r="AB42" i="41" s="1"/>
  <c r="X30" i="41"/>
  <c r="AG30" i="41"/>
  <c r="AA30" i="41"/>
  <c r="AB30" i="41" s="1"/>
  <c r="X18" i="41"/>
  <c r="AG18" i="41"/>
  <c r="AA18" i="41"/>
  <c r="AB18" i="41" s="1"/>
  <c r="AA94" i="41"/>
  <c r="AB94" i="41" s="1"/>
  <c r="AA70" i="41"/>
  <c r="AB70" i="41" s="1"/>
  <c r="AA46" i="41"/>
  <c r="AB46" i="41" s="1"/>
  <c r="AA22" i="41"/>
  <c r="AB22" i="41" s="1"/>
  <c r="X497" i="41"/>
  <c r="AG497" i="41"/>
  <c r="X485" i="41"/>
  <c r="AG485" i="41"/>
  <c r="X473" i="41"/>
  <c r="AG473" i="41"/>
  <c r="X461" i="41"/>
  <c r="AG461" i="41"/>
  <c r="X449" i="41"/>
  <c r="AG449" i="41"/>
  <c r="X437" i="41"/>
  <c r="AG437" i="41"/>
  <c r="X425" i="41"/>
  <c r="AG425" i="41"/>
  <c r="X413" i="41"/>
  <c r="AG413" i="41"/>
  <c r="X401" i="41"/>
  <c r="AG401" i="41"/>
  <c r="X389" i="41"/>
  <c r="AG389" i="41"/>
  <c r="X377" i="41"/>
  <c r="AG377" i="41"/>
  <c r="X365" i="41"/>
  <c r="AG365" i="41"/>
  <c r="X353" i="41"/>
  <c r="AG353" i="41"/>
  <c r="X341" i="41"/>
  <c r="AG341" i="41"/>
  <c r="X329" i="41"/>
  <c r="AG329" i="41"/>
  <c r="X317" i="41"/>
  <c r="AG317" i="41"/>
  <c r="X305" i="41"/>
  <c r="AG305" i="41"/>
  <c r="X293" i="41"/>
  <c r="AG293" i="41"/>
  <c r="X281" i="41"/>
  <c r="AG281" i="41"/>
  <c r="X269" i="41"/>
  <c r="AG269" i="41"/>
  <c r="X257" i="41"/>
  <c r="AG257" i="41"/>
  <c r="X245" i="41"/>
  <c r="AG245" i="41"/>
  <c r="X233" i="41"/>
  <c r="AG233" i="41"/>
  <c r="X221" i="41"/>
  <c r="AG221" i="41"/>
  <c r="X209" i="41"/>
  <c r="AG209" i="41"/>
  <c r="X197" i="41"/>
  <c r="AG197" i="41"/>
  <c r="X185" i="41"/>
  <c r="AG185" i="41"/>
  <c r="X173" i="41"/>
  <c r="AG173" i="41"/>
  <c r="X161" i="41"/>
  <c r="AG161" i="41"/>
  <c r="X149" i="41"/>
  <c r="AG149" i="41"/>
  <c r="X137" i="41"/>
  <c r="AG137" i="41"/>
  <c r="X125" i="41"/>
  <c r="AG125" i="41"/>
  <c r="X113" i="41"/>
  <c r="AG113" i="41"/>
  <c r="X101" i="41"/>
  <c r="AG101" i="41"/>
  <c r="X89" i="41"/>
  <c r="AG89" i="41"/>
  <c r="X77" i="41"/>
  <c r="AG77" i="41"/>
  <c r="X65" i="41"/>
  <c r="AG65" i="41"/>
  <c r="X53" i="41"/>
  <c r="AG53" i="41"/>
  <c r="X41" i="41"/>
  <c r="AG41" i="41"/>
  <c r="X29" i="41"/>
  <c r="AG29" i="41"/>
  <c r="X17" i="41"/>
  <c r="AG17" i="41"/>
  <c r="AA190" i="41"/>
  <c r="AB190" i="41" s="1"/>
  <c r="AA162" i="41"/>
  <c r="AB162" i="41" s="1"/>
  <c r="AC106" i="41"/>
  <c r="X472" i="41"/>
  <c r="AG472" i="41"/>
  <c r="X460" i="41"/>
  <c r="AG460" i="41"/>
  <c r="X448" i="41"/>
  <c r="AG448" i="41"/>
  <c r="X436" i="41"/>
  <c r="AG436" i="41"/>
  <c r="X424" i="41"/>
  <c r="AG424" i="41"/>
  <c r="X412" i="41"/>
  <c r="AG412" i="41"/>
  <c r="X400" i="41"/>
  <c r="AG400" i="41"/>
  <c r="X388" i="41"/>
  <c r="AG388" i="41"/>
  <c r="X376" i="41"/>
  <c r="AG376" i="41"/>
  <c r="X364" i="41"/>
  <c r="AG364" i="41"/>
  <c r="X352" i="41"/>
  <c r="AG352" i="41"/>
  <c r="X340" i="41"/>
  <c r="AG340" i="41"/>
  <c r="X328" i="41"/>
  <c r="AG328" i="41"/>
  <c r="X316" i="41"/>
  <c r="AG316" i="41"/>
  <c r="X304" i="41"/>
  <c r="AG304" i="41"/>
  <c r="X292" i="41"/>
  <c r="AG292" i="41"/>
  <c r="X280" i="41"/>
  <c r="AG280" i="41"/>
  <c r="X268" i="41"/>
  <c r="AG268" i="41"/>
  <c r="X256" i="41"/>
  <c r="AG256" i="41"/>
  <c r="X244" i="41"/>
  <c r="AG244" i="41"/>
  <c r="X232" i="41"/>
  <c r="AG232" i="41"/>
  <c r="X220" i="41"/>
  <c r="AG220" i="41"/>
  <c r="X208" i="41"/>
  <c r="AG208" i="41"/>
  <c r="X196" i="41"/>
  <c r="AG196" i="41"/>
  <c r="X184" i="41"/>
  <c r="AG184" i="41"/>
  <c r="X172" i="41"/>
  <c r="AG172" i="41"/>
  <c r="X160" i="41"/>
  <c r="AG160" i="41"/>
  <c r="X148" i="41"/>
  <c r="AG148" i="41"/>
  <c r="X136" i="41"/>
  <c r="AG136" i="41"/>
  <c r="AA136" i="41"/>
  <c r="AB136" i="41" s="1"/>
  <c r="X124" i="41"/>
  <c r="AG124" i="41"/>
  <c r="AA124" i="41"/>
  <c r="AB124" i="41" s="1"/>
  <c r="X112" i="41"/>
  <c r="AG112" i="41"/>
  <c r="AA112" i="41"/>
  <c r="AB112" i="41" s="1"/>
  <c r="X100" i="41"/>
  <c r="AG100" i="41"/>
  <c r="AA100" i="41"/>
  <c r="AB100" i="41" s="1"/>
  <c r="X88" i="41"/>
  <c r="AG88" i="41"/>
  <c r="AA88" i="41"/>
  <c r="AB88" i="41" s="1"/>
  <c r="X76" i="41"/>
  <c r="AG76" i="41"/>
  <c r="AA76" i="41"/>
  <c r="AB76" i="41" s="1"/>
  <c r="X64" i="41"/>
  <c r="AG64" i="41"/>
  <c r="AA64" i="41"/>
  <c r="AB64" i="41" s="1"/>
  <c r="X52" i="41"/>
  <c r="AG52" i="41"/>
  <c r="AA52" i="41"/>
  <c r="AB52" i="41" s="1"/>
  <c r="X40" i="41"/>
  <c r="AG40" i="41"/>
  <c r="AA40" i="41"/>
  <c r="AB40" i="41" s="1"/>
  <c r="X28" i="41"/>
  <c r="AG28" i="41"/>
  <c r="AA28" i="41"/>
  <c r="AB28" i="41" s="1"/>
  <c r="X16" i="41"/>
  <c r="AG16" i="41"/>
  <c r="AA16" i="41"/>
  <c r="AB16" i="41" s="1"/>
  <c r="AA202" i="41"/>
  <c r="AB202" i="41" s="1"/>
  <c r="AA161" i="41"/>
  <c r="AB161" i="41" s="1"/>
  <c r="AA130" i="41"/>
  <c r="AB130" i="41" s="1"/>
  <c r="AA113" i="41"/>
  <c r="AB113" i="41" s="1"/>
  <c r="AA89" i="41"/>
  <c r="AB89" i="41" s="1"/>
  <c r="AA65" i="41"/>
  <c r="AB65" i="41" s="1"/>
  <c r="AA41" i="41"/>
  <c r="AB41" i="41" s="1"/>
  <c r="AA17" i="41"/>
  <c r="AB17" i="41" s="1"/>
  <c r="AD118" i="41"/>
  <c r="AC118" i="41"/>
  <c r="AD197" i="41"/>
  <c r="AC197" i="41"/>
  <c r="AD154" i="41"/>
  <c r="AC154" i="41"/>
  <c r="AD126" i="41"/>
  <c r="AC126" i="41"/>
  <c r="AD58" i="41"/>
  <c r="AC58" i="41"/>
  <c r="AD34" i="41"/>
  <c r="AC34" i="41"/>
  <c r="X47" i="41"/>
  <c r="AG47" i="41"/>
  <c r="X35" i="41"/>
  <c r="AG35" i="41"/>
  <c r="X23" i="41"/>
  <c r="AG23" i="41"/>
  <c r="X11" i="41"/>
  <c r="AG11" i="41"/>
  <c r="AD210" i="41"/>
  <c r="AC210" i="41"/>
  <c r="F550" i="40"/>
  <c r="E550" i="40"/>
  <c r="D550" i="40"/>
  <c r="C550" i="40"/>
  <c r="B550" i="40"/>
  <c r="A550" i="40"/>
  <c r="F549" i="40"/>
  <c r="E549" i="40"/>
  <c r="D549" i="40"/>
  <c r="C549" i="40"/>
  <c r="B549" i="40"/>
  <c r="A549" i="40"/>
  <c r="F548" i="40"/>
  <c r="E548" i="40"/>
  <c r="D548" i="40"/>
  <c r="C548" i="40"/>
  <c r="B548" i="40"/>
  <c r="A548" i="40"/>
  <c r="F547" i="40"/>
  <c r="E547" i="40"/>
  <c r="D547" i="40"/>
  <c r="C547" i="40"/>
  <c r="B547" i="40"/>
  <c r="A547" i="40"/>
  <c r="F546" i="40"/>
  <c r="E546" i="40"/>
  <c r="D546" i="40"/>
  <c r="C546" i="40"/>
  <c r="B546" i="40"/>
  <c r="A546" i="40"/>
  <c r="F545" i="40"/>
  <c r="E545" i="40"/>
  <c r="D545" i="40"/>
  <c r="C545" i="40"/>
  <c r="B545" i="40"/>
  <c r="A545" i="40"/>
  <c r="F544" i="40"/>
  <c r="E544" i="40"/>
  <c r="D544" i="40"/>
  <c r="C544" i="40"/>
  <c r="B544" i="40"/>
  <c r="A544" i="40"/>
  <c r="F543" i="40"/>
  <c r="E543" i="40"/>
  <c r="D543" i="40"/>
  <c r="C543" i="40"/>
  <c r="B543" i="40"/>
  <c r="A543" i="40"/>
  <c r="F542" i="40"/>
  <c r="E542" i="40"/>
  <c r="D542" i="40"/>
  <c r="C542" i="40"/>
  <c r="B542" i="40"/>
  <c r="A542" i="40"/>
  <c r="F541" i="40"/>
  <c r="E541" i="40"/>
  <c r="D541" i="40"/>
  <c r="C541" i="40"/>
  <c r="B541" i="40"/>
  <c r="A541" i="40"/>
  <c r="F540" i="40"/>
  <c r="E540" i="40"/>
  <c r="D540" i="40"/>
  <c r="C540" i="40"/>
  <c r="B540" i="40"/>
  <c r="A540" i="40"/>
  <c r="F539" i="40"/>
  <c r="E539" i="40"/>
  <c r="D539" i="40"/>
  <c r="C539" i="40"/>
  <c r="B539" i="40"/>
  <c r="A539" i="40"/>
  <c r="F538" i="40"/>
  <c r="E538" i="40"/>
  <c r="D538" i="40"/>
  <c r="C538" i="40"/>
  <c r="B538" i="40"/>
  <c r="A538" i="40"/>
  <c r="F537" i="40"/>
  <c r="E537" i="40"/>
  <c r="D537" i="40"/>
  <c r="C537" i="40"/>
  <c r="B537" i="40"/>
  <c r="A537" i="40"/>
  <c r="F536" i="40"/>
  <c r="E536" i="40"/>
  <c r="D536" i="40"/>
  <c r="C536" i="40"/>
  <c r="B536" i="40"/>
  <c r="A536" i="40"/>
  <c r="F535" i="40"/>
  <c r="E535" i="40"/>
  <c r="D535" i="40"/>
  <c r="C535" i="40"/>
  <c r="B535" i="40"/>
  <c r="A535" i="40"/>
  <c r="F534" i="40"/>
  <c r="E534" i="40"/>
  <c r="D534" i="40"/>
  <c r="C534" i="40"/>
  <c r="B534" i="40"/>
  <c r="A534" i="40"/>
  <c r="F533" i="40"/>
  <c r="E533" i="40"/>
  <c r="D533" i="40"/>
  <c r="C533" i="40"/>
  <c r="B533" i="40"/>
  <c r="A533" i="40"/>
  <c r="F532" i="40"/>
  <c r="E532" i="40"/>
  <c r="D532" i="40"/>
  <c r="C532" i="40"/>
  <c r="B532" i="40"/>
  <c r="A532" i="40"/>
  <c r="F531" i="40"/>
  <c r="E531" i="40"/>
  <c r="D531" i="40"/>
  <c r="C531" i="40"/>
  <c r="B531" i="40"/>
  <c r="A531" i="40"/>
  <c r="F530" i="40"/>
  <c r="E530" i="40"/>
  <c r="D530" i="40"/>
  <c r="C530" i="40"/>
  <c r="B530" i="40"/>
  <c r="A530" i="40"/>
  <c r="F529" i="40"/>
  <c r="E529" i="40"/>
  <c r="D529" i="40"/>
  <c r="C529" i="40"/>
  <c r="B529" i="40"/>
  <c r="A529" i="40"/>
  <c r="F528" i="40"/>
  <c r="E528" i="40"/>
  <c r="D528" i="40"/>
  <c r="C528" i="40"/>
  <c r="B528" i="40"/>
  <c r="A528" i="40"/>
  <c r="F527" i="40"/>
  <c r="E527" i="40"/>
  <c r="D527" i="40"/>
  <c r="C527" i="40"/>
  <c r="B527" i="40"/>
  <c r="A527" i="40"/>
  <c r="F526" i="40"/>
  <c r="E526" i="40"/>
  <c r="D526" i="40"/>
  <c r="C526" i="40"/>
  <c r="B526" i="40"/>
  <c r="A526" i="40"/>
  <c r="F525" i="40"/>
  <c r="E525" i="40"/>
  <c r="D525" i="40"/>
  <c r="C525" i="40"/>
  <c r="B525" i="40"/>
  <c r="A525" i="40"/>
  <c r="F524" i="40"/>
  <c r="E524" i="40"/>
  <c r="D524" i="40"/>
  <c r="C524" i="40"/>
  <c r="B524" i="40"/>
  <c r="A524" i="40"/>
  <c r="F523" i="40"/>
  <c r="E523" i="40"/>
  <c r="D523" i="40"/>
  <c r="C523" i="40"/>
  <c r="B523" i="40"/>
  <c r="A523" i="40"/>
  <c r="F522" i="40"/>
  <c r="E522" i="40"/>
  <c r="D522" i="40"/>
  <c r="C522" i="40"/>
  <c r="B522" i="40"/>
  <c r="A522" i="40"/>
  <c r="F521" i="40"/>
  <c r="E521" i="40"/>
  <c r="D521" i="40"/>
  <c r="C521" i="40"/>
  <c r="B521" i="40"/>
  <c r="A521" i="40"/>
  <c r="F520" i="40"/>
  <c r="E520" i="40"/>
  <c r="D520" i="40"/>
  <c r="C520" i="40"/>
  <c r="B520" i="40"/>
  <c r="A520" i="40"/>
  <c r="F519" i="40"/>
  <c r="E519" i="40"/>
  <c r="D519" i="40"/>
  <c r="C519" i="40"/>
  <c r="B519" i="40"/>
  <c r="A519" i="40"/>
  <c r="F518" i="40"/>
  <c r="E518" i="40"/>
  <c r="D518" i="40"/>
  <c r="C518" i="40"/>
  <c r="B518" i="40"/>
  <c r="A518" i="40"/>
  <c r="F517" i="40"/>
  <c r="E517" i="40"/>
  <c r="D517" i="40"/>
  <c r="C517" i="40"/>
  <c r="B517" i="40"/>
  <c r="A517" i="40"/>
  <c r="F516" i="40"/>
  <c r="E516" i="40"/>
  <c r="D516" i="40"/>
  <c r="C516" i="40"/>
  <c r="B516" i="40"/>
  <c r="A516" i="40"/>
  <c r="F515" i="40"/>
  <c r="E515" i="40"/>
  <c r="D515" i="40"/>
  <c r="C515" i="40"/>
  <c r="B515" i="40"/>
  <c r="A515" i="40"/>
  <c r="F514" i="40"/>
  <c r="E514" i="40"/>
  <c r="D514" i="40"/>
  <c r="C514" i="40"/>
  <c r="B514" i="40"/>
  <c r="A514" i="40"/>
  <c r="F513" i="40"/>
  <c r="E513" i="40"/>
  <c r="D513" i="40"/>
  <c r="C513" i="40"/>
  <c r="B513" i="40"/>
  <c r="A513" i="40"/>
  <c r="F512" i="40"/>
  <c r="E512" i="40"/>
  <c r="D512" i="40"/>
  <c r="C512" i="40"/>
  <c r="B512" i="40"/>
  <c r="A512" i="40"/>
  <c r="F511" i="40"/>
  <c r="E511" i="40"/>
  <c r="D511" i="40"/>
  <c r="C511" i="40"/>
  <c r="B511" i="40"/>
  <c r="A511" i="40"/>
  <c r="F510" i="40"/>
  <c r="E510" i="40"/>
  <c r="D510" i="40"/>
  <c r="C510" i="40"/>
  <c r="B510" i="40"/>
  <c r="A510" i="40"/>
  <c r="F509" i="40"/>
  <c r="E509" i="40"/>
  <c r="D509" i="40"/>
  <c r="C509" i="40"/>
  <c r="B509" i="40"/>
  <c r="A509" i="40"/>
  <c r="F508" i="40"/>
  <c r="E508" i="40"/>
  <c r="D508" i="40"/>
  <c r="C508" i="40"/>
  <c r="B508" i="40"/>
  <c r="A508" i="40"/>
  <c r="F507" i="40"/>
  <c r="E507" i="40"/>
  <c r="D507" i="40"/>
  <c r="C507" i="40"/>
  <c r="B507" i="40"/>
  <c r="A507" i="40"/>
  <c r="F506" i="40"/>
  <c r="E506" i="40"/>
  <c r="D506" i="40"/>
  <c r="C506" i="40"/>
  <c r="B506" i="40"/>
  <c r="A506" i="40"/>
  <c r="F505" i="40"/>
  <c r="E505" i="40"/>
  <c r="D505" i="40"/>
  <c r="C505" i="40"/>
  <c r="B505" i="40"/>
  <c r="A505" i="40"/>
  <c r="F504" i="40"/>
  <c r="E504" i="40"/>
  <c r="D504" i="40"/>
  <c r="C504" i="40"/>
  <c r="B504" i="40"/>
  <c r="A504" i="40"/>
  <c r="F503" i="40"/>
  <c r="E503" i="40"/>
  <c r="D503" i="40"/>
  <c r="C503" i="40"/>
  <c r="B503" i="40"/>
  <c r="A503" i="40"/>
  <c r="F502" i="40"/>
  <c r="E502" i="40"/>
  <c r="D502" i="40"/>
  <c r="C502" i="40"/>
  <c r="B502" i="40"/>
  <c r="A502" i="40"/>
  <c r="F501" i="40"/>
  <c r="E501" i="40"/>
  <c r="D501" i="40"/>
  <c r="C501" i="40"/>
  <c r="B501" i="40"/>
  <c r="A501" i="40"/>
  <c r="F500" i="40"/>
  <c r="E500" i="40"/>
  <c r="D500" i="40"/>
  <c r="C500" i="40"/>
  <c r="B500" i="40"/>
  <c r="A500" i="40"/>
  <c r="F499" i="40"/>
  <c r="E499" i="40"/>
  <c r="D499" i="40"/>
  <c r="C499" i="40"/>
  <c r="B499" i="40"/>
  <c r="A499" i="40"/>
  <c r="F498" i="40"/>
  <c r="E498" i="40"/>
  <c r="D498" i="40"/>
  <c r="C498" i="40"/>
  <c r="B498" i="40"/>
  <c r="A498" i="40"/>
  <c r="F497" i="40"/>
  <c r="E497" i="40"/>
  <c r="D497" i="40"/>
  <c r="C497" i="40"/>
  <c r="B497" i="40"/>
  <c r="A497" i="40"/>
  <c r="F496" i="40"/>
  <c r="E496" i="40"/>
  <c r="D496" i="40"/>
  <c r="C496" i="40"/>
  <c r="B496" i="40"/>
  <c r="A496" i="40"/>
  <c r="F495" i="40"/>
  <c r="E495" i="40"/>
  <c r="D495" i="40"/>
  <c r="C495" i="40"/>
  <c r="B495" i="40"/>
  <c r="A495" i="40"/>
  <c r="F494" i="40"/>
  <c r="E494" i="40"/>
  <c r="D494" i="40"/>
  <c r="C494" i="40"/>
  <c r="B494" i="40"/>
  <c r="A494" i="40"/>
  <c r="F493" i="40"/>
  <c r="E493" i="40"/>
  <c r="D493" i="40"/>
  <c r="C493" i="40"/>
  <c r="B493" i="40"/>
  <c r="A493" i="40"/>
  <c r="F492" i="40"/>
  <c r="E492" i="40"/>
  <c r="D492" i="40"/>
  <c r="C492" i="40"/>
  <c r="B492" i="40"/>
  <c r="A492" i="40"/>
  <c r="F491" i="40"/>
  <c r="E491" i="40"/>
  <c r="D491" i="40"/>
  <c r="C491" i="40"/>
  <c r="B491" i="40"/>
  <c r="A491" i="40"/>
  <c r="F490" i="40"/>
  <c r="E490" i="40"/>
  <c r="D490" i="40"/>
  <c r="C490" i="40"/>
  <c r="B490" i="40"/>
  <c r="A490" i="40"/>
  <c r="F489" i="40"/>
  <c r="E489" i="40"/>
  <c r="D489" i="40"/>
  <c r="C489" i="40"/>
  <c r="B489" i="40"/>
  <c r="A489" i="40"/>
  <c r="F488" i="40"/>
  <c r="E488" i="40"/>
  <c r="D488" i="40"/>
  <c r="C488" i="40"/>
  <c r="B488" i="40"/>
  <c r="A488" i="40"/>
  <c r="F487" i="40"/>
  <c r="E487" i="40"/>
  <c r="D487" i="40"/>
  <c r="C487" i="40"/>
  <c r="B487" i="40"/>
  <c r="A487" i="40"/>
  <c r="F486" i="40"/>
  <c r="E486" i="40"/>
  <c r="D486" i="40"/>
  <c r="C486" i="40"/>
  <c r="B486" i="40"/>
  <c r="A486" i="40"/>
  <c r="F485" i="40"/>
  <c r="E485" i="40"/>
  <c r="D485" i="40"/>
  <c r="C485" i="40"/>
  <c r="B485" i="40"/>
  <c r="A485" i="40"/>
  <c r="F484" i="40"/>
  <c r="E484" i="40"/>
  <c r="D484" i="40"/>
  <c r="C484" i="40"/>
  <c r="B484" i="40"/>
  <c r="A484" i="40"/>
  <c r="F483" i="40"/>
  <c r="E483" i="40"/>
  <c r="D483" i="40"/>
  <c r="C483" i="40"/>
  <c r="B483" i="40"/>
  <c r="A483" i="40"/>
  <c r="F482" i="40"/>
  <c r="E482" i="40"/>
  <c r="D482" i="40"/>
  <c r="C482" i="40"/>
  <c r="B482" i="40"/>
  <c r="A482" i="40"/>
  <c r="F481" i="40"/>
  <c r="E481" i="40"/>
  <c r="D481" i="40"/>
  <c r="C481" i="40"/>
  <c r="B481" i="40"/>
  <c r="A481" i="40"/>
  <c r="F480" i="40"/>
  <c r="E480" i="40"/>
  <c r="D480" i="40"/>
  <c r="C480" i="40"/>
  <c r="B480" i="40"/>
  <c r="A480" i="40"/>
  <c r="F479" i="40"/>
  <c r="E479" i="40"/>
  <c r="D479" i="40"/>
  <c r="C479" i="40"/>
  <c r="B479" i="40"/>
  <c r="A479" i="40"/>
  <c r="F478" i="40"/>
  <c r="E478" i="40"/>
  <c r="D478" i="40"/>
  <c r="C478" i="40"/>
  <c r="B478" i="40"/>
  <c r="A478" i="40"/>
  <c r="F477" i="40"/>
  <c r="E477" i="40"/>
  <c r="D477" i="40"/>
  <c r="C477" i="40"/>
  <c r="B477" i="40"/>
  <c r="A477" i="40"/>
  <c r="F476" i="40"/>
  <c r="E476" i="40"/>
  <c r="D476" i="40"/>
  <c r="C476" i="40"/>
  <c r="B476" i="40"/>
  <c r="A476" i="40"/>
  <c r="F475" i="40"/>
  <c r="E475" i="40"/>
  <c r="D475" i="40"/>
  <c r="C475" i="40"/>
  <c r="B475" i="40"/>
  <c r="A475" i="40"/>
  <c r="F474" i="40"/>
  <c r="E474" i="40"/>
  <c r="D474" i="40"/>
  <c r="C474" i="40"/>
  <c r="B474" i="40"/>
  <c r="A474" i="40"/>
  <c r="F473" i="40"/>
  <c r="E473" i="40"/>
  <c r="D473" i="40"/>
  <c r="C473" i="40"/>
  <c r="B473" i="40"/>
  <c r="A473" i="40"/>
  <c r="F472" i="40"/>
  <c r="E472" i="40"/>
  <c r="D472" i="40"/>
  <c r="C472" i="40"/>
  <c r="B472" i="40"/>
  <c r="A472" i="40"/>
  <c r="F471" i="40"/>
  <c r="E471" i="40"/>
  <c r="D471" i="40"/>
  <c r="C471" i="40"/>
  <c r="B471" i="40"/>
  <c r="A471" i="40"/>
  <c r="F470" i="40"/>
  <c r="E470" i="40"/>
  <c r="D470" i="40"/>
  <c r="C470" i="40"/>
  <c r="B470" i="40"/>
  <c r="A470" i="40"/>
  <c r="F469" i="40"/>
  <c r="E469" i="40"/>
  <c r="D469" i="40"/>
  <c r="C469" i="40"/>
  <c r="B469" i="40"/>
  <c r="A469" i="40"/>
  <c r="F468" i="40"/>
  <c r="E468" i="40"/>
  <c r="D468" i="40"/>
  <c r="C468" i="40"/>
  <c r="B468" i="40"/>
  <c r="A468" i="40"/>
  <c r="F467" i="40"/>
  <c r="E467" i="40"/>
  <c r="D467" i="40"/>
  <c r="C467" i="40"/>
  <c r="B467" i="40"/>
  <c r="A467" i="40"/>
  <c r="F466" i="40"/>
  <c r="E466" i="40"/>
  <c r="D466" i="40"/>
  <c r="C466" i="40"/>
  <c r="B466" i="40"/>
  <c r="A466" i="40"/>
  <c r="F465" i="40"/>
  <c r="E465" i="40"/>
  <c r="D465" i="40"/>
  <c r="C465" i="40"/>
  <c r="B465" i="40"/>
  <c r="A465" i="40"/>
  <c r="F464" i="40"/>
  <c r="E464" i="40"/>
  <c r="D464" i="40"/>
  <c r="C464" i="40"/>
  <c r="B464" i="40"/>
  <c r="A464" i="40"/>
  <c r="F463" i="40"/>
  <c r="E463" i="40"/>
  <c r="D463" i="40"/>
  <c r="C463" i="40"/>
  <c r="B463" i="40"/>
  <c r="A463" i="40"/>
  <c r="F462" i="40"/>
  <c r="E462" i="40"/>
  <c r="D462" i="40"/>
  <c r="C462" i="40"/>
  <c r="B462" i="40"/>
  <c r="A462" i="40"/>
  <c r="F461" i="40"/>
  <c r="E461" i="40"/>
  <c r="D461" i="40"/>
  <c r="C461" i="40"/>
  <c r="B461" i="40"/>
  <c r="A461" i="40"/>
  <c r="F460" i="40"/>
  <c r="E460" i="40"/>
  <c r="D460" i="40"/>
  <c r="C460" i="40"/>
  <c r="B460" i="40"/>
  <c r="A460" i="40"/>
  <c r="F459" i="40"/>
  <c r="E459" i="40"/>
  <c r="D459" i="40"/>
  <c r="C459" i="40"/>
  <c r="B459" i="40"/>
  <c r="A459" i="40"/>
  <c r="F458" i="40"/>
  <c r="E458" i="40"/>
  <c r="D458" i="40"/>
  <c r="C458" i="40"/>
  <c r="B458" i="40"/>
  <c r="A458" i="40"/>
  <c r="F457" i="40"/>
  <c r="E457" i="40"/>
  <c r="D457" i="40"/>
  <c r="C457" i="40"/>
  <c r="B457" i="40"/>
  <c r="A457" i="40"/>
  <c r="F456" i="40"/>
  <c r="E456" i="40"/>
  <c r="D456" i="40"/>
  <c r="C456" i="40"/>
  <c r="B456" i="40"/>
  <c r="A456" i="40"/>
  <c r="F455" i="40"/>
  <c r="E455" i="40"/>
  <c r="D455" i="40"/>
  <c r="C455" i="40"/>
  <c r="B455" i="40"/>
  <c r="A455" i="40"/>
  <c r="F454" i="40"/>
  <c r="E454" i="40"/>
  <c r="D454" i="40"/>
  <c r="C454" i="40"/>
  <c r="B454" i="40"/>
  <c r="A454" i="40"/>
  <c r="F453" i="40"/>
  <c r="E453" i="40"/>
  <c r="D453" i="40"/>
  <c r="C453" i="40"/>
  <c r="B453" i="40"/>
  <c r="A453" i="40"/>
  <c r="F452" i="40"/>
  <c r="E452" i="40"/>
  <c r="D452" i="40"/>
  <c r="C452" i="40"/>
  <c r="B452" i="40"/>
  <c r="A452" i="40"/>
  <c r="F451" i="40"/>
  <c r="E451" i="40"/>
  <c r="D451" i="40"/>
  <c r="C451" i="40"/>
  <c r="B451" i="40"/>
  <c r="A451" i="40"/>
  <c r="F450" i="40"/>
  <c r="E450" i="40"/>
  <c r="D450" i="40"/>
  <c r="C450" i="40"/>
  <c r="B450" i="40"/>
  <c r="A450" i="40"/>
  <c r="F449" i="40"/>
  <c r="E449" i="40"/>
  <c r="D449" i="40"/>
  <c r="C449" i="40"/>
  <c r="B449" i="40"/>
  <c r="A449" i="40"/>
  <c r="F448" i="40"/>
  <c r="E448" i="40"/>
  <c r="D448" i="40"/>
  <c r="C448" i="40"/>
  <c r="B448" i="40"/>
  <c r="A448" i="40"/>
  <c r="F447" i="40"/>
  <c r="E447" i="40"/>
  <c r="D447" i="40"/>
  <c r="C447" i="40"/>
  <c r="B447" i="40"/>
  <c r="A447" i="40"/>
  <c r="F446" i="40"/>
  <c r="E446" i="40"/>
  <c r="D446" i="40"/>
  <c r="C446" i="40"/>
  <c r="B446" i="40"/>
  <c r="A446" i="40"/>
  <c r="F445" i="40"/>
  <c r="E445" i="40"/>
  <c r="D445" i="40"/>
  <c r="C445" i="40"/>
  <c r="B445" i="40"/>
  <c r="A445" i="40"/>
  <c r="F444" i="40"/>
  <c r="E444" i="40"/>
  <c r="D444" i="40"/>
  <c r="C444" i="40"/>
  <c r="B444" i="40"/>
  <c r="A444" i="40"/>
  <c r="F443" i="40"/>
  <c r="E443" i="40"/>
  <c r="D443" i="40"/>
  <c r="C443" i="40"/>
  <c r="B443" i="40"/>
  <c r="A443" i="40"/>
  <c r="F442" i="40"/>
  <c r="E442" i="40"/>
  <c r="D442" i="40"/>
  <c r="C442" i="40"/>
  <c r="B442" i="40"/>
  <c r="A442" i="40"/>
  <c r="F441" i="40"/>
  <c r="E441" i="40"/>
  <c r="D441" i="40"/>
  <c r="C441" i="40"/>
  <c r="B441" i="40"/>
  <c r="A441" i="40"/>
  <c r="F440" i="40"/>
  <c r="E440" i="40"/>
  <c r="D440" i="40"/>
  <c r="C440" i="40"/>
  <c r="B440" i="40"/>
  <c r="A440" i="40"/>
  <c r="F439" i="40"/>
  <c r="E439" i="40"/>
  <c r="D439" i="40"/>
  <c r="C439" i="40"/>
  <c r="B439" i="40"/>
  <c r="A439" i="40"/>
  <c r="F438" i="40"/>
  <c r="E438" i="40"/>
  <c r="D438" i="40"/>
  <c r="C438" i="40"/>
  <c r="B438" i="40"/>
  <c r="A438" i="40"/>
  <c r="F437" i="40"/>
  <c r="E437" i="40"/>
  <c r="D437" i="40"/>
  <c r="C437" i="40"/>
  <c r="B437" i="40"/>
  <c r="A437" i="40"/>
  <c r="F436" i="40"/>
  <c r="E436" i="40"/>
  <c r="D436" i="40"/>
  <c r="C436" i="40"/>
  <c r="B436" i="40"/>
  <c r="A436" i="40"/>
  <c r="F435" i="40"/>
  <c r="E435" i="40"/>
  <c r="D435" i="40"/>
  <c r="C435" i="40"/>
  <c r="B435" i="40"/>
  <c r="A435" i="40"/>
  <c r="F434" i="40"/>
  <c r="E434" i="40"/>
  <c r="D434" i="40"/>
  <c r="C434" i="40"/>
  <c r="B434" i="40"/>
  <c r="A434" i="40"/>
  <c r="F433" i="40"/>
  <c r="E433" i="40"/>
  <c r="D433" i="40"/>
  <c r="C433" i="40"/>
  <c r="B433" i="40"/>
  <c r="A433" i="40"/>
  <c r="F432" i="40"/>
  <c r="E432" i="40"/>
  <c r="D432" i="40"/>
  <c r="C432" i="40"/>
  <c r="B432" i="40"/>
  <c r="A432" i="40"/>
  <c r="F431" i="40"/>
  <c r="E431" i="40"/>
  <c r="D431" i="40"/>
  <c r="C431" i="40"/>
  <c r="B431" i="40"/>
  <c r="A431" i="40"/>
  <c r="F430" i="40"/>
  <c r="E430" i="40"/>
  <c r="D430" i="40"/>
  <c r="C430" i="40"/>
  <c r="B430" i="40"/>
  <c r="A430" i="40"/>
  <c r="F429" i="40"/>
  <c r="E429" i="40"/>
  <c r="D429" i="40"/>
  <c r="C429" i="40"/>
  <c r="B429" i="40"/>
  <c r="A429" i="40"/>
  <c r="F428" i="40"/>
  <c r="E428" i="40"/>
  <c r="D428" i="40"/>
  <c r="C428" i="40"/>
  <c r="B428" i="40"/>
  <c r="A428" i="40"/>
  <c r="F427" i="40"/>
  <c r="E427" i="40"/>
  <c r="D427" i="40"/>
  <c r="C427" i="40"/>
  <c r="B427" i="40"/>
  <c r="A427" i="40"/>
  <c r="F426" i="40"/>
  <c r="E426" i="40"/>
  <c r="D426" i="40"/>
  <c r="C426" i="40"/>
  <c r="B426" i="40"/>
  <c r="A426" i="40"/>
  <c r="F425" i="40"/>
  <c r="E425" i="40"/>
  <c r="D425" i="40"/>
  <c r="C425" i="40"/>
  <c r="B425" i="40"/>
  <c r="A425" i="40"/>
  <c r="F424" i="40"/>
  <c r="E424" i="40"/>
  <c r="D424" i="40"/>
  <c r="C424" i="40"/>
  <c r="B424" i="40"/>
  <c r="A424" i="40"/>
  <c r="F423" i="40"/>
  <c r="E423" i="40"/>
  <c r="D423" i="40"/>
  <c r="C423" i="40"/>
  <c r="B423" i="40"/>
  <c r="A423" i="40"/>
  <c r="F422" i="40"/>
  <c r="E422" i="40"/>
  <c r="D422" i="40"/>
  <c r="C422" i="40"/>
  <c r="B422" i="40"/>
  <c r="A422" i="40"/>
  <c r="F421" i="40"/>
  <c r="E421" i="40"/>
  <c r="D421" i="40"/>
  <c r="C421" i="40"/>
  <c r="B421" i="40"/>
  <c r="A421" i="40"/>
  <c r="F420" i="40"/>
  <c r="E420" i="40"/>
  <c r="D420" i="40"/>
  <c r="C420" i="40"/>
  <c r="B420" i="40"/>
  <c r="A420" i="40"/>
  <c r="F419" i="40"/>
  <c r="E419" i="40"/>
  <c r="D419" i="40"/>
  <c r="C419" i="40"/>
  <c r="B419" i="40"/>
  <c r="A419" i="40"/>
  <c r="F418" i="40"/>
  <c r="E418" i="40"/>
  <c r="D418" i="40"/>
  <c r="C418" i="40"/>
  <c r="B418" i="40"/>
  <c r="A418" i="40"/>
  <c r="F417" i="40"/>
  <c r="E417" i="40"/>
  <c r="D417" i="40"/>
  <c r="C417" i="40"/>
  <c r="B417" i="40"/>
  <c r="A417" i="40"/>
  <c r="F416" i="40"/>
  <c r="E416" i="40"/>
  <c r="D416" i="40"/>
  <c r="C416" i="40"/>
  <c r="B416" i="40"/>
  <c r="A416" i="40"/>
  <c r="F415" i="40"/>
  <c r="E415" i="40"/>
  <c r="D415" i="40"/>
  <c r="C415" i="40"/>
  <c r="B415" i="40"/>
  <c r="A415" i="40"/>
  <c r="F414" i="40"/>
  <c r="E414" i="40"/>
  <c r="D414" i="40"/>
  <c r="C414" i="40"/>
  <c r="B414" i="40"/>
  <c r="A414" i="40"/>
  <c r="F413" i="40"/>
  <c r="E413" i="40"/>
  <c r="D413" i="40"/>
  <c r="C413" i="40"/>
  <c r="B413" i="40"/>
  <c r="A413" i="40"/>
  <c r="F412" i="40"/>
  <c r="E412" i="40"/>
  <c r="D412" i="40"/>
  <c r="C412" i="40"/>
  <c r="B412" i="40"/>
  <c r="A412" i="40"/>
  <c r="F411" i="40"/>
  <c r="E411" i="40"/>
  <c r="D411" i="40"/>
  <c r="C411" i="40"/>
  <c r="B411" i="40"/>
  <c r="A411" i="40"/>
  <c r="F410" i="40"/>
  <c r="E410" i="40"/>
  <c r="D410" i="40"/>
  <c r="C410" i="40"/>
  <c r="B410" i="40"/>
  <c r="A410" i="40"/>
  <c r="F409" i="40"/>
  <c r="E409" i="40"/>
  <c r="D409" i="40"/>
  <c r="C409" i="40"/>
  <c r="B409" i="40"/>
  <c r="A409" i="40"/>
  <c r="F408" i="40"/>
  <c r="E408" i="40"/>
  <c r="D408" i="40"/>
  <c r="C408" i="40"/>
  <c r="B408" i="40"/>
  <c r="A408" i="40"/>
  <c r="F407" i="40"/>
  <c r="E407" i="40"/>
  <c r="D407" i="40"/>
  <c r="C407" i="40"/>
  <c r="B407" i="40"/>
  <c r="A407" i="40"/>
  <c r="F406" i="40"/>
  <c r="E406" i="40"/>
  <c r="D406" i="40"/>
  <c r="C406" i="40"/>
  <c r="B406" i="40"/>
  <c r="A406" i="40"/>
  <c r="F405" i="40"/>
  <c r="E405" i="40"/>
  <c r="D405" i="40"/>
  <c r="C405" i="40"/>
  <c r="B405" i="40"/>
  <c r="A405" i="40"/>
  <c r="F404" i="40"/>
  <c r="E404" i="40"/>
  <c r="D404" i="40"/>
  <c r="C404" i="40"/>
  <c r="B404" i="40"/>
  <c r="A404" i="40"/>
  <c r="F403" i="40"/>
  <c r="E403" i="40"/>
  <c r="D403" i="40"/>
  <c r="C403" i="40"/>
  <c r="B403" i="40"/>
  <c r="A403" i="40"/>
  <c r="F402" i="40"/>
  <c r="E402" i="40"/>
  <c r="D402" i="40"/>
  <c r="C402" i="40"/>
  <c r="B402" i="40"/>
  <c r="A402" i="40"/>
  <c r="F401" i="40"/>
  <c r="E401" i="40"/>
  <c r="D401" i="40"/>
  <c r="C401" i="40"/>
  <c r="B401" i="40"/>
  <c r="A401" i="40"/>
  <c r="F400" i="40"/>
  <c r="E400" i="40"/>
  <c r="D400" i="40"/>
  <c r="C400" i="40"/>
  <c r="B400" i="40"/>
  <c r="A400" i="40"/>
  <c r="F399" i="40"/>
  <c r="E399" i="40"/>
  <c r="D399" i="40"/>
  <c r="C399" i="40"/>
  <c r="B399" i="40"/>
  <c r="A399" i="40"/>
  <c r="F398" i="40"/>
  <c r="E398" i="40"/>
  <c r="D398" i="40"/>
  <c r="C398" i="40"/>
  <c r="B398" i="40"/>
  <c r="A398" i="40"/>
  <c r="F397" i="40"/>
  <c r="E397" i="40"/>
  <c r="D397" i="40"/>
  <c r="C397" i="40"/>
  <c r="B397" i="40"/>
  <c r="A397" i="40"/>
  <c r="F396" i="40"/>
  <c r="E396" i="40"/>
  <c r="D396" i="40"/>
  <c r="C396" i="40"/>
  <c r="B396" i="40"/>
  <c r="A396" i="40"/>
  <c r="F395" i="40"/>
  <c r="E395" i="40"/>
  <c r="D395" i="40"/>
  <c r="C395" i="40"/>
  <c r="B395" i="40"/>
  <c r="A395" i="40"/>
  <c r="F394" i="40"/>
  <c r="E394" i="40"/>
  <c r="D394" i="40"/>
  <c r="C394" i="40"/>
  <c r="B394" i="40"/>
  <c r="A394" i="40"/>
  <c r="F393" i="40"/>
  <c r="E393" i="40"/>
  <c r="D393" i="40"/>
  <c r="C393" i="40"/>
  <c r="B393" i="40"/>
  <c r="A393" i="40"/>
  <c r="F392" i="40"/>
  <c r="E392" i="40"/>
  <c r="D392" i="40"/>
  <c r="C392" i="40"/>
  <c r="B392" i="40"/>
  <c r="A392" i="40"/>
  <c r="F391" i="40"/>
  <c r="E391" i="40"/>
  <c r="D391" i="40"/>
  <c r="C391" i="40"/>
  <c r="B391" i="40"/>
  <c r="A391" i="40"/>
  <c r="F390" i="40"/>
  <c r="E390" i="40"/>
  <c r="D390" i="40"/>
  <c r="C390" i="40"/>
  <c r="B390" i="40"/>
  <c r="A390" i="40"/>
  <c r="F389" i="40"/>
  <c r="E389" i="40"/>
  <c r="D389" i="40"/>
  <c r="C389" i="40"/>
  <c r="B389" i="40"/>
  <c r="A389" i="40"/>
  <c r="F388" i="40"/>
  <c r="E388" i="40"/>
  <c r="D388" i="40"/>
  <c r="C388" i="40"/>
  <c r="B388" i="40"/>
  <c r="A388" i="40"/>
  <c r="F387" i="40"/>
  <c r="E387" i="40"/>
  <c r="D387" i="40"/>
  <c r="C387" i="40"/>
  <c r="B387" i="40"/>
  <c r="A387" i="40"/>
  <c r="F386" i="40"/>
  <c r="E386" i="40"/>
  <c r="D386" i="40"/>
  <c r="C386" i="40"/>
  <c r="B386" i="40"/>
  <c r="A386" i="40"/>
  <c r="F385" i="40"/>
  <c r="E385" i="40"/>
  <c r="D385" i="40"/>
  <c r="C385" i="40"/>
  <c r="B385" i="40"/>
  <c r="A385" i="40"/>
  <c r="F384" i="40"/>
  <c r="E384" i="40"/>
  <c r="D384" i="40"/>
  <c r="C384" i="40"/>
  <c r="B384" i="40"/>
  <c r="A384" i="40"/>
  <c r="F383" i="40"/>
  <c r="E383" i="40"/>
  <c r="D383" i="40"/>
  <c r="C383" i="40"/>
  <c r="B383" i="40"/>
  <c r="A383" i="40"/>
  <c r="F382" i="40"/>
  <c r="E382" i="40"/>
  <c r="D382" i="40"/>
  <c r="C382" i="40"/>
  <c r="B382" i="40"/>
  <c r="A382" i="40"/>
  <c r="F381" i="40"/>
  <c r="E381" i="40"/>
  <c r="D381" i="40"/>
  <c r="C381" i="40"/>
  <c r="B381" i="40"/>
  <c r="A381" i="40"/>
  <c r="F380" i="40"/>
  <c r="E380" i="40"/>
  <c r="D380" i="40"/>
  <c r="C380" i="40"/>
  <c r="B380" i="40"/>
  <c r="A380" i="40"/>
  <c r="F379" i="40"/>
  <c r="E379" i="40"/>
  <c r="D379" i="40"/>
  <c r="C379" i="40"/>
  <c r="B379" i="40"/>
  <c r="A379" i="40"/>
  <c r="F378" i="40"/>
  <c r="E378" i="40"/>
  <c r="D378" i="40"/>
  <c r="C378" i="40"/>
  <c r="B378" i="40"/>
  <c r="A378" i="40"/>
  <c r="F377" i="40"/>
  <c r="E377" i="40"/>
  <c r="D377" i="40"/>
  <c r="C377" i="40"/>
  <c r="B377" i="40"/>
  <c r="A377" i="40"/>
  <c r="F376" i="40"/>
  <c r="E376" i="40"/>
  <c r="D376" i="40"/>
  <c r="C376" i="40"/>
  <c r="B376" i="40"/>
  <c r="A376" i="40"/>
  <c r="F375" i="40"/>
  <c r="E375" i="40"/>
  <c r="D375" i="40"/>
  <c r="C375" i="40"/>
  <c r="B375" i="40"/>
  <c r="A375" i="40"/>
  <c r="F374" i="40"/>
  <c r="E374" i="40"/>
  <c r="D374" i="40"/>
  <c r="C374" i="40"/>
  <c r="B374" i="40"/>
  <c r="A374" i="40"/>
  <c r="F373" i="40"/>
  <c r="E373" i="40"/>
  <c r="D373" i="40"/>
  <c r="C373" i="40"/>
  <c r="B373" i="40"/>
  <c r="A373" i="40"/>
  <c r="F372" i="40"/>
  <c r="E372" i="40"/>
  <c r="D372" i="40"/>
  <c r="C372" i="40"/>
  <c r="B372" i="40"/>
  <c r="A372" i="40"/>
  <c r="F371" i="40"/>
  <c r="E371" i="40"/>
  <c r="D371" i="40"/>
  <c r="C371" i="40"/>
  <c r="B371" i="40"/>
  <c r="A371" i="40"/>
  <c r="F370" i="40"/>
  <c r="E370" i="40"/>
  <c r="D370" i="40"/>
  <c r="C370" i="40"/>
  <c r="B370" i="40"/>
  <c r="A370" i="40"/>
  <c r="F369" i="40"/>
  <c r="E369" i="40"/>
  <c r="D369" i="40"/>
  <c r="C369" i="40"/>
  <c r="B369" i="40"/>
  <c r="A369" i="40"/>
  <c r="F368" i="40"/>
  <c r="E368" i="40"/>
  <c r="D368" i="40"/>
  <c r="C368" i="40"/>
  <c r="B368" i="40"/>
  <c r="A368" i="40"/>
  <c r="F367" i="40"/>
  <c r="E367" i="40"/>
  <c r="D367" i="40"/>
  <c r="C367" i="40"/>
  <c r="B367" i="40"/>
  <c r="A367" i="40"/>
  <c r="F366" i="40"/>
  <c r="E366" i="40"/>
  <c r="D366" i="40"/>
  <c r="C366" i="40"/>
  <c r="B366" i="40"/>
  <c r="A366" i="40"/>
  <c r="F365" i="40"/>
  <c r="E365" i="40"/>
  <c r="D365" i="40"/>
  <c r="C365" i="40"/>
  <c r="B365" i="40"/>
  <c r="A365" i="40"/>
  <c r="F364" i="40"/>
  <c r="E364" i="40"/>
  <c r="D364" i="40"/>
  <c r="C364" i="40"/>
  <c r="B364" i="40"/>
  <c r="A364" i="40"/>
  <c r="F363" i="40"/>
  <c r="E363" i="40"/>
  <c r="D363" i="40"/>
  <c r="C363" i="40"/>
  <c r="B363" i="40"/>
  <c r="A363" i="40"/>
  <c r="F362" i="40"/>
  <c r="E362" i="40"/>
  <c r="D362" i="40"/>
  <c r="C362" i="40"/>
  <c r="B362" i="40"/>
  <c r="A362" i="40"/>
  <c r="F361" i="40"/>
  <c r="E361" i="40"/>
  <c r="D361" i="40"/>
  <c r="C361" i="40"/>
  <c r="B361" i="40"/>
  <c r="A361" i="40"/>
  <c r="F360" i="40"/>
  <c r="E360" i="40"/>
  <c r="D360" i="40"/>
  <c r="C360" i="40"/>
  <c r="B360" i="40"/>
  <c r="A360" i="40"/>
  <c r="F359" i="40"/>
  <c r="E359" i="40"/>
  <c r="D359" i="40"/>
  <c r="C359" i="40"/>
  <c r="B359" i="40"/>
  <c r="A359" i="40"/>
  <c r="F358" i="40"/>
  <c r="E358" i="40"/>
  <c r="D358" i="40"/>
  <c r="C358" i="40"/>
  <c r="B358" i="40"/>
  <c r="A358" i="40"/>
  <c r="F357" i="40"/>
  <c r="E357" i="40"/>
  <c r="D357" i="40"/>
  <c r="C357" i="40"/>
  <c r="B357" i="40"/>
  <c r="A357" i="40"/>
  <c r="F356" i="40"/>
  <c r="E356" i="40"/>
  <c r="D356" i="40"/>
  <c r="C356" i="40"/>
  <c r="B356" i="40"/>
  <c r="A356" i="40"/>
  <c r="F355" i="40"/>
  <c r="E355" i="40"/>
  <c r="D355" i="40"/>
  <c r="C355" i="40"/>
  <c r="B355" i="40"/>
  <c r="A355" i="40"/>
  <c r="F354" i="40"/>
  <c r="E354" i="40"/>
  <c r="D354" i="40"/>
  <c r="C354" i="40"/>
  <c r="B354" i="40"/>
  <c r="A354" i="40"/>
  <c r="F353" i="40"/>
  <c r="E353" i="40"/>
  <c r="D353" i="40"/>
  <c r="C353" i="40"/>
  <c r="B353" i="40"/>
  <c r="A353" i="40"/>
  <c r="F352" i="40"/>
  <c r="E352" i="40"/>
  <c r="D352" i="40"/>
  <c r="C352" i="40"/>
  <c r="B352" i="40"/>
  <c r="A352" i="40"/>
  <c r="F351" i="40"/>
  <c r="E351" i="40"/>
  <c r="D351" i="40"/>
  <c r="C351" i="40"/>
  <c r="B351" i="40"/>
  <c r="A351" i="40"/>
  <c r="F350" i="40"/>
  <c r="E350" i="40"/>
  <c r="D350" i="40"/>
  <c r="C350" i="40"/>
  <c r="B350" i="40"/>
  <c r="A350" i="40"/>
  <c r="F349" i="40"/>
  <c r="E349" i="40"/>
  <c r="D349" i="40"/>
  <c r="C349" i="40"/>
  <c r="B349" i="40"/>
  <c r="A349" i="40"/>
  <c r="F348" i="40"/>
  <c r="E348" i="40"/>
  <c r="D348" i="40"/>
  <c r="C348" i="40"/>
  <c r="B348" i="40"/>
  <c r="A348" i="40"/>
  <c r="F347" i="40"/>
  <c r="E347" i="40"/>
  <c r="D347" i="40"/>
  <c r="C347" i="40"/>
  <c r="B347" i="40"/>
  <c r="A347" i="40"/>
  <c r="F346" i="40"/>
  <c r="E346" i="40"/>
  <c r="D346" i="40"/>
  <c r="C346" i="40"/>
  <c r="B346" i="40"/>
  <c r="A346" i="40"/>
  <c r="F345" i="40"/>
  <c r="E345" i="40"/>
  <c r="D345" i="40"/>
  <c r="C345" i="40"/>
  <c r="B345" i="40"/>
  <c r="A345" i="40"/>
  <c r="F344" i="40"/>
  <c r="E344" i="40"/>
  <c r="D344" i="40"/>
  <c r="C344" i="40"/>
  <c r="B344" i="40"/>
  <c r="A344" i="40"/>
  <c r="F343" i="40"/>
  <c r="E343" i="40"/>
  <c r="D343" i="40"/>
  <c r="C343" i="40"/>
  <c r="B343" i="40"/>
  <c r="A343" i="40"/>
  <c r="F342" i="40"/>
  <c r="E342" i="40"/>
  <c r="D342" i="40"/>
  <c r="C342" i="40"/>
  <c r="B342" i="40"/>
  <c r="A342" i="40"/>
  <c r="F341" i="40"/>
  <c r="E341" i="40"/>
  <c r="D341" i="40"/>
  <c r="C341" i="40"/>
  <c r="B341" i="40"/>
  <c r="A341" i="40"/>
  <c r="F340" i="40"/>
  <c r="E340" i="40"/>
  <c r="D340" i="40"/>
  <c r="C340" i="40"/>
  <c r="B340" i="40"/>
  <c r="A340" i="40"/>
  <c r="F339" i="40"/>
  <c r="E339" i="40"/>
  <c r="D339" i="40"/>
  <c r="C339" i="40"/>
  <c r="B339" i="40"/>
  <c r="A339" i="40"/>
  <c r="F338" i="40"/>
  <c r="E338" i="40"/>
  <c r="D338" i="40"/>
  <c r="C338" i="40"/>
  <c r="B338" i="40"/>
  <c r="A338" i="40"/>
  <c r="F337" i="40"/>
  <c r="E337" i="40"/>
  <c r="D337" i="40"/>
  <c r="C337" i="40"/>
  <c r="B337" i="40"/>
  <c r="A337" i="40"/>
  <c r="F336" i="40"/>
  <c r="E336" i="40"/>
  <c r="D336" i="40"/>
  <c r="C336" i="40"/>
  <c r="B336" i="40"/>
  <c r="A336" i="40"/>
  <c r="F335" i="40"/>
  <c r="E335" i="40"/>
  <c r="D335" i="40"/>
  <c r="C335" i="40"/>
  <c r="B335" i="40"/>
  <c r="A335" i="40"/>
  <c r="F334" i="40"/>
  <c r="E334" i="40"/>
  <c r="D334" i="40"/>
  <c r="C334" i="40"/>
  <c r="B334" i="40"/>
  <c r="A334" i="40"/>
  <c r="F333" i="40"/>
  <c r="E333" i="40"/>
  <c r="D333" i="40"/>
  <c r="C333" i="40"/>
  <c r="B333" i="40"/>
  <c r="A333" i="40"/>
  <c r="F332" i="40"/>
  <c r="E332" i="40"/>
  <c r="D332" i="40"/>
  <c r="C332" i="40"/>
  <c r="B332" i="40"/>
  <c r="A332" i="40"/>
  <c r="F331" i="40"/>
  <c r="E331" i="40"/>
  <c r="D331" i="40"/>
  <c r="C331" i="40"/>
  <c r="B331" i="40"/>
  <c r="A331" i="40"/>
  <c r="F330" i="40"/>
  <c r="E330" i="40"/>
  <c r="D330" i="40"/>
  <c r="C330" i="40"/>
  <c r="B330" i="40"/>
  <c r="A330" i="40"/>
  <c r="F329" i="40"/>
  <c r="E329" i="40"/>
  <c r="D329" i="40"/>
  <c r="C329" i="40"/>
  <c r="B329" i="40"/>
  <c r="A329" i="40"/>
  <c r="F328" i="40"/>
  <c r="E328" i="40"/>
  <c r="D328" i="40"/>
  <c r="C328" i="40"/>
  <c r="B328" i="40"/>
  <c r="A328" i="40"/>
  <c r="F327" i="40"/>
  <c r="E327" i="40"/>
  <c r="D327" i="40"/>
  <c r="C327" i="40"/>
  <c r="B327" i="40"/>
  <c r="A327" i="40"/>
  <c r="F326" i="40"/>
  <c r="E326" i="40"/>
  <c r="D326" i="40"/>
  <c r="C326" i="40"/>
  <c r="B326" i="40"/>
  <c r="A326" i="40"/>
  <c r="F325" i="40"/>
  <c r="E325" i="40"/>
  <c r="D325" i="40"/>
  <c r="C325" i="40"/>
  <c r="B325" i="40"/>
  <c r="A325" i="40"/>
  <c r="F324" i="40"/>
  <c r="E324" i="40"/>
  <c r="D324" i="40"/>
  <c r="C324" i="40"/>
  <c r="B324" i="40"/>
  <c r="A324" i="40"/>
  <c r="F323" i="40"/>
  <c r="E323" i="40"/>
  <c r="D323" i="40"/>
  <c r="C323" i="40"/>
  <c r="B323" i="40"/>
  <c r="A323" i="40"/>
  <c r="F322" i="40"/>
  <c r="E322" i="40"/>
  <c r="D322" i="40"/>
  <c r="C322" i="40"/>
  <c r="B322" i="40"/>
  <c r="A322" i="40"/>
  <c r="F321" i="40"/>
  <c r="E321" i="40"/>
  <c r="D321" i="40"/>
  <c r="C321" i="40"/>
  <c r="B321" i="40"/>
  <c r="A321" i="40"/>
  <c r="F320" i="40"/>
  <c r="E320" i="40"/>
  <c r="D320" i="40"/>
  <c r="C320" i="40"/>
  <c r="B320" i="40"/>
  <c r="A320" i="40"/>
  <c r="F319" i="40"/>
  <c r="E319" i="40"/>
  <c r="D319" i="40"/>
  <c r="C319" i="40"/>
  <c r="B319" i="40"/>
  <c r="A319" i="40"/>
  <c r="F318" i="40"/>
  <c r="E318" i="40"/>
  <c r="D318" i="40"/>
  <c r="C318" i="40"/>
  <c r="B318" i="40"/>
  <c r="A318" i="40"/>
  <c r="F317" i="40"/>
  <c r="E317" i="40"/>
  <c r="D317" i="40"/>
  <c r="C317" i="40"/>
  <c r="B317" i="40"/>
  <c r="A317" i="40"/>
  <c r="F316" i="40"/>
  <c r="E316" i="40"/>
  <c r="D316" i="40"/>
  <c r="C316" i="40"/>
  <c r="B316" i="40"/>
  <c r="A316" i="40"/>
  <c r="F315" i="40"/>
  <c r="E315" i="40"/>
  <c r="D315" i="40"/>
  <c r="C315" i="40"/>
  <c r="B315" i="40"/>
  <c r="A315" i="40"/>
  <c r="F314" i="40"/>
  <c r="E314" i="40"/>
  <c r="D314" i="40"/>
  <c r="C314" i="40"/>
  <c r="B314" i="40"/>
  <c r="A314" i="40"/>
  <c r="F313" i="40"/>
  <c r="E313" i="40"/>
  <c r="D313" i="40"/>
  <c r="C313" i="40"/>
  <c r="B313" i="40"/>
  <c r="A313" i="40"/>
  <c r="F312" i="40"/>
  <c r="E312" i="40"/>
  <c r="D312" i="40"/>
  <c r="C312" i="40"/>
  <c r="B312" i="40"/>
  <c r="A312" i="40"/>
  <c r="F311" i="40"/>
  <c r="E311" i="40"/>
  <c r="D311" i="40"/>
  <c r="C311" i="40"/>
  <c r="B311" i="40"/>
  <c r="A311" i="40"/>
  <c r="F310" i="40"/>
  <c r="E310" i="40"/>
  <c r="D310" i="40"/>
  <c r="C310" i="40"/>
  <c r="B310" i="40"/>
  <c r="A310" i="40"/>
  <c r="F309" i="40"/>
  <c r="E309" i="40"/>
  <c r="D309" i="40"/>
  <c r="C309" i="40"/>
  <c r="B309" i="40"/>
  <c r="A309" i="40"/>
  <c r="F308" i="40"/>
  <c r="E308" i="40"/>
  <c r="D308" i="40"/>
  <c r="C308" i="40"/>
  <c r="B308" i="40"/>
  <c r="A308" i="40"/>
  <c r="F307" i="40"/>
  <c r="E307" i="40"/>
  <c r="D307" i="40"/>
  <c r="C307" i="40"/>
  <c r="B307" i="40"/>
  <c r="A307" i="40"/>
  <c r="F306" i="40"/>
  <c r="E306" i="40"/>
  <c r="D306" i="40"/>
  <c r="C306" i="40"/>
  <c r="B306" i="40"/>
  <c r="A306" i="40"/>
  <c r="F305" i="40"/>
  <c r="E305" i="40"/>
  <c r="D305" i="40"/>
  <c r="C305" i="40"/>
  <c r="B305" i="40"/>
  <c r="A305" i="40"/>
  <c r="F304" i="40"/>
  <c r="E304" i="40"/>
  <c r="D304" i="40"/>
  <c r="C304" i="40"/>
  <c r="B304" i="40"/>
  <c r="A304" i="40"/>
  <c r="F303" i="40"/>
  <c r="E303" i="40"/>
  <c r="D303" i="40"/>
  <c r="C303" i="40"/>
  <c r="B303" i="40"/>
  <c r="A303" i="40"/>
  <c r="F302" i="40"/>
  <c r="E302" i="40"/>
  <c r="D302" i="40"/>
  <c r="C302" i="40"/>
  <c r="B302" i="40"/>
  <c r="A302" i="40"/>
  <c r="F301" i="40"/>
  <c r="E301" i="40"/>
  <c r="D301" i="40"/>
  <c r="C301" i="40"/>
  <c r="B301" i="40"/>
  <c r="A301" i="40"/>
  <c r="F300" i="40"/>
  <c r="E300" i="40"/>
  <c r="D300" i="40"/>
  <c r="C300" i="40"/>
  <c r="B300" i="40"/>
  <c r="A300" i="40"/>
  <c r="F299" i="40"/>
  <c r="E299" i="40"/>
  <c r="D299" i="40"/>
  <c r="C299" i="40"/>
  <c r="B299" i="40"/>
  <c r="A299" i="40"/>
  <c r="F298" i="40"/>
  <c r="E298" i="40"/>
  <c r="D298" i="40"/>
  <c r="C298" i="40"/>
  <c r="B298" i="40"/>
  <c r="A298" i="40"/>
  <c r="F297" i="40"/>
  <c r="E297" i="40"/>
  <c r="D297" i="40"/>
  <c r="C297" i="40"/>
  <c r="B297" i="40"/>
  <c r="A297" i="40"/>
  <c r="F296" i="40"/>
  <c r="E296" i="40"/>
  <c r="D296" i="40"/>
  <c r="C296" i="40"/>
  <c r="B296" i="40"/>
  <c r="A296" i="40"/>
  <c r="F295" i="40"/>
  <c r="E295" i="40"/>
  <c r="D295" i="40"/>
  <c r="C295" i="40"/>
  <c r="B295" i="40"/>
  <c r="A295" i="40"/>
  <c r="F294" i="40"/>
  <c r="E294" i="40"/>
  <c r="D294" i="40"/>
  <c r="C294" i="40"/>
  <c r="B294" i="40"/>
  <c r="A294" i="40"/>
  <c r="F293" i="40"/>
  <c r="E293" i="40"/>
  <c r="D293" i="40"/>
  <c r="C293" i="40"/>
  <c r="B293" i="40"/>
  <c r="A293" i="40"/>
  <c r="F292" i="40"/>
  <c r="E292" i="40"/>
  <c r="D292" i="40"/>
  <c r="C292" i="40"/>
  <c r="B292" i="40"/>
  <c r="A292" i="40"/>
  <c r="F291" i="40"/>
  <c r="E291" i="40"/>
  <c r="D291" i="40"/>
  <c r="C291" i="40"/>
  <c r="B291" i="40"/>
  <c r="A291" i="40"/>
  <c r="F290" i="40"/>
  <c r="E290" i="40"/>
  <c r="D290" i="40"/>
  <c r="C290" i="40"/>
  <c r="B290" i="40"/>
  <c r="A290" i="40"/>
  <c r="F289" i="40"/>
  <c r="E289" i="40"/>
  <c r="D289" i="40"/>
  <c r="C289" i="40"/>
  <c r="B289" i="40"/>
  <c r="A289" i="40"/>
  <c r="F288" i="40"/>
  <c r="E288" i="40"/>
  <c r="D288" i="40"/>
  <c r="C288" i="40"/>
  <c r="B288" i="40"/>
  <c r="A288" i="40"/>
  <c r="F287" i="40"/>
  <c r="E287" i="40"/>
  <c r="D287" i="40"/>
  <c r="C287" i="40"/>
  <c r="B287" i="40"/>
  <c r="A287" i="40"/>
  <c r="F286" i="40"/>
  <c r="E286" i="40"/>
  <c r="D286" i="40"/>
  <c r="C286" i="40"/>
  <c r="B286" i="40"/>
  <c r="A286" i="40"/>
  <c r="F285" i="40"/>
  <c r="E285" i="40"/>
  <c r="D285" i="40"/>
  <c r="C285" i="40"/>
  <c r="B285" i="40"/>
  <c r="A285" i="40"/>
  <c r="F284" i="40"/>
  <c r="E284" i="40"/>
  <c r="D284" i="40"/>
  <c r="C284" i="40"/>
  <c r="B284" i="40"/>
  <c r="A284" i="40"/>
  <c r="F283" i="40"/>
  <c r="E283" i="40"/>
  <c r="D283" i="40"/>
  <c r="C283" i="40"/>
  <c r="B283" i="40"/>
  <c r="A283" i="40"/>
  <c r="F282" i="40"/>
  <c r="E282" i="40"/>
  <c r="D282" i="40"/>
  <c r="C282" i="40"/>
  <c r="B282" i="40"/>
  <c r="A282" i="40"/>
  <c r="F281" i="40"/>
  <c r="E281" i="40"/>
  <c r="D281" i="40"/>
  <c r="C281" i="40"/>
  <c r="B281" i="40"/>
  <c r="A281" i="40"/>
  <c r="F280" i="40"/>
  <c r="E280" i="40"/>
  <c r="D280" i="40"/>
  <c r="C280" i="40"/>
  <c r="B280" i="40"/>
  <c r="A280" i="40"/>
  <c r="F279" i="40"/>
  <c r="E279" i="40"/>
  <c r="D279" i="40"/>
  <c r="C279" i="40"/>
  <c r="B279" i="40"/>
  <c r="A279" i="40"/>
  <c r="F278" i="40"/>
  <c r="E278" i="40"/>
  <c r="D278" i="40"/>
  <c r="C278" i="40"/>
  <c r="B278" i="40"/>
  <c r="A278" i="40"/>
  <c r="F277" i="40"/>
  <c r="E277" i="40"/>
  <c r="D277" i="40"/>
  <c r="C277" i="40"/>
  <c r="B277" i="40"/>
  <c r="A277" i="40"/>
  <c r="F276" i="40"/>
  <c r="E276" i="40"/>
  <c r="D276" i="40"/>
  <c r="C276" i="40"/>
  <c r="B276" i="40"/>
  <c r="A276" i="40"/>
  <c r="F275" i="40"/>
  <c r="E275" i="40"/>
  <c r="D275" i="40"/>
  <c r="C275" i="40"/>
  <c r="B275" i="40"/>
  <c r="A275" i="40"/>
  <c r="F274" i="40"/>
  <c r="E274" i="40"/>
  <c r="D274" i="40"/>
  <c r="C274" i="40"/>
  <c r="B274" i="40"/>
  <c r="A274" i="40"/>
  <c r="F273" i="40"/>
  <c r="E273" i="40"/>
  <c r="D273" i="40"/>
  <c r="C273" i="40"/>
  <c r="B273" i="40"/>
  <c r="A273" i="40"/>
  <c r="F272" i="40"/>
  <c r="E272" i="40"/>
  <c r="D272" i="40"/>
  <c r="C272" i="40"/>
  <c r="B272" i="40"/>
  <c r="A272" i="40"/>
  <c r="F271" i="40"/>
  <c r="E271" i="40"/>
  <c r="D271" i="40"/>
  <c r="C271" i="40"/>
  <c r="B271" i="40"/>
  <c r="A271" i="40"/>
  <c r="F270" i="40"/>
  <c r="E270" i="40"/>
  <c r="D270" i="40"/>
  <c r="C270" i="40"/>
  <c r="B270" i="40"/>
  <c r="A270" i="40"/>
  <c r="F269" i="40"/>
  <c r="E269" i="40"/>
  <c r="D269" i="40"/>
  <c r="C269" i="40"/>
  <c r="B269" i="40"/>
  <c r="A269" i="40"/>
  <c r="F268" i="40"/>
  <c r="E268" i="40"/>
  <c r="D268" i="40"/>
  <c r="C268" i="40"/>
  <c r="B268" i="40"/>
  <c r="A268" i="40"/>
  <c r="F267" i="40"/>
  <c r="E267" i="40"/>
  <c r="D267" i="40"/>
  <c r="C267" i="40"/>
  <c r="B267" i="40"/>
  <c r="A267" i="40"/>
  <c r="F266" i="40"/>
  <c r="E266" i="40"/>
  <c r="D266" i="40"/>
  <c r="C266" i="40"/>
  <c r="B266" i="40"/>
  <c r="A266" i="40"/>
  <c r="F265" i="40"/>
  <c r="E265" i="40"/>
  <c r="D265" i="40"/>
  <c r="C265" i="40"/>
  <c r="B265" i="40"/>
  <c r="A265" i="40"/>
  <c r="F264" i="40"/>
  <c r="E264" i="40"/>
  <c r="D264" i="40"/>
  <c r="C264" i="40"/>
  <c r="B264" i="40"/>
  <c r="A264" i="40"/>
  <c r="F263" i="40"/>
  <c r="E263" i="40"/>
  <c r="D263" i="40"/>
  <c r="C263" i="40"/>
  <c r="B263" i="40"/>
  <c r="A263" i="40"/>
  <c r="F262" i="40"/>
  <c r="E262" i="40"/>
  <c r="D262" i="40"/>
  <c r="C262" i="40"/>
  <c r="B262" i="40"/>
  <c r="A262" i="40"/>
  <c r="F261" i="40"/>
  <c r="E261" i="40"/>
  <c r="D261" i="40"/>
  <c r="C261" i="40"/>
  <c r="B261" i="40"/>
  <c r="A261" i="40"/>
  <c r="F260" i="40"/>
  <c r="E260" i="40"/>
  <c r="D260" i="40"/>
  <c r="C260" i="40"/>
  <c r="B260" i="40"/>
  <c r="A260" i="40"/>
  <c r="F259" i="40"/>
  <c r="E259" i="40"/>
  <c r="D259" i="40"/>
  <c r="C259" i="40"/>
  <c r="B259" i="40"/>
  <c r="A259" i="40"/>
  <c r="F258" i="40"/>
  <c r="E258" i="40"/>
  <c r="D258" i="40"/>
  <c r="C258" i="40"/>
  <c r="B258" i="40"/>
  <c r="A258" i="40"/>
  <c r="F257" i="40"/>
  <c r="E257" i="40"/>
  <c r="D257" i="40"/>
  <c r="C257" i="40"/>
  <c r="B257" i="40"/>
  <c r="A257" i="40"/>
  <c r="F256" i="40"/>
  <c r="E256" i="40"/>
  <c r="D256" i="40"/>
  <c r="C256" i="40"/>
  <c r="B256" i="40"/>
  <c r="A256" i="40"/>
  <c r="F255" i="40"/>
  <c r="E255" i="40"/>
  <c r="D255" i="40"/>
  <c r="C255" i="40"/>
  <c r="B255" i="40"/>
  <c r="A255" i="40"/>
  <c r="F254" i="40"/>
  <c r="E254" i="40"/>
  <c r="D254" i="40"/>
  <c r="C254" i="40"/>
  <c r="B254" i="40"/>
  <c r="A254" i="40"/>
  <c r="F253" i="40"/>
  <c r="E253" i="40"/>
  <c r="D253" i="40"/>
  <c r="C253" i="40"/>
  <c r="B253" i="40"/>
  <c r="A253" i="40"/>
  <c r="F252" i="40"/>
  <c r="E252" i="40"/>
  <c r="D252" i="40"/>
  <c r="C252" i="40"/>
  <c r="B252" i="40"/>
  <c r="A252" i="40"/>
  <c r="F251" i="40"/>
  <c r="E251" i="40"/>
  <c r="D251" i="40"/>
  <c r="C251" i="40"/>
  <c r="B251" i="40"/>
  <c r="A251" i="40"/>
  <c r="F250" i="40"/>
  <c r="E250" i="40"/>
  <c r="D250" i="40"/>
  <c r="C250" i="40"/>
  <c r="B250" i="40"/>
  <c r="A250" i="40"/>
  <c r="F249" i="40"/>
  <c r="E249" i="40"/>
  <c r="D249" i="40"/>
  <c r="C249" i="40"/>
  <c r="B249" i="40"/>
  <c r="A249" i="40"/>
  <c r="F248" i="40"/>
  <c r="E248" i="40"/>
  <c r="D248" i="40"/>
  <c r="C248" i="40"/>
  <c r="B248" i="40"/>
  <c r="A248" i="40"/>
  <c r="F247" i="40"/>
  <c r="E247" i="40"/>
  <c r="D247" i="40"/>
  <c r="C247" i="40"/>
  <c r="B247" i="40"/>
  <c r="A247" i="40"/>
  <c r="F246" i="40"/>
  <c r="E246" i="40"/>
  <c r="D246" i="40"/>
  <c r="C246" i="40"/>
  <c r="B246" i="40"/>
  <c r="A246" i="40"/>
  <c r="F245" i="40"/>
  <c r="E245" i="40"/>
  <c r="D245" i="40"/>
  <c r="C245" i="40"/>
  <c r="B245" i="40"/>
  <c r="A245" i="40"/>
  <c r="F244" i="40"/>
  <c r="E244" i="40"/>
  <c r="D244" i="40"/>
  <c r="C244" i="40"/>
  <c r="B244" i="40"/>
  <c r="A244" i="40"/>
  <c r="F243" i="40"/>
  <c r="E243" i="40"/>
  <c r="D243" i="40"/>
  <c r="C243" i="40"/>
  <c r="B243" i="40"/>
  <c r="A243" i="40"/>
  <c r="F242" i="40"/>
  <c r="E242" i="40"/>
  <c r="D242" i="40"/>
  <c r="C242" i="40"/>
  <c r="B242" i="40"/>
  <c r="A242" i="40"/>
  <c r="F241" i="40"/>
  <c r="E241" i="40"/>
  <c r="D241" i="40"/>
  <c r="C241" i="40"/>
  <c r="B241" i="40"/>
  <c r="A241" i="40"/>
  <c r="F240" i="40"/>
  <c r="E240" i="40"/>
  <c r="D240" i="40"/>
  <c r="C240" i="40"/>
  <c r="B240" i="40"/>
  <c r="A240" i="40"/>
  <c r="F239" i="40"/>
  <c r="E239" i="40"/>
  <c r="D239" i="40"/>
  <c r="C239" i="40"/>
  <c r="B239" i="40"/>
  <c r="A239" i="40"/>
  <c r="F238" i="40"/>
  <c r="E238" i="40"/>
  <c r="D238" i="40"/>
  <c r="C238" i="40"/>
  <c r="B238" i="40"/>
  <c r="A238" i="40"/>
  <c r="F237" i="40"/>
  <c r="E237" i="40"/>
  <c r="D237" i="40"/>
  <c r="C237" i="40"/>
  <c r="B237" i="40"/>
  <c r="A237" i="40"/>
  <c r="F236" i="40"/>
  <c r="E236" i="40"/>
  <c r="D236" i="40"/>
  <c r="C236" i="40"/>
  <c r="B236" i="40"/>
  <c r="A236" i="40"/>
  <c r="F235" i="40"/>
  <c r="E235" i="40"/>
  <c r="D235" i="40"/>
  <c r="C235" i="40"/>
  <c r="B235" i="40"/>
  <c r="A235" i="40"/>
  <c r="F234" i="40"/>
  <c r="E234" i="40"/>
  <c r="D234" i="40"/>
  <c r="C234" i="40"/>
  <c r="B234" i="40"/>
  <c r="A234" i="40"/>
  <c r="F233" i="40"/>
  <c r="E233" i="40"/>
  <c r="D233" i="40"/>
  <c r="C233" i="40"/>
  <c r="B233" i="40"/>
  <c r="A233" i="40"/>
  <c r="F232" i="40"/>
  <c r="E232" i="40"/>
  <c r="D232" i="40"/>
  <c r="C232" i="40"/>
  <c r="B232" i="40"/>
  <c r="A232" i="40"/>
  <c r="F231" i="40"/>
  <c r="E231" i="40"/>
  <c r="D231" i="40"/>
  <c r="C231" i="40"/>
  <c r="B231" i="40"/>
  <c r="A231" i="40"/>
  <c r="F230" i="40"/>
  <c r="E230" i="40"/>
  <c r="D230" i="40"/>
  <c r="C230" i="40"/>
  <c r="B230" i="40"/>
  <c r="A230" i="40"/>
  <c r="F229" i="40"/>
  <c r="E229" i="40"/>
  <c r="D229" i="40"/>
  <c r="C229" i="40"/>
  <c r="B229" i="40"/>
  <c r="A229" i="40"/>
  <c r="F228" i="40"/>
  <c r="E228" i="40"/>
  <c r="D228" i="40"/>
  <c r="C228" i="40"/>
  <c r="B228" i="40"/>
  <c r="A228" i="40"/>
  <c r="F227" i="40"/>
  <c r="E227" i="40"/>
  <c r="D227" i="40"/>
  <c r="C227" i="40"/>
  <c r="B227" i="40"/>
  <c r="A227" i="40"/>
  <c r="F226" i="40"/>
  <c r="E226" i="40"/>
  <c r="D226" i="40"/>
  <c r="C226" i="40"/>
  <c r="B226" i="40"/>
  <c r="A226" i="40"/>
  <c r="F225" i="40"/>
  <c r="E225" i="40"/>
  <c r="D225" i="40"/>
  <c r="C225" i="40"/>
  <c r="B225" i="40"/>
  <c r="A225" i="40"/>
  <c r="F224" i="40"/>
  <c r="E224" i="40"/>
  <c r="D224" i="40"/>
  <c r="C224" i="40"/>
  <c r="B224" i="40"/>
  <c r="A224" i="40"/>
  <c r="F223" i="40"/>
  <c r="E223" i="40"/>
  <c r="D223" i="40"/>
  <c r="C223" i="40"/>
  <c r="B223" i="40"/>
  <c r="A223" i="40"/>
  <c r="F222" i="40"/>
  <c r="E222" i="40"/>
  <c r="D222" i="40"/>
  <c r="C222" i="40"/>
  <c r="B222" i="40"/>
  <c r="A222" i="40"/>
  <c r="F221" i="40"/>
  <c r="E221" i="40"/>
  <c r="D221" i="40"/>
  <c r="C221" i="40"/>
  <c r="B221" i="40"/>
  <c r="A221" i="40"/>
  <c r="F220" i="40"/>
  <c r="E220" i="40"/>
  <c r="D220" i="40"/>
  <c r="C220" i="40"/>
  <c r="B220" i="40"/>
  <c r="A220" i="40"/>
  <c r="F219" i="40"/>
  <c r="E219" i="40"/>
  <c r="D219" i="40"/>
  <c r="C219" i="40"/>
  <c r="B219" i="40"/>
  <c r="A219" i="40"/>
  <c r="F218" i="40"/>
  <c r="E218" i="40"/>
  <c r="D218" i="40"/>
  <c r="C218" i="40"/>
  <c r="B218" i="40"/>
  <c r="A218" i="40"/>
  <c r="F217" i="40"/>
  <c r="E217" i="40"/>
  <c r="D217" i="40"/>
  <c r="C217" i="40"/>
  <c r="B217" i="40"/>
  <c r="A217" i="40"/>
  <c r="F216" i="40"/>
  <c r="E216" i="40"/>
  <c r="D216" i="40"/>
  <c r="C216" i="40"/>
  <c r="B216" i="40"/>
  <c r="A216" i="40"/>
  <c r="F215" i="40"/>
  <c r="E215" i="40"/>
  <c r="D215" i="40"/>
  <c r="C215" i="40"/>
  <c r="B215" i="40"/>
  <c r="A215" i="40"/>
  <c r="F214" i="40"/>
  <c r="E214" i="40"/>
  <c r="D214" i="40"/>
  <c r="C214" i="40"/>
  <c r="B214" i="40"/>
  <c r="A214" i="40"/>
  <c r="F213" i="40"/>
  <c r="E213" i="40"/>
  <c r="D213" i="40"/>
  <c r="C213" i="40"/>
  <c r="B213" i="40"/>
  <c r="A213" i="40"/>
  <c r="F212" i="40"/>
  <c r="E212" i="40"/>
  <c r="D212" i="40"/>
  <c r="C212" i="40"/>
  <c r="B212" i="40"/>
  <c r="A212" i="40"/>
  <c r="F211" i="40"/>
  <c r="E211" i="40"/>
  <c r="D211" i="40"/>
  <c r="C211" i="40"/>
  <c r="B211" i="40"/>
  <c r="A211" i="40"/>
  <c r="F210" i="40"/>
  <c r="E210" i="40"/>
  <c r="D210" i="40"/>
  <c r="C210" i="40"/>
  <c r="B210" i="40"/>
  <c r="A210" i="40"/>
  <c r="F209" i="40"/>
  <c r="E209" i="40"/>
  <c r="D209" i="40"/>
  <c r="C209" i="40"/>
  <c r="B209" i="40"/>
  <c r="A209" i="40"/>
  <c r="F208" i="40"/>
  <c r="E208" i="40"/>
  <c r="D208" i="40"/>
  <c r="C208" i="40"/>
  <c r="B208" i="40"/>
  <c r="A208" i="40"/>
  <c r="F207" i="40"/>
  <c r="E207" i="40"/>
  <c r="D207" i="40"/>
  <c r="C207" i="40"/>
  <c r="B207" i="40"/>
  <c r="A207" i="40"/>
  <c r="F206" i="40"/>
  <c r="E206" i="40"/>
  <c r="D206" i="40"/>
  <c r="C206" i="40"/>
  <c r="B206" i="40"/>
  <c r="A206" i="40"/>
  <c r="F205" i="40"/>
  <c r="E205" i="40"/>
  <c r="D205" i="40"/>
  <c r="C205" i="40"/>
  <c r="B205" i="40"/>
  <c r="A205" i="40"/>
  <c r="F204" i="40"/>
  <c r="E204" i="40"/>
  <c r="D204" i="40"/>
  <c r="C204" i="40"/>
  <c r="B204" i="40"/>
  <c r="A204" i="40"/>
  <c r="F203" i="40"/>
  <c r="E203" i="40"/>
  <c r="D203" i="40"/>
  <c r="C203" i="40"/>
  <c r="B203" i="40"/>
  <c r="A203" i="40"/>
  <c r="F202" i="40"/>
  <c r="E202" i="40"/>
  <c r="D202" i="40"/>
  <c r="C202" i="40"/>
  <c r="B202" i="40"/>
  <c r="A202" i="40"/>
  <c r="F201" i="40"/>
  <c r="E201" i="40"/>
  <c r="D201" i="40"/>
  <c r="C201" i="40"/>
  <c r="B201" i="40"/>
  <c r="A201" i="40"/>
  <c r="F200" i="40"/>
  <c r="E200" i="40"/>
  <c r="D200" i="40"/>
  <c r="C200" i="40"/>
  <c r="B200" i="40"/>
  <c r="A200" i="40"/>
  <c r="F199" i="40"/>
  <c r="E199" i="40"/>
  <c r="D199" i="40"/>
  <c r="C199" i="40"/>
  <c r="B199" i="40"/>
  <c r="A199" i="40"/>
  <c r="F198" i="40"/>
  <c r="E198" i="40"/>
  <c r="D198" i="40"/>
  <c r="C198" i="40"/>
  <c r="B198" i="40"/>
  <c r="A198" i="40"/>
  <c r="F197" i="40"/>
  <c r="E197" i="40"/>
  <c r="D197" i="40"/>
  <c r="C197" i="40"/>
  <c r="B197" i="40"/>
  <c r="A197" i="40"/>
  <c r="F196" i="40"/>
  <c r="E196" i="40"/>
  <c r="D196" i="40"/>
  <c r="C196" i="40"/>
  <c r="B196" i="40"/>
  <c r="A196" i="40"/>
  <c r="F195" i="40"/>
  <c r="E195" i="40"/>
  <c r="D195" i="40"/>
  <c r="C195" i="40"/>
  <c r="B195" i="40"/>
  <c r="A195" i="40"/>
  <c r="F194" i="40"/>
  <c r="E194" i="40"/>
  <c r="D194" i="40"/>
  <c r="C194" i="40"/>
  <c r="B194" i="40"/>
  <c r="A194" i="40"/>
  <c r="F193" i="40"/>
  <c r="E193" i="40"/>
  <c r="D193" i="40"/>
  <c r="C193" i="40"/>
  <c r="B193" i="40"/>
  <c r="A193" i="40"/>
  <c r="F192" i="40"/>
  <c r="E192" i="40"/>
  <c r="D192" i="40"/>
  <c r="C192" i="40"/>
  <c r="B192" i="40"/>
  <c r="A192" i="40"/>
  <c r="F191" i="40"/>
  <c r="E191" i="40"/>
  <c r="D191" i="40"/>
  <c r="C191" i="40"/>
  <c r="B191" i="40"/>
  <c r="A191" i="40"/>
  <c r="F190" i="40"/>
  <c r="E190" i="40"/>
  <c r="D190" i="40"/>
  <c r="C190" i="40"/>
  <c r="B190" i="40"/>
  <c r="A190" i="40"/>
  <c r="F189" i="40"/>
  <c r="E189" i="40"/>
  <c r="D189" i="40"/>
  <c r="C189" i="40"/>
  <c r="B189" i="40"/>
  <c r="A189" i="40"/>
  <c r="F188" i="40"/>
  <c r="E188" i="40"/>
  <c r="D188" i="40"/>
  <c r="C188" i="40"/>
  <c r="B188" i="40"/>
  <c r="A188" i="40"/>
  <c r="F187" i="40"/>
  <c r="E187" i="40"/>
  <c r="D187" i="40"/>
  <c r="C187" i="40"/>
  <c r="B187" i="40"/>
  <c r="A187" i="40"/>
  <c r="F186" i="40"/>
  <c r="E186" i="40"/>
  <c r="D186" i="40"/>
  <c r="C186" i="40"/>
  <c r="B186" i="40"/>
  <c r="A186" i="40"/>
  <c r="F185" i="40"/>
  <c r="E185" i="40"/>
  <c r="D185" i="40"/>
  <c r="C185" i="40"/>
  <c r="B185" i="40"/>
  <c r="A185" i="40"/>
  <c r="F184" i="40"/>
  <c r="E184" i="40"/>
  <c r="D184" i="40"/>
  <c r="C184" i="40"/>
  <c r="B184" i="40"/>
  <c r="A184" i="40"/>
  <c r="F183" i="40"/>
  <c r="E183" i="40"/>
  <c r="D183" i="40"/>
  <c r="C183" i="40"/>
  <c r="B183" i="40"/>
  <c r="A183" i="40"/>
  <c r="F182" i="40"/>
  <c r="E182" i="40"/>
  <c r="D182" i="40"/>
  <c r="C182" i="40"/>
  <c r="B182" i="40"/>
  <c r="A182" i="40"/>
  <c r="F181" i="40"/>
  <c r="E181" i="40"/>
  <c r="D181" i="40"/>
  <c r="C181" i="40"/>
  <c r="B181" i="40"/>
  <c r="A181" i="40"/>
  <c r="F180" i="40"/>
  <c r="E180" i="40"/>
  <c r="D180" i="40"/>
  <c r="C180" i="40"/>
  <c r="B180" i="40"/>
  <c r="A180" i="40"/>
  <c r="F179" i="40"/>
  <c r="E179" i="40"/>
  <c r="D179" i="40"/>
  <c r="C179" i="40"/>
  <c r="B179" i="40"/>
  <c r="A179" i="40"/>
  <c r="F178" i="40"/>
  <c r="E178" i="40"/>
  <c r="D178" i="40"/>
  <c r="C178" i="40"/>
  <c r="B178" i="40"/>
  <c r="A178" i="40"/>
  <c r="F177" i="40"/>
  <c r="E177" i="40"/>
  <c r="D177" i="40"/>
  <c r="C177" i="40"/>
  <c r="B177" i="40"/>
  <c r="A177" i="40"/>
  <c r="F176" i="40"/>
  <c r="E176" i="40"/>
  <c r="D176" i="40"/>
  <c r="C176" i="40"/>
  <c r="B176" i="40"/>
  <c r="A176" i="40"/>
  <c r="F175" i="40"/>
  <c r="E175" i="40"/>
  <c r="D175" i="40"/>
  <c r="C175" i="40"/>
  <c r="B175" i="40"/>
  <c r="A175" i="40"/>
  <c r="F174" i="40"/>
  <c r="E174" i="40"/>
  <c r="D174" i="40"/>
  <c r="C174" i="40"/>
  <c r="B174" i="40"/>
  <c r="A174" i="40"/>
  <c r="F173" i="40"/>
  <c r="E173" i="40"/>
  <c r="D173" i="40"/>
  <c r="C173" i="40"/>
  <c r="B173" i="40"/>
  <c r="A173" i="40"/>
  <c r="F172" i="40"/>
  <c r="E172" i="40"/>
  <c r="D172" i="40"/>
  <c r="C172" i="40"/>
  <c r="B172" i="40"/>
  <c r="A172" i="40"/>
  <c r="F171" i="40"/>
  <c r="E171" i="40"/>
  <c r="D171" i="40"/>
  <c r="C171" i="40"/>
  <c r="B171" i="40"/>
  <c r="A171" i="40"/>
  <c r="F170" i="40"/>
  <c r="E170" i="40"/>
  <c r="D170" i="40"/>
  <c r="C170" i="40"/>
  <c r="B170" i="40"/>
  <c r="A170" i="40"/>
  <c r="F169" i="40"/>
  <c r="E169" i="40"/>
  <c r="D169" i="40"/>
  <c r="C169" i="40"/>
  <c r="B169" i="40"/>
  <c r="A169" i="40"/>
  <c r="F168" i="40"/>
  <c r="E168" i="40"/>
  <c r="D168" i="40"/>
  <c r="C168" i="40"/>
  <c r="B168" i="40"/>
  <c r="A168" i="40"/>
  <c r="F167" i="40"/>
  <c r="E167" i="40"/>
  <c r="D167" i="40"/>
  <c r="C167" i="40"/>
  <c r="B167" i="40"/>
  <c r="A167" i="40"/>
  <c r="F166" i="40"/>
  <c r="E166" i="40"/>
  <c r="D166" i="40"/>
  <c r="C166" i="40"/>
  <c r="B166" i="40"/>
  <c r="A166" i="40"/>
  <c r="F165" i="40"/>
  <c r="E165" i="40"/>
  <c r="D165" i="40"/>
  <c r="C165" i="40"/>
  <c r="B165" i="40"/>
  <c r="A165" i="40"/>
  <c r="F164" i="40"/>
  <c r="E164" i="40"/>
  <c r="D164" i="40"/>
  <c r="C164" i="40"/>
  <c r="B164" i="40"/>
  <c r="A164" i="40"/>
  <c r="F163" i="40"/>
  <c r="E163" i="40"/>
  <c r="D163" i="40"/>
  <c r="C163" i="40"/>
  <c r="B163" i="40"/>
  <c r="A163" i="40"/>
  <c r="F162" i="40"/>
  <c r="E162" i="40"/>
  <c r="D162" i="40"/>
  <c r="C162" i="40"/>
  <c r="B162" i="40"/>
  <c r="A162" i="40"/>
  <c r="F161" i="40"/>
  <c r="E161" i="40"/>
  <c r="D161" i="40"/>
  <c r="C161" i="40"/>
  <c r="B161" i="40"/>
  <c r="A161" i="40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A103" i="40"/>
  <c r="B103" i="40"/>
  <c r="C103" i="40"/>
  <c r="D103" i="40"/>
  <c r="E103" i="40"/>
  <c r="F103" i="40"/>
  <c r="F550" i="42"/>
  <c r="E550" i="42"/>
  <c r="D550" i="42"/>
  <c r="C550" i="42"/>
  <c r="B550" i="42"/>
  <c r="A550" i="42"/>
  <c r="F549" i="42"/>
  <c r="E549" i="42"/>
  <c r="D549" i="42"/>
  <c r="C549" i="42"/>
  <c r="B549" i="42"/>
  <c r="A549" i="42"/>
  <c r="F548" i="42"/>
  <c r="E548" i="42"/>
  <c r="D548" i="42"/>
  <c r="C548" i="42"/>
  <c r="B548" i="42"/>
  <c r="A548" i="42"/>
  <c r="F547" i="42"/>
  <c r="E547" i="42"/>
  <c r="D547" i="42"/>
  <c r="C547" i="42"/>
  <c r="B547" i="42"/>
  <c r="A547" i="42"/>
  <c r="F546" i="42"/>
  <c r="E546" i="42"/>
  <c r="D546" i="42"/>
  <c r="C546" i="42"/>
  <c r="B546" i="42"/>
  <c r="A546" i="42"/>
  <c r="F545" i="42"/>
  <c r="E545" i="42"/>
  <c r="D545" i="42"/>
  <c r="C545" i="42"/>
  <c r="B545" i="42"/>
  <c r="A545" i="42"/>
  <c r="F544" i="42"/>
  <c r="E544" i="42"/>
  <c r="D544" i="42"/>
  <c r="C544" i="42"/>
  <c r="B544" i="42"/>
  <c r="A544" i="42"/>
  <c r="F543" i="42"/>
  <c r="E543" i="42"/>
  <c r="D543" i="42"/>
  <c r="C543" i="42"/>
  <c r="B543" i="42"/>
  <c r="A543" i="42"/>
  <c r="F542" i="42"/>
  <c r="E542" i="42"/>
  <c r="D542" i="42"/>
  <c r="C542" i="42"/>
  <c r="B542" i="42"/>
  <c r="A542" i="42"/>
  <c r="F541" i="42"/>
  <c r="E541" i="42"/>
  <c r="D541" i="42"/>
  <c r="C541" i="42"/>
  <c r="B541" i="42"/>
  <c r="A541" i="42"/>
  <c r="F540" i="42"/>
  <c r="E540" i="42"/>
  <c r="D540" i="42"/>
  <c r="C540" i="42"/>
  <c r="B540" i="42"/>
  <c r="A540" i="42"/>
  <c r="F539" i="42"/>
  <c r="E539" i="42"/>
  <c r="D539" i="42"/>
  <c r="C539" i="42"/>
  <c r="B539" i="42"/>
  <c r="A539" i="42"/>
  <c r="F538" i="42"/>
  <c r="E538" i="42"/>
  <c r="D538" i="42"/>
  <c r="C538" i="42"/>
  <c r="B538" i="42"/>
  <c r="A538" i="42"/>
  <c r="F537" i="42"/>
  <c r="E537" i="42"/>
  <c r="D537" i="42"/>
  <c r="C537" i="42"/>
  <c r="B537" i="42"/>
  <c r="A537" i="42"/>
  <c r="F536" i="42"/>
  <c r="E536" i="42"/>
  <c r="D536" i="42"/>
  <c r="C536" i="42"/>
  <c r="B536" i="42"/>
  <c r="A536" i="42"/>
  <c r="F535" i="42"/>
  <c r="E535" i="42"/>
  <c r="D535" i="42"/>
  <c r="C535" i="42"/>
  <c r="B535" i="42"/>
  <c r="A535" i="42"/>
  <c r="F534" i="42"/>
  <c r="E534" i="42"/>
  <c r="D534" i="42"/>
  <c r="C534" i="42"/>
  <c r="B534" i="42"/>
  <c r="A534" i="42"/>
  <c r="F533" i="42"/>
  <c r="E533" i="42"/>
  <c r="D533" i="42"/>
  <c r="C533" i="42"/>
  <c r="B533" i="42"/>
  <c r="A533" i="42"/>
  <c r="F532" i="42"/>
  <c r="E532" i="42"/>
  <c r="D532" i="42"/>
  <c r="C532" i="42"/>
  <c r="B532" i="42"/>
  <c r="A532" i="42"/>
  <c r="F531" i="42"/>
  <c r="E531" i="42"/>
  <c r="D531" i="42"/>
  <c r="C531" i="42"/>
  <c r="B531" i="42"/>
  <c r="A531" i="42"/>
  <c r="F530" i="42"/>
  <c r="E530" i="42"/>
  <c r="D530" i="42"/>
  <c r="C530" i="42"/>
  <c r="B530" i="42"/>
  <c r="A530" i="42"/>
  <c r="F529" i="42"/>
  <c r="E529" i="42"/>
  <c r="D529" i="42"/>
  <c r="C529" i="42"/>
  <c r="B529" i="42"/>
  <c r="A529" i="42"/>
  <c r="F528" i="42"/>
  <c r="E528" i="42"/>
  <c r="D528" i="42"/>
  <c r="C528" i="42"/>
  <c r="B528" i="42"/>
  <c r="A528" i="42"/>
  <c r="F527" i="42"/>
  <c r="E527" i="42"/>
  <c r="D527" i="42"/>
  <c r="C527" i="42"/>
  <c r="B527" i="42"/>
  <c r="A527" i="42"/>
  <c r="F526" i="42"/>
  <c r="E526" i="42"/>
  <c r="D526" i="42"/>
  <c r="C526" i="42"/>
  <c r="B526" i="42"/>
  <c r="A526" i="42"/>
  <c r="F525" i="42"/>
  <c r="E525" i="42"/>
  <c r="D525" i="42"/>
  <c r="C525" i="42"/>
  <c r="B525" i="42"/>
  <c r="A525" i="42"/>
  <c r="F524" i="42"/>
  <c r="E524" i="42"/>
  <c r="D524" i="42"/>
  <c r="C524" i="42"/>
  <c r="B524" i="42"/>
  <c r="A524" i="42"/>
  <c r="F523" i="42"/>
  <c r="E523" i="42"/>
  <c r="D523" i="42"/>
  <c r="C523" i="42"/>
  <c r="B523" i="42"/>
  <c r="A523" i="42"/>
  <c r="F522" i="42"/>
  <c r="E522" i="42"/>
  <c r="D522" i="42"/>
  <c r="C522" i="42"/>
  <c r="B522" i="42"/>
  <c r="A522" i="42"/>
  <c r="F521" i="42"/>
  <c r="E521" i="42"/>
  <c r="D521" i="42"/>
  <c r="C521" i="42"/>
  <c r="B521" i="42"/>
  <c r="A521" i="42"/>
  <c r="F520" i="42"/>
  <c r="E520" i="42"/>
  <c r="D520" i="42"/>
  <c r="C520" i="42"/>
  <c r="B520" i="42"/>
  <c r="A520" i="42"/>
  <c r="F519" i="42"/>
  <c r="E519" i="42"/>
  <c r="D519" i="42"/>
  <c r="C519" i="42"/>
  <c r="B519" i="42"/>
  <c r="A519" i="42"/>
  <c r="F518" i="42"/>
  <c r="E518" i="42"/>
  <c r="D518" i="42"/>
  <c r="C518" i="42"/>
  <c r="B518" i="42"/>
  <c r="A518" i="42"/>
  <c r="F517" i="42"/>
  <c r="E517" i="42"/>
  <c r="D517" i="42"/>
  <c r="C517" i="42"/>
  <c r="B517" i="42"/>
  <c r="A517" i="42"/>
  <c r="F516" i="42"/>
  <c r="E516" i="42"/>
  <c r="D516" i="42"/>
  <c r="C516" i="42"/>
  <c r="B516" i="42"/>
  <c r="A516" i="42"/>
  <c r="F515" i="42"/>
  <c r="E515" i="42"/>
  <c r="D515" i="42"/>
  <c r="C515" i="42"/>
  <c r="B515" i="42"/>
  <c r="A515" i="42"/>
  <c r="F514" i="42"/>
  <c r="E514" i="42"/>
  <c r="D514" i="42"/>
  <c r="C514" i="42"/>
  <c r="B514" i="42"/>
  <c r="A514" i="42"/>
  <c r="F513" i="42"/>
  <c r="E513" i="42"/>
  <c r="D513" i="42"/>
  <c r="C513" i="42"/>
  <c r="B513" i="42"/>
  <c r="A513" i="42"/>
  <c r="F512" i="42"/>
  <c r="E512" i="42"/>
  <c r="D512" i="42"/>
  <c r="C512" i="42"/>
  <c r="B512" i="42"/>
  <c r="A512" i="42"/>
  <c r="F511" i="42"/>
  <c r="E511" i="42"/>
  <c r="D511" i="42"/>
  <c r="C511" i="42"/>
  <c r="B511" i="42"/>
  <c r="A511" i="42"/>
  <c r="F510" i="42"/>
  <c r="E510" i="42"/>
  <c r="D510" i="42"/>
  <c r="C510" i="42"/>
  <c r="B510" i="42"/>
  <c r="A510" i="42"/>
  <c r="F509" i="42"/>
  <c r="E509" i="42"/>
  <c r="D509" i="42"/>
  <c r="C509" i="42"/>
  <c r="B509" i="42"/>
  <c r="A509" i="42"/>
  <c r="F508" i="42"/>
  <c r="E508" i="42"/>
  <c r="D508" i="42"/>
  <c r="C508" i="42"/>
  <c r="B508" i="42"/>
  <c r="A508" i="42"/>
  <c r="F507" i="42"/>
  <c r="E507" i="42"/>
  <c r="D507" i="42"/>
  <c r="C507" i="42"/>
  <c r="B507" i="42"/>
  <c r="A507" i="42"/>
  <c r="F506" i="42"/>
  <c r="E506" i="42"/>
  <c r="D506" i="42"/>
  <c r="C506" i="42"/>
  <c r="B506" i="42"/>
  <c r="A506" i="42"/>
  <c r="F505" i="42"/>
  <c r="E505" i="42"/>
  <c r="D505" i="42"/>
  <c r="C505" i="42"/>
  <c r="B505" i="42"/>
  <c r="A505" i="42"/>
  <c r="F504" i="42"/>
  <c r="E504" i="42"/>
  <c r="D504" i="42"/>
  <c r="C504" i="42"/>
  <c r="B504" i="42"/>
  <c r="A504" i="42"/>
  <c r="F503" i="42"/>
  <c r="E503" i="42"/>
  <c r="D503" i="42"/>
  <c r="C503" i="42"/>
  <c r="B503" i="42"/>
  <c r="A503" i="42"/>
  <c r="F502" i="42"/>
  <c r="E502" i="42"/>
  <c r="D502" i="42"/>
  <c r="C502" i="42"/>
  <c r="B502" i="42"/>
  <c r="A502" i="42"/>
  <c r="F501" i="42"/>
  <c r="E501" i="42"/>
  <c r="D501" i="42"/>
  <c r="C501" i="42"/>
  <c r="B501" i="42"/>
  <c r="A501" i="42"/>
  <c r="F500" i="42"/>
  <c r="E500" i="42"/>
  <c r="D500" i="42"/>
  <c r="C500" i="42"/>
  <c r="B500" i="42"/>
  <c r="A500" i="42"/>
  <c r="F499" i="42"/>
  <c r="E499" i="42"/>
  <c r="D499" i="42"/>
  <c r="C499" i="42"/>
  <c r="B499" i="42"/>
  <c r="A499" i="42"/>
  <c r="F498" i="42"/>
  <c r="E498" i="42"/>
  <c r="D498" i="42"/>
  <c r="C498" i="42"/>
  <c r="B498" i="42"/>
  <c r="A498" i="42"/>
  <c r="F497" i="42"/>
  <c r="E497" i="42"/>
  <c r="D497" i="42"/>
  <c r="C497" i="42"/>
  <c r="B497" i="42"/>
  <c r="A497" i="42"/>
  <c r="F496" i="42"/>
  <c r="E496" i="42"/>
  <c r="D496" i="42"/>
  <c r="C496" i="42"/>
  <c r="B496" i="42"/>
  <c r="A496" i="42"/>
  <c r="F495" i="42"/>
  <c r="E495" i="42"/>
  <c r="D495" i="42"/>
  <c r="C495" i="42"/>
  <c r="B495" i="42"/>
  <c r="A495" i="42"/>
  <c r="F494" i="42"/>
  <c r="E494" i="42"/>
  <c r="D494" i="42"/>
  <c r="C494" i="42"/>
  <c r="B494" i="42"/>
  <c r="A494" i="42"/>
  <c r="F493" i="42"/>
  <c r="E493" i="42"/>
  <c r="D493" i="42"/>
  <c r="C493" i="42"/>
  <c r="B493" i="42"/>
  <c r="A493" i="42"/>
  <c r="F492" i="42"/>
  <c r="E492" i="42"/>
  <c r="D492" i="42"/>
  <c r="C492" i="42"/>
  <c r="B492" i="42"/>
  <c r="A492" i="42"/>
  <c r="F491" i="42"/>
  <c r="E491" i="42"/>
  <c r="D491" i="42"/>
  <c r="C491" i="42"/>
  <c r="B491" i="42"/>
  <c r="A491" i="42"/>
  <c r="F490" i="42"/>
  <c r="E490" i="42"/>
  <c r="D490" i="42"/>
  <c r="C490" i="42"/>
  <c r="B490" i="42"/>
  <c r="A490" i="42"/>
  <c r="F489" i="42"/>
  <c r="E489" i="42"/>
  <c r="D489" i="42"/>
  <c r="C489" i="42"/>
  <c r="B489" i="42"/>
  <c r="A489" i="42"/>
  <c r="F488" i="42"/>
  <c r="E488" i="42"/>
  <c r="D488" i="42"/>
  <c r="C488" i="42"/>
  <c r="B488" i="42"/>
  <c r="A488" i="42"/>
  <c r="F487" i="42"/>
  <c r="E487" i="42"/>
  <c r="D487" i="42"/>
  <c r="C487" i="42"/>
  <c r="B487" i="42"/>
  <c r="A487" i="42"/>
  <c r="F486" i="42"/>
  <c r="E486" i="42"/>
  <c r="D486" i="42"/>
  <c r="C486" i="42"/>
  <c r="B486" i="42"/>
  <c r="A486" i="42"/>
  <c r="F485" i="42"/>
  <c r="E485" i="42"/>
  <c r="D485" i="42"/>
  <c r="C485" i="42"/>
  <c r="B485" i="42"/>
  <c r="A485" i="42"/>
  <c r="F484" i="42"/>
  <c r="E484" i="42"/>
  <c r="D484" i="42"/>
  <c r="C484" i="42"/>
  <c r="B484" i="42"/>
  <c r="A484" i="42"/>
  <c r="F483" i="42"/>
  <c r="E483" i="42"/>
  <c r="D483" i="42"/>
  <c r="C483" i="42"/>
  <c r="B483" i="42"/>
  <c r="A483" i="42"/>
  <c r="F482" i="42"/>
  <c r="E482" i="42"/>
  <c r="D482" i="42"/>
  <c r="C482" i="42"/>
  <c r="B482" i="42"/>
  <c r="A482" i="42"/>
  <c r="F481" i="42"/>
  <c r="E481" i="42"/>
  <c r="D481" i="42"/>
  <c r="C481" i="42"/>
  <c r="B481" i="42"/>
  <c r="A481" i="42"/>
  <c r="F480" i="42"/>
  <c r="E480" i="42"/>
  <c r="D480" i="42"/>
  <c r="C480" i="42"/>
  <c r="B480" i="42"/>
  <c r="A480" i="42"/>
  <c r="F479" i="42"/>
  <c r="E479" i="42"/>
  <c r="D479" i="42"/>
  <c r="C479" i="42"/>
  <c r="B479" i="42"/>
  <c r="A479" i="42"/>
  <c r="F478" i="42"/>
  <c r="E478" i="42"/>
  <c r="D478" i="42"/>
  <c r="C478" i="42"/>
  <c r="B478" i="42"/>
  <c r="A478" i="42"/>
  <c r="F477" i="42"/>
  <c r="E477" i="42"/>
  <c r="D477" i="42"/>
  <c r="C477" i="42"/>
  <c r="B477" i="42"/>
  <c r="A477" i="42"/>
  <c r="F476" i="42"/>
  <c r="E476" i="42"/>
  <c r="D476" i="42"/>
  <c r="C476" i="42"/>
  <c r="B476" i="42"/>
  <c r="A476" i="42"/>
  <c r="F475" i="42"/>
  <c r="E475" i="42"/>
  <c r="D475" i="42"/>
  <c r="C475" i="42"/>
  <c r="B475" i="42"/>
  <c r="A475" i="42"/>
  <c r="F474" i="42"/>
  <c r="E474" i="42"/>
  <c r="D474" i="42"/>
  <c r="C474" i="42"/>
  <c r="B474" i="42"/>
  <c r="A474" i="42"/>
  <c r="F473" i="42"/>
  <c r="E473" i="42"/>
  <c r="D473" i="42"/>
  <c r="C473" i="42"/>
  <c r="B473" i="42"/>
  <c r="A473" i="42"/>
  <c r="F472" i="42"/>
  <c r="E472" i="42"/>
  <c r="D472" i="42"/>
  <c r="C472" i="42"/>
  <c r="B472" i="42"/>
  <c r="A472" i="42"/>
  <c r="F471" i="42"/>
  <c r="E471" i="42"/>
  <c r="D471" i="42"/>
  <c r="C471" i="42"/>
  <c r="B471" i="42"/>
  <c r="A471" i="42"/>
  <c r="F470" i="42"/>
  <c r="E470" i="42"/>
  <c r="D470" i="42"/>
  <c r="C470" i="42"/>
  <c r="B470" i="42"/>
  <c r="A470" i="42"/>
  <c r="F469" i="42"/>
  <c r="E469" i="42"/>
  <c r="D469" i="42"/>
  <c r="C469" i="42"/>
  <c r="B469" i="42"/>
  <c r="A469" i="42"/>
  <c r="F468" i="42"/>
  <c r="E468" i="42"/>
  <c r="D468" i="42"/>
  <c r="C468" i="42"/>
  <c r="B468" i="42"/>
  <c r="A468" i="42"/>
  <c r="F467" i="42"/>
  <c r="E467" i="42"/>
  <c r="D467" i="42"/>
  <c r="C467" i="42"/>
  <c r="B467" i="42"/>
  <c r="A467" i="42"/>
  <c r="F466" i="42"/>
  <c r="E466" i="42"/>
  <c r="D466" i="42"/>
  <c r="C466" i="42"/>
  <c r="B466" i="42"/>
  <c r="A466" i="42"/>
  <c r="F465" i="42"/>
  <c r="E465" i="42"/>
  <c r="D465" i="42"/>
  <c r="C465" i="42"/>
  <c r="B465" i="42"/>
  <c r="A465" i="42"/>
  <c r="F464" i="42"/>
  <c r="E464" i="42"/>
  <c r="D464" i="42"/>
  <c r="C464" i="42"/>
  <c r="B464" i="42"/>
  <c r="A464" i="42"/>
  <c r="F463" i="42"/>
  <c r="E463" i="42"/>
  <c r="D463" i="42"/>
  <c r="C463" i="42"/>
  <c r="B463" i="42"/>
  <c r="A463" i="42"/>
  <c r="F462" i="42"/>
  <c r="E462" i="42"/>
  <c r="D462" i="42"/>
  <c r="C462" i="42"/>
  <c r="B462" i="42"/>
  <c r="A462" i="42"/>
  <c r="F461" i="42"/>
  <c r="E461" i="42"/>
  <c r="D461" i="42"/>
  <c r="C461" i="42"/>
  <c r="B461" i="42"/>
  <c r="A461" i="42"/>
  <c r="F460" i="42"/>
  <c r="E460" i="42"/>
  <c r="D460" i="42"/>
  <c r="C460" i="42"/>
  <c r="B460" i="42"/>
  <c r="A460" i="42"/>
  <c r="F459" i="42"/>
  <c r="E459" i="42"/>
  <c r="D459" i="42"/>
  <c r="C459" i="42"/>
  <c r="B459" i="42"/>
  <c r="A459" i="42"/>
  <c r="F458" i="42"/>
  <c r="E458" i="42"/>
  <c r="D458" i="42"/>
  <c r="C458" i="42"/>
  <c r="B458" i="42"/>
  <c r="A458" i="42"/>
  <c r="F457" i="42"/>
  <c r="E457" i="42"/>
  <c r="D457" i="42"/>
  <c r="C457" i="42"/>
  <c r="B457" i="42"/>
  <c r="A457" i="42"/>
  <c r="F456" i="42"/>
  <c r="E456" i="42"/>
  <c r="D456" i="42"/>
  <c r="C456" i="42"/>
  <c r="B456" i="42"/>
  <c r="A456" i="42"/>
  <c r="F455" i="42"/>
  <c r="E455" i="42"/>
  <c r="D455" i="42"/>
  <c r="C455" i="42"/>
  <c r="B455" i="42"/>
  <c r="A455" i="42"/>
  <c r="F454" i="42"/>
  <c r="E454" i="42"/>
  <c r="D454" i="42"/>
  <c r="C454" i="42"/>
  <c r="B454" i="42"/>
  <c r="A454" i="42"/>
  <c r="F453" i="42"/>
  <c r="E453" i="42"/>
  <c r="D453" i="42"/>
  <c r="C453" i="42"/>
  <c r="B453" i="42"/>
  <c r="A453" i="42"/>
  <c r="F452" i="42"/>
  <c r="E452" i="42"/>
  <c r="D452" i="42"/>
  <c r="C452" i="42"/>
  <c r="B452" i="42"/>
  <c r="A452" i="42"/>
  <c r="F451" i="42"/>
  <c r="E451" i="42"/>
  <c r="D451" i="42"/>
  <c r="C451" i="42"/>
  <c r="B451" i="42"/>
  <c r="A451" i="42"/>
  <c r="F450" i="42"/>
  <c r="E450" i="42"/>
  <c r="D450" i="42"/>
  <c r="C450" i="42"/>
  <c r="B450" i="42"/>
  <c r="A450" i="42"/>
  <c r="F449" i="42"/>
  <c r="E449" i="42"/>
  <c r="D449" i="42"/>
  <c r="C449" i="42"/>
  <c r="B449" i="42"/>
  <c r="A449" i="42"/>
  <c r="F448" i="42"/>
  <c r="E448" i="42"/>
  <c r="D448" i="42"/>
  <c r="C448" i="42"/>
  <c r="B448" i="42"/>
  <c r="A448" i="42"/>
  <c r="F447" i="42"/>
  <c r="E447" i="42"/>
  <c r="D447" i="42"/>
  <c r="C447" i="42"/>
  <c r="B447" i="42"/>
  <c r="A447" i="42"/>
  <c r="F446" i="42"/>
  <c r="E446" i="42"/>
  <c r="D446" i="42"/>
  <c r="C446" i="42"/>
  <c r="B446" i="42"/>
  <c r="A446" i="42"/>
  <c r="F445" i="42"/>
  <c r="E445" i="42"/>
  <c r="D445" i="42"/>
  <c r="C445" i="42"/>
  <c r="B445" i="42"/>
  <c r="A445" i="42"/>
  <c r="F444" i="42"/>
  <c r="E444" i="42"/>
  <c r="D444" i="42"/>
  <c r="C444" i="42"/>
  <c r="B444" i="42"/>
  <c r="A444" i="42"/>
  <c r="F443" i="42"/>
  <c r="E443" i="42"/>
  <c r="D443" i="42"/>
  <c r="C443" i="42"/>
  <c r="B443" i="42"/>
  <c r="A443" i="42"/>
  <c r="F442" i="42"/>
  <c r="E442" i="42"/>
  <c r="D442" i="42"/>
  <c r="C442" i="42"/>
  <c r="B442" i="42"/>
  <c r="A442" i="42"/>
  <c r="F441" i="42"/>
  <c r="E441" i="42"/>
  <c r="D441" i="42"/>
  <c r="C441" i="42"/>
  <c r="B441" i="42"/>
  <c r="A441" i="42"/>
  <c r="F440" i="42"/>
  <c r="E440" i="42"/>
  <c r="D440" i="42"/>
  <c r="C440" i="42"/>
  <c r="B440" i="42"/>
  <c r="A440" i="42"/>
  <c r="F439" i="42"/>
  <c r="E439" i="42"/>
  <c r="D439" i="42"/>
  <c r="C439" i="42"/>
  <c r="B439" i="42"/>
  <c r="A439" i="42"/>
  <c r="F438" i="42"/>
  <c r="E438" i="42"/>
  <c r="D438" i="42"/>
  <c r="C438" i="42"/>
  <c r="B438" i="42"/>
  <c r="A438" i="42"/>
  <c r="F437" i="42"/>
  <c r="E437" i="42"/>
  <c r="D437" i="42"/>
  <c r="C437" i="42"/>
  <c r="B437" i="42"/>
  <c r="A437" i="42"/>
  <c r="F436" i="42"/>
  <c r="E436" i="42"/>
  <c r="D436" i="42"/>
  <c r="C436" i="42"/>
  <c r="B436" i="42"/>
  <c r="A436" i="42"/>
  <c r="F435" i="42"/>
  <c r="E435" i="42"/>
  <c r="D435" i="42"/>
  <c r="C435" i="42"/>
  <c r="B435" i="42"/>
  <c r="A435" i="42"/>
  <c r="F434" i="42"/>
  <c r="E434" i="42"/>
  <c r="D434" i="42"/>
  <c r="C434" i="42"/>
  <c r="B434" i="42"/>
  <c r="A434" i="42"/>
  <c r="F433" i="42"/>
  <c r="E433" i="42"/>
  <c r="D433" i="42"/>
  <c r="C433" i="42"/>
  <c r="B433" i="42"/>
  <c r="A433" i="42"/>
  <c r="F432" i="42"/>
  <c r="E432" i="42"/>
  <c r="D432" i="42"/>
  <c r="C432" i="42"/>
  <c r="B432" i="42"/>
  <c r="A432" i="42"/>
  <c r="F431" i="42"/>
  <c r="E431" i="42"/>
  <c r="D431" i="42"/>
  <c r="C431" i="42"/>
  <c r="B431" i="42"/>
  <c r="A431" i="42"/>
  <c r="F430" i="42"/>
  <c r="E430" i="42"/>
  <c r="D430" i="42"/>
  <c r="C430" i="42"/>
  <c r="B430" i="42"/>
  <c r="A430" i="42"/>
  <c r="F429" i="42"/>
  <c r="E429" i="42"/>
  <c r="D429" i="42"/>
  <c r="C429" i="42"/>
  <c r="B429" i="42"/>
  <c r="A429" i="42"/>
  <c r="F428" i="42"/>
  <c r="E428" i="42"/>
  <c r="D428" i="42"/>
  <c r="C428" i="42"/>
  <c r="B428" i="42"/>
  <c r="A428" i="42"/>
  <c r="F427" i="42"/>
  <c r="E427" i="42"/>
  <c r="D427" i="42"/>
  <c r="C427" i="42"/>
  <c r="B427" i="42"/>
  <c r="A427" i="42"/>
  <c r="F426" i="42"/>
  <c r="E426" i="42"/>
  <c r="D426" i="42"/>
  <c r="C426" i="42"/>
  <c r="B426" i="42"/>
  <c r="A426" i="42"/>
  <c r="F425" i="42"/>
  <c r="E425" i="42"/>
  <c r="D425" i="42"/>
  <c r="C425" i="42"/>
  <c r="B425" i="42"/>
  <c r="A425" i="42"/>
  <c r="F424" i="42"/>
  <c r="E424" i="42"/>
  <c r="D424" i="42"/>
  <c r="C424" i="42"/>
  <c r="B424" i="42"/>
  <c r="A424" i="42"/>
  <c r="F423" i="42"/>
  <c r="E423" i="42"/>
  <c r="D423" i="42"/>
  <c r="C423" i="42"/>
  <c r="B423" i="42"/>
  <c r="A423" i="42"/>
  <c r="F422" i="42"/>
  <c r="E422" i="42"/>
  <c r="D422" i="42"/>
  <c r="C422" i="42"/>
  <c r="B422" i="42"/>
  <c r="A422" i="42"/>
  <c r="F421" i="42"/>
  <c r="E421" i="42"/>
  <c r="D421" i="42"/>
  <c r="C421" i="42"/>
  <c r="B421" i="42"/>
  <c r="A421" i="42"/>
  <c r="F420" i="42"/>
  <c r="E420" i="42"/>
  <c r="D420" i="42"/>
  <c r="C420" i="42"/>
  <c r="B420" i="42"/>
  <c r="A420" i="42"/>
  <c r="F419" i="42"/>
  <c r="E419" i="42"/>
  <c r="D419" i="42"/>
  <c r="C419" i="42"/>
  <c r="B419" i="42"/>
  <c r="A419" i="42"/>
  <c r="F418" i="42"/>
  <c r="E418" i="42"/>
  <c r="D418" i="42"/>
  <c r="C418" i="42"/>
  <c r="B418" i="42"/>
  <c r="A418" i="42"/>
  <c r="F417" i="42"/>
  <c r="E417" i="42"/>
  <c r="D417" i="42"/>
  <c r="C417" i="42"/>
  <c r="B417" i="42"/>
  <c r="A417" i="42"/>
  <c r="F416" i="42"/>
  <c r="E416" i="42"/>
  <c r="D416" i="42"/>
  <c r="C416" i="42"/>
  <c r="B416" i="42"/>
  <c r="A416" i="42"/>
  <c r="F415" i="42"/>
  <c r="E415" i="42"/>
  <c r="D415" i="42"/>
  <c r="C415" i="42"/>
  <c r="B415" i="42"/>
  <c r="A415" i="42"/>
  <c r="F414" i="42"/>
  <c r="E414" i="42"/>
  <c r="D414" i="42"/>
  <c r="C414" i="42"/>
  <c r="B414" i="42"/>
  <c r="A414" i="42"/>
  <c r="F413" i="42"/>
  <c r="E413" i="42"/>
  <c r="D413" i="42"/>
  <c r="C413" i="42"/>
  <c r="B413" i="42"/>
  <c r="A413" i="42"/>
  <c r="F412" i="42"/>
  <c r="E412" i="42"/>
  <c r="D412" i="42"/>
  <c r="C412" i="42"/>
  <c r="B412" i="42"/>
  <c r="A412" i="42"/>
  <c r="F411" i="42"/>
  <c r="E411" i="42"/>
  <c r="D411" i="42"/>
  <c r="C411" i="42"/>
  <c r="B411" i="42"/>
  <c r="A411" i="42"/>
  <c r="F410" i="42"/>
  <c r="E410" i="42"/>
  <c r="D410" i="42"/>
  <c r="C410" i="42"/>
  <c r="B410" i="42"/>
  <c r="A410" i="42"/>
  <c r="F409" i="42"/>
  <c r="E409" i="42"/>
  <c r="D409" i="42"/>
  <c r="C409" i="42"/>
  <c r="B409" i="42"/>
  <c r="A409" i="42"/>
  <c r="F408" i="42"/>
  <c r="E408" i="42"/>
  <c r="D408" i="42"/>
  <c r="C408" i="42"/>
  <c r="B408" i="42"/>
  <c r="A408" i="42"/>
  <c r="F407" i="42"/>
  <c r="E407" i="42"/>
  <c r="D407" i="42"/>
  <c r="C407" i="42"/>
  <c r="B407" i="42"/>
  <c r="A407" i="42"/>
  <c r="F406" i="42"/>
  <c r="E406" i="42"/>
  <c r="D406" i="42"/>
  <c r="C406" i="42"/>
  <c r="B406" i="42"/>
  <c r="A406" i="42"/>
  <c r="F405" i="42"/>
  <c r="E405" i="42"/>
  <c r="D405" i="42"/>
  <c r="C405" i="42"/>
  <c r="B405" i="42"/>
  <c r="A405" i="42"/>
  <c r="F404" i="42"/>
  <c r="E404" i="42"/>
  <c r="D404" i="42"/>
  <c r="C404" i="42"/>
  <c r="B404" i="42"/>
  <c r="A404" i="42"/>
  <c r="F403" i="42"/>
  <c r="E403" i="42"/>
  <c r="D403" i="42"/>
  <c r="C403" i="42"/>
  <c r="B403" i="42"/>
  <c r="A403" i="42"/>
  <c r="F402" i="42"/>
  <c r="E402" i="42"/>
  <c r="D402" i="42"/>
  <c r="C402" i="42"/>
  <c r="B402" i="42"/>
  <c r="A402" i="42"/>
  <c r="F401" i="42"/>
  <c r="E401" i="42"/>
  <c r="D401" i="42"/>
  <c r="C401" i="42"/>
  <c r="B401" i="42"/>
  <c r="A401" i="42"/>
  <c r="F400" i="42"/>
  <c r="E400" i="42"/>
  <c r="D400" i="42"/>
  <c r="C400" i="42"/>
  <c r="B400" i="42"/>
  <c r="A400" i="42"/>
  <c r="F399" i="42"/>
  <c r="E399" i="42"/>
  <c r="D399" i="42"/>
  <c r="C399" i="42"/>
  <c r="B399" i="42"/>
  <c r="A399" i="42"/>
  <c r="F398" i="42"/>
  <c r="E398" i="42"/>
  <c r="D398" i="42"/>
  <c r="C398" i="42"/>
  <c r="B398" i="42"/>
  <c r="A398" i="42"/>
  <c r="F397" i="42"/>
  <c r="E397" i="42"/>
  <c r="D397" i="42"/>
  <c r="C397" i="42"/>
  <c r="B397" i="42"/>
  <c r="A397" i="42"/>
  <c r="F396" i="42"/>
  <c r="E396" i="42"/>
  <c r="D396" i="42"/>
  <c r="C396" i="42"/>
  <c r="B396" i="42"/>
  <c r="A396" i="42"/>
  <c r="F395" i="42"/>
  <c r="E395" i="42"/>
  <c r="D395" i="42"/>
  <c r="C395" i="42"/>
  <c r="B395" i="42"/>
  <c r="A395" i="42"/>
  <c r="F394" i="42"/>
  <c r="E394" i="42"/>
  <c r="D394" i="42"/>
  <c r="C394" i="42"/>
  <c r="B394" i="42"/>
  <c r="A394" i="42"/>
  <c r="F393" i="42"/>
  <c r="E393" i="42"/>
  <c r="D393" i="42"/>
  <c r="C393" i="42"/>
  <c r="B393" i="42"/>
  <c r="A393" i="42"/>
  <c r="F392" i="42"/>
  <c r="E392" i="42"/>
  <c r="D392" i="42"/>
  <c r="C392" i="42"/>
  <c r="B392" i="42"/>
  <c r="A392" i="42"/>
  <c r="F391" i="42"/>
  <c r="E391" i="42"/>
  <c r="D391" i="42"/>
  <c r="C391" i="42"/>
  <c r="B391" i="42"/>
  <c r="A391" i="42"/>
  <c r="F390" i="42"/>
  <c r="E390" i="42"/>
  <c r="D390" i="42"/>
  <c r="C390" i="42"/>
  <c r="B390" i="42"/>
  <c r="A390" i="42"/>
  <c r="F389" i="42"/>
  <c r="E389" i="42"/>
  <c r="D389" i="42"/>
  <c r="C389" i="42"/>
  <c r="B389" i="42"/>
  <c r="A389" i="42"/>
  <c r="F388" i="42"/>
  <c r="E388" i="42"/>
  <c r="D388" i="42"/>
  <c r="C388" i="42"/>
  <c r="B388" i="42"/>
  <c r="A388" i="42"/>
  <c r="F387" i="42"/>
  <c r="E387" i="42"/>
  <c r="D387" i="42"/>
  <c r="C387" i="42"/>
  <c r="B387" i="42"/>
  <c r="A387" i="42"/>
  <c r="F386" i="42"/>
  <c r="E386" i="42"/>
  <c r="D386" i="42"/>
  <c r="C386" i="42"/>
  <c r="B386" i="42"/>
  <c r="A386" i="42"/>
  <c r="F385" i="42"/>
  <c r="E385" i="42"/>
  <c r="D385" i="42"/>
  <c r="C385" i="42"/>
  <c r="B385" i="42"/>
  <c r="A385" i="42"/>
  <c r="F384" i="42"/>
  <c r="E384" i="42"/>
  <c r="D384" i="42"/>
  <c r="C384" i="42"/>
  <c r="B384" i="42"/>
  <c r="A384" i="42"/>
  <c r="F383" i="42"/>
  <c r="E383" i="42"/>
  <c r="D383" i="42"/>
  <c r="C383" i="42"/>
  <c r="B383" i="42"/>
  <c r="A383" i="42"/>
  <c r="F382" i="42"/>
  <c r="E382" i="42"/>
  <c r="D382" i="42"/>
  <c r="C382" i="42"/>
  <c r="B382" i="42"/>
  <c r="A382" i="42"/>
  <c r="F381" i="42"/>
  <c r="E381" i="42"/>
  <c r="D381" i="42"/>
  <c r="C381" i="42"/>
  <c r="B381" i="42"/>
  <c r="A381" i="42"/>
  <c r="F380" i="42"/>
  <c r="E380" i="42"/>
  <c r="D380" i="42"/>
  <c r="C380" i="42"/>
  <c r="B380" i="42"/>
  <c r="A380" i="42"/>
  <c r="F379" i="42"/>
  <c r="E379" i="42"/>
  <c r="D379" i="42"/>
  <c r="C379" i="42"/>
  <c r="B379" i="42"/>
  <c r="A379" i="42"/>
  <c r="F378" i="42"/>
  <c r="E378" i="42"/>
  <c r="D378" i="42"/>
  <c r="C378" i="42"/>
  <c r="B378" i="42"/>
  <c r="A378" i="42"/>
  <c r="F377" i="42"/>
  <c r="E377" i="42"/>
  <c r="D377" i="42"/>
  <c r="C377" i="42"/>
  <c r="B377" i="42"/>
  <c r="A377" i="42"/>
  <c r="F376" i="42"/>
  <c r="E376" i="42"/>
  <c r="D376" i="42"/>
  <c r="C376" i="42"/>
  <c r="B376" i="42"/>
  <c r="A376" i="42"/>
  <c r="F375" i="42"/>
  <c r="E375" i="42"/>
  <c r="D375" i="42"/>
  <c r="C375" i="42"/>
  <c r="B375" i="42"/>
  <c r="A375" i="42"/>
  <c r="F374" i="42"/>
  <c r="E374" i="42"/>
  <c r="D374" i="42"/>
  <c r="C374" i="42"/>
  <c r="B374" i="42"/>
  <c r="A374" i="42"/>
  <c r="F373" i="42"/>
  <c r="E373" i="42"/>
  <c r="D373" i="42"/>
  <c r="C373" i="42"/>
  <c r="B373" i="42"/>
  <c r="A373" i="42"/>
  <c r="F372" i="42"/>
  <c r="E372" i="42"/>
  <c r="D372" i="42"/>
  <c r="C372" i="42"/>
  <c r="B372" i="42"/>
  <c r="A372" i="42"/>
  <c r="F371" i="42"/>
  <c r="E371" i="42"/>
  <c r="D371" i="42"/>
  <c r="C371" i="42"/>
  <c r="B371" i="42"/>
  <c r="A371" i="42"/>
  <c r="F370" i="42"/>
  <c r="E370" i="42"/>
  <c r="D370" i="42"/>
  <c r="C370" i="42"/>
  <c r="B370" i="42"/>
  <c r="A370" i="42"/>
  <c r="F369" i="42"/>
  <c r="E369" i="42"/>
  <c r="D369" i="42"/>
  <c r="C369" i="42"/>
  <c r="B369" i="42"/>
  <c r="A369" i="42"/>
  <c r="F368" i="42"/>
  <c r="E368" i="42"/>
  <c r="D368" i="42"/>
  <c r="C368" i="42"/>
  <c r="B368" i="42"/>
  <c r="A368" i="42"/>
  <c r="F367" i="42"/>
  <c r="E367" i="42"/>
  <c r="D367" i="42"/>
  <c r="C367" i="42"/>
  <c r="B367" i="42"/>
  <c r="A367" i="42"/>
  <c r="F366" i="42"/>
  <c r="E366" i="42"/>
  <c r="D366" i="42"/>
  <c r="C366" i="42"/>
  <c r="B366" i="42"/>
  <c r="A366" i="42"/>
  <c r="F365" i="42"/>
  <c r="E365" i="42"/>
  <c r="D365" i="42"/>
  <c r="C365" i="42"/>
  <c r="B365" i="42"/>
  <c r="A365" i="42"/>
  <c r="F364" i="42"/>
  <c r="E364" i="42"/>
  <c r="D364" i="42"/>
  <c r="C364" i="42"/>
  <c r="B364" i="42"/>
  <c r="A364" i="42"/>
  <c r="F363" i="42"/>
  <c r="E363" i="42"/>
  <c r="D363" i="42"/>
  <c r="C363" i="42"/>
  <c r="B363" i="42"/>
  <c r="A363" i="42"/>
  <c r="F362" i="42"/>
  <c r="E362" i="42"/>
  <c r="D362" i="42"/>
  <c r="C362" i="42"/>
  <c r="B362" i="42"/>
  <c r="A362" i="42"/>
  <c r="F361" i="42"/>
  <c r="E361" i="42"/>
  <c r="D361" i="42"/>
  <c r="C361" i="42"/>
  <c r="B361" i="42"/>
  <c r="A361" i="42"/>
  <c r="F360" i="42"/>
  <c r="E360" i="42"/>
  <c r="D360" i="42"/>
  <c r="C360" i="42"/>
  <c r="B360" i="42"/>
  <c r="A360" i="42"/>
  <c r="F359" i="42"/>
  <c r="E359" i="42"/>
  <c r="D359" i="42"/>
  <c r="C359" i="42"/>
  <c r="B359" i="42"/>
  <c r="A359" i="42"/>
  <c r="F358" i="42"/>
  <c r="E358" i="42"/>
  <c r="D358" i="42"/>
  <c r="C358" i="42"/>
  <c r="B358" i="42"/>
  <c r="A358" i="42"/>
  <c r="F357" i="42"/>
  <c r="E357" i="42"/>
  <c r="D357" i="42"/>
  <c r="C357" i="42"/>
  <c r="B357" i="42"/>
  <c r="A357" i="42"/>
  <c r="F356" i="42"/>
  <c r="E356" i="42"/>
  <c r="D356" i="42"/>
  <c r="C356" i="42"/>
  <c r="B356" i="42"/>
  <c r="A356" i="42"/>
  <c r="F355" i="42"/>
  <c r="E355" i="42"/>
  <c r="D355" i="42"/>
  <c r="C355" i="42"/>
  <c r="B355" i="42"/>
  <c r="A355" i="42"/>
  <c r="F354" i="42"/>
  <c r="E354" i="42"/>
  <c r="D354" i="42"/>
  <c r="C354" i="42"/>
  <c r="B354" i="42"/>
  <c r="A354" i="42"/>
  <c r="F353" i="42"/>
  <c r="E353" i="42"/>
  <c r="D353" i="42"/>
  <c r="C353" i="42"/>
  <c r="B353" i="42"/>
  <c r="A353" i="42"/>
  <c r="F352" i="42"/>
  <c r="E352" i="42"/>
  <c r="D352" i="42"/>
  <c r="C352" i="42"/>
  <c r="B352" i="42"/>
  <c r="A352" i="42"/>
  <c r="F351" i="42"/>
  <c r="E351" i="42"/>
  <c r="D351" i="42"/>
  <c r="C351" i="42"/>
  <c r="B351" i="42"/>
  <c r="A351" i="42"/>
  <c r="F350" i="42"/>
  <c r="E350" i="42"/>
  <c r="D350" i="42"/>
  <c r="C350" i="42"/>
  <c r="B350" i="42"/>
  <c r="A350" i="42"/>
  <c r="F349" i="42"/>
  <c r="E349" i="42"/>
  <c r="D349" i="42"/>
  <c r="C349" i="42"/>
  <c r="B349" i="42"/>
  <c r="A349" i="42"/>
  <c r="F348" i="42"/>
  <c r="E348" i="42"/>
  <c r="D348" i="42"/>
  <c r="C348" i="42"/>
  <c r="B348" i="42"/>
  <c r="A348" i="42"/>
  <c r="F347" i="42"/>
  <c r="E347" i="42"/>
  <c r="D347" i="42"/>
  <c r="C347" i="42"/>
  <c r="B347" i="42"/>
  <c r="A347" i="42"/>
  <c r="F346" i="42"/>
  <c r="E346" i="42"/>
  <c r="D346" i="42"/>
  <c r="C346" i="42"/>
  <c r="B346" i="42"/>
  <c r="A346" i="42"/>
  <c r="F345" i="42"/>
  <c r="E345" i="42"/>
  <c r="D345" i="42"/>
  <c r="C345" i="42"/>
  <c r="B345" i="42"/>
  <c r="A345" i="42"/>
  <c r="F344" i="42"/>
  <c r="E344" i="42"/>
  <c r="D344" i="42"/>
  <c r="C344" i="42"/>
  <c r="B344" i="42"/>
  <c r="A344" i="42"/>
  <c r="F343" i="42"/>
  <c r="E343" i="42"/>
  <c r="D343" i="42"/>
  <c r="C343" i="42"/>
  <c r="B343" i="42"/>
  <c r="A343" i="42"/>
  <c r="F342" i="42"/>
  <c r="E342" i="42"/>
  <c r="D342" i="42"/>
  <c r="C342" i="42"/>
  <c r="B342" i="42"/>
  <c r="A342" i="42"/>
  <c r="F341" i="42"/>
  <c r="E341" i="42"/>
  <c r="D341" i="42"/>
  <c r="C341" i="42"/>
  <c r="B341" i="42"/>
  <c r="A341" i="42"/>
  <c r="F340" i="42"/>
  <c r="E340" i="42"/>
  <c r="D340" i="42"/>
  <c r="C340" i="42"/>
  <c r="B340" i="42"/>
  <c r="A340" i="42"/>
  <c r="F339" i="42"/>
  <c r="E339" i="42"/>
  <c r="D339" i="42"/>
  <c r="C339" i="42"/>
  <c r="B339" i="42"/>
  <c r="A339" i="42"/>
  <c r="F338" i="42"/>
  <c r="E338" i="42"/>
  <c r="D338" i="42"/>
  <c r="C338" i="42"/>
  <c r="B338" i="42"/>
  <c r="A338" i="42"/>
  <c r="F337" i="42"/>
  <c r="E337" i="42"/>
  <c r="D337" i="42"/>
  <c r="C337" i="42"/>
  <c r="B337" i="42"/>
  <c r="A337" i="42"/>
  <c r="F336" i="42"/>
  <c r="E336" i="42"/>
  <c r="D336" i="42"/>
  <c r="C336" i="42"/>
  <c r="B336" i="42"/>
  <c r="A336" i="42"/>
  <c r="F335" i="42"/>
  <c r="E335" i="42"/>
  <c r="D335" i="42"/>
  <c r="C335" i="42"/>
  <c r="B335" i="42"/>
  <c r="A335" i="42"/>
  <c r="F334" i="42"/>
  <c r="E334" i="42"/>
  <c r="D334" i="42"/>
  <c r="C334" i="42"/>
  <c r="B334" i="42"/>
  <c r="A334" i="42"/>
  <c r="F333" i="42"/>
  <c r="E333" i="42"/>
  <c r="D333" i="42"/>
  <c r="C333" i="42"/>
  <c r="B333" i="42"/>
  <c r="A333" i="42"/>
  <c r="F332" i="42"/>
  <c r="E332" i="42"/>
  <c r="D332" i="42"/>
  <c r="C332" i="42"/>
  <c r="B332" i="42"/>
  <c r="A332" i="42"/>
  <c r="F331" i="42"/>
  <c r="E331" i="42"/>
  <c r="D331" i="42"/>
  <c r="C331" i="42"/>
  <c r="B331" i="42"/>
  <c r="A331" i="42"/>
  <c r="F330" i="42"/>
  <c r="E330" i="42"/>
  <c r="D330" i="42"/>
  <c r="C330" i="42"/>
  <c r="B330" i="42"/>
  <c r="A330" i="42"/>
  <c r="F329" i="42"/>
  <c r="E329" i="42"/>
  <c r="D329" i="42"/>
  <c r="C329" i="42"/>
  <c r="B329" i="42"/>
  <c r="A329" i="42"/>
  <c r="F328" i="42"/>
  <c r="E328" i="42"/>
  <c r="D328" i="42"/>
  <c r="C328" i="42"/>
  <c r="B328" i="42"/>
  <c r="A328" i="42"/>
  <c r="F327" i="42"/>
  <c r="E327" i="42"/>
  <c r="D327" i="42"/>
  <c r="C327" i="42"/>
  <c r="B327" i="42"/>
  <c r="A327" i="42"/>
  <c r="F326" i="42"/>
  <c r="E326" i="42"/>
  <c r="D326" i="42"/>
  <c r="C326" i="42"/>
  <c r="B326" i="42"/>
  <c r="A326" i="42"/>
  <c r="F325" i="42"/>
  <c r="E325" i="42"/>
  <c r="D325" i="42"/>
  <c r="C325" i="42"/>
  <c r="B325" i="42"/>
  <c r="A325" i="42"/>
  <c r="F324" i="42"/>
  <c r="E324" i="42"/>
  <c r="D324" i="42"/>
  <c r="C324" i="42"/>
  <c r="B324" i="42"/>
  <c r="A324" i="42"/>
  <c r="F323" i="42"/>
  <c r="E323" i="42"/>
  <c r="D323" i="42"/>
  <c r="C323" i="42"/>
  <c r="B323" i="42"/>
  <c r="A323" i="42"/>
  <c r="F322" i="42"/>
  <c r="E322" i="42"/>
  <c r="D322" i="42"/>
  <c r="C322" i="42"/>
  <c r="B322" i="42"/>
  <c r="A322" i="42"/>
  <c r="F321" i="42"/>
  <c r="E321" i="42"/>
  <c r="D321" i="42"/>
  <c r="C321" i="42"/>
  <c r="B321" i="42"/>
  <c r="A321" i="42"/>
  <c r="F320" i="42"/>
  <c r="E320" i="42"/>
  <c r="D320" i="42"/>
  <c r="C320" i="42"/>
  <c r="B320" i="42"/>
  <c r="A320" i="42"/>
  <c r="F319" i="42"/>
  <c r="E319" i="42"/>
  <c r="D319" i="42"/>
  <c r="C319" i="42"/>
  <c r="B319" i="42"/>
  <c r="A319" i="42"/>
  <c r="F318" i="42"/>
  <c r="E318" i="42"/>
  <c r="D318" i="42"/>
  <c r="C318" i="42"/>
  <c r="B318" i="42"/>
  <c r="A318" i="42"/>
  <c r="F317" i="42"/>
  <c r="E317" i="42"/>
  <c r="D317" i="42"/>
  <c r="C317" i="42"/>
  <c r="B317" i="42"/>
  <c r="A317" i="42"/>
  <c r="F316" i="42"/>
  <c r="E316" i="42"/>
  <c r="D316" i="42"/>
  <c r="C316" i="42"/>
  <c r="B316" i="42"/>
  <c r="A316" i="42"/>
  <c r="F315" i="42"/>
  <c r="E315" i="42"/>
  <c r="D315" i="42"/>
  <c r="C315" i="42"/>
  <c r="B315" i="42"/>
  <c r="A315" i="42"/>
  <c r="F314" i="42"/>
  <c r="E314" i="42"/>
  <c r="D314" i="42"/>
  <c r="C314" i="42"/>
  <c r="B314" i="42"/>
  <c r="A314" i="42"/>
  <c r="F313" i="42"/>
  <c r="E313" i="42"/>
  <c r="D313" i="42"/>
  <c r="C313" i="42"/>
  <c r="B313" i="42"/>
  <c r="A313" i="42"/>
  <c r="F312" i="42"/>
  <c r="E312" i="42"/>
  <c r="D312" i="42"/>
  <c r="C312" i="42"/>
  <c r="B312" i="42"/>
  <c r="A312" i="42"/>
  <c r="F311" i="42"/>
  <c r="E311" i="42"/>
  <c r="D311" i="42"/>
  <c r="C311" i="42"/>
  <c r="B311" i="42"/>
  <c r="A311" i="42"/>
  <c r="F310" i="42"/>
  <c r="E310" i="42"/>
  <c r="D310" i="42"/>
  <c r="C310" i="42"/>
  <c r="B310" i="42"/>
  <c r="A310" i="42"/>
  <c r="F309" i="42"/>
  <c r="E309" i="42"/>
  <c r="D309" i="42"/>
  <c r="C309" i="42"/>
  <c r="B309" i="42"/>
  <c r="A309" i="42"/>
  <c r="F308" i="42"/>
  <c r="E308" i="42"/>
  <c r="D308" i="42"/>
  <c r="C308" i="42"/>
  <c r="B308" i="42"/>
  <c r="A308" i="42"/>
  <c r="F307" i="42"/>
  <c r="E307" i="42"/>
  <c r="D307" i="42"/>
  <c r="C307" i="42"/>
  <c r="B307" i="42"/>
  <c r="A307" i="42"/>
  <c r="F306" i="42"/>
  <c r="E306" i="42"/>
  <c r="D306" i="42"/>
  <c r="C306" i="42"/>
  <c r="B306" i="42"/>
  <c r="A306" i="42"/>
  <c r="F305" i="42"/>
  <c r="E305" i="42"/>
  <c r="D305" i="42"/>
  <c r="C305" i="42"/>
  <c r="B305" i="42"/>
  <c r="A305" i="42"/>
  <c r="F304" i="42"/>
  <c r="E304" i="42"/>
  <c r="D304" i="42"/>
  <c r="C304" i="42"/>
  <c r="B304" i="42"/>
  <c r="A304" i="42"/>
  <c r="F303" i="42"/>
  <c r="E303" i="42"/>
  <c r="D303" i="42"/>
  <c r="C303" i="42"/>
  <c r="B303" i="42"/>
  <c r="A303" i="42"/>
  <c r="F302" i="42"/>
  <c r="E302" i="42"/>
  <c r="D302" i="42"/>
  <c r="C302" i="42"/>
  <c r="B302" i="42"/>
  <c r="A302" i="42"/>
  <c r="F301" i="42"/>
  <c r="E301" i="42"/>
  <c r="D301" i="42"/>
  <c r="C301" i="42"/>
  <c r="B301" i="42"/>
  <c r="A301" i="42"/>
  <c r="F300" i="42"/>
  <c r="E300" i="42"/>
  <c r="D300" i="42"/>
  <c r="C300" i="42"/>
  <c r="B300" i="42"/>
  <c r="A300" i="42"/>
  <c r="F299" i="42"/>
  <c r="E299" i="42"/>
  <c r="D299" i="42"/>
  <c r="C299" i="42"/>
  <c r="B299" i="42"/>
  <c r="A299" i="42"/>
  <c r="F298" i="42"/>
  <c r="E298" i="42"/>
  <c r="D298" i="42"/>
  <c r="C298" i="42"/>
  <c r="B298" i="42"/>
  <c r="A298" i="42"/>
  <c r="F297" i="42"/>
  <c r="E297" i="42"/>
  <c r="D297" i="42"/>
  <c r="C297" i="42"/>
  <c r="B297" i="42"/>
  <c r="A297" i="42"/>
  <c r="F296" i="42"/>
  <c r="E296" i="42"/>
  <c r="D296" i="42"/>
  <c r="C296" i="42"/>
  <c r="B296" i="42"/>
  <c r="A296" i="42"/>
  <c r="F295" i="42"/>
  <c r="E295" i="42"/>
  <c r="D295" i="42"/>
  <c r="C295" i="42"/>
  <c r="B295" i="42"/>
  <c r="A295" i="42"/>
  <c r="F294" i="42"/>
  <c r="E294" i="42"/>
  <c r="D294" i="42"/>
  <c r="C294" i="42"/>
  <c r="B294" i="42"/>
  <c r="A294" i="42"/>
  <c r="F293" i="42"/>
  <c r="E293" i="42"/>
  <c r="D293" i="42"/>
  <c r="C293" i="42"/>
  <c r="B293" i="42"/>
  <c r="A293" i="42"/>
  <c r="F292" i="42"/>
  <c r="E292" i="42"/>
  <c r="D292" i="42"/>
  <c r="C292" i="42"/>
  <c r="B292" i="42"/>
  <c r="A292" i="42"/>
  <c r="F291" i="42"/>
  <c r="E291" i="42"/>
  <c r="D291" i="42"/>
  <c r="C291" i="42"/>
  <c r="B291" i="42"/>
  <c r="A291" i="42"/>
  <c r="F290" i="42"/>
  <c r="E290" i="42"/>
  <c r="D290" i="42"/>
  <c r="C290" i="42"/>
  <c r="B290" i="42"/>
  <c r="A290" i="42"/>
  <c r="F289" i="42"/>
  <c r="E289" i="42"/>
  <c r="D289" i="42"/>
  <c r="C289" i="42"/>
  <c r="B289" i="42"/>
  <c r="A289" i="42"/>
  <c r="F288" i="42"/>
  <c r="E288" i="42"/>
  <c r="D288" i="42"/>
  <c r="C288" i="42"/>
  <c r="B288" i="42"/>
  <c r="A288" i="42"/>
  <c r="F287" i="42"/>
  <c r="E287" i="42"/>
  <c r="D287" i="42"/>
  <c r="C287" i="42"/>
  <c r="B287" i="42"/>
  <c r="A287" i="42"/>
  <c r="F286" i="42"/>
  <c r="E286" i="42"/>
  <c r="D286" i="42"/>
  <c r="C286" i="42"/>
  <c r="B286" i="42"/>
  <c r="A286" i="42"/>
  <c r="F285" i="42"/>
  <c r="E285" i="42"/>
  <c r="D285" i="42"/>
  <c r="C285" i="42"/>
  <c r="B285" i="42"/>
  <c r="A285" i="42"/>
  <c r="F284" i="42"/>
  <c r="E284" i="42"/>
  <c r="D284" i="42"/>
  <c r="C284" i="42"/>
  <c r="B284" i="42"/>
  <c r="A284" i="42"/>
  <c r="F283" i="42"/>
  <c r="E283" i="42"/>
  <c r="D283" i="42"/>
  <c r="C283" i="42"/>
  <c r="B283" i="42"/>
  <c r="A283" i="42"/>
  <c r="F282" i="42"/>
  <c r="E282" i="42"/>
  <c r="D282" i="42"/>
  <c r="C282" i="42"/>
  <c r="B282" i="42"/>
  <c r="A282" i="42"/>
  <c r="F281" i="42"/>
  <c r="E281" i="42"/>
  <c r="D281" i="42"/>
  <c r="C281" i="42"/>
  <c r="B281" i="42"/>
  <c r="A281" i="42"/>
  <c r="F280" i="42"/>
  <c r="E280" i="42"/>
  <c r="D280" i="42"/>
  <c r="C280" i="42"/>
  <c r="B280" i="42"/>
  <c r="A280" i="42"/>
  <c r="F279" i="42"/>
  <c r="E279" i="42"/>
  <c r="D279" i="42"/>
  <c r="C279" i="42"/>
  <c r="B279" i="42"/>
  <c r="A279" i="42"/>
  <c r="F278" i="42"/>
  <c r="E278" i="42"/>
  <c r="D278" i="42"/>
  <c r="C278" i="42"/>
  <c r="B278" i="42"/>
  <c r="A278" i="42"/>
  <c r="F277" i="42"/>
  <c r="E277" i="42"/>
  <c r="D277" i="42"/>
  <c r="C277" i="42"/>
  <c r="B277" i="42"/>
  <c r="A277" i="42"/>
  <c r="F276" i="42"/>
  <c r="E276" i="42"/>
  <c r="D276" i="42"/>
  <c r="C276" i="42"/>
  <c r="B276" i="42"/>
  <c r="A276" i="42"/>
  <c r="F275" i="42"/>
  <c r="E275" i="42"/>
  <c r="D275" i="42"/>
  <c r="C275" i="42"/>
  <c r="B275" i="42"/>
  <c r="A275" i="42"/>
  <c r="F274" i="42"/>
  <c r="E274" i="42"/>
  <c r="D274" i="42"/>
  <c r="C274" i="42"/>
  <c r="B274" i="42"/>
  <c r="A274" i="42"/>
  <c r="F273" i="42"/>
  <c r="E273" i="42"/>
  <c r="D273" i="42"/>
  <c r="C273" i="42"/>
  <c r="B273" i="42"/>
  <c r="A273" i="42"/>
  <c r="F272" i="42"/>
  <c r="E272" i="42"/>
  <c r="D272" i="42"/>
  <c r="C272" i="42"/>
  <c r="B272" i="42"/>
  <c r="A272" i="42"/>
  <c r="F271" i="42"/>
  <c r="E271" i="42"/>
  <c r="D271" i="42"/>
  <c r="C271" i="42"/>
  <c r="B271" i="42"/>
  <c r="A271" i="42"/>
  <c r="F270" i="42"/>
  <c r="E270" i="42"/>
  <c r="D270" i="42"/>
  <c r="C270" i="42"/>
  <c r="B270" i="42"/>
  <c r="A270" i="42"/>
  <c r="F269" i="42"/>
  <c r="E269" i="42"/>
  <c r="D269" i="42"/>
  <c r="C269" i="42"/>
  <c r="B269" i="42"/>
  <c r="A269" i="42"/>
  <c r="F268" i="42"/>
  <c r="E268" i="42"/>
  <c r="D268" i="42"/>
  <c r="C268" i="42"/>
  <c r="B268" i="42"/>
  <c r="A268" i="42"/>
  <c r="F267" i="42"/>
  <c r="E267" i="42"/>
  <c r="D267" i="42"/>
  <c r="C267" i="42"/>
  <c r="B267" i="42"/>
  <c r="A267" i="42"/>
  <c r="F266" i="42"/>
  <c r="E266" i="42"/>
  <c r="D266" i="42"/>
  <c r="C266" i="42"/>
  <c r="B266" i="42"/>
  <c r="A266" i="42"/>
  <c r="F265" i="42"/>
  <c r="E265" i="42"/>
  <c r="D265" i="42"/>
  <c r="C265" i="42"/>
  <c r="B265" i="42"/>
  <c r="A265" i="42"/>
  <c r="F264" i="42"/>
  <c r="E264" i="42"/>
  <c r="D264" i="42"/>
  <c r="C264" i="42"/>
  <c r="B264" i="42"/>
  <c r="A264" i="42"/>
  <c r="F263" i="42"/>
  <c r="E263" i="42"/>
  <c r="D263" i="42"/>
  <c r="C263" i="42"/>
  <c r="B263" i="42"/>
  <c r="A263" i="42"/>
  <c r="F262" i="42"/>
  <c r="E262" i="42"/>
  <c r="D262" i="42"/>
  <c r="C262" i="42"/>
  <c r="B262" i="42"/>
  <c r="A262" i="42"/>
  <c r="F261" i="42"/>
  <c r="E261" i="42"/>
  <c r="D261" i="42"/>
  <c r="C261" i="42"/>
  <c r="B261" i="42"/>
  <c r="A261" i="42"/>
  <c r="F260" i="42"/>
  <c r="E260" i="42"/>
  <c r="D260" i="42"/>
  <c r="C260" i="42"/>
  <c r="B260" i="42"/>
  <c r="A260" i="42"/>
  <c r="F259" i="42"/>
  <c r="E259" i="42"/>
  <c r="D259" i="42"/>
  <c r="C259" i="42"/>
  <c r="B259" i="42"/>
  <c r="A259" i="42"/>
  <c r="F258" i="42"/>
  <c r="E258" i="42"/>
  <c r="D258" i="42"/>
  <c r="C258" i="42"/>
  <c r="B258" i="42"/>
  <c r="A258" i="42"/>
  <c r="F257" i="42"/>
  <c r="E257" i="42"/>
  <c r="D257" i="42"/>
  <c r="C257" i="42"/>
  <c r="B257" i="42"/>
  <c r="A257" i="42"/>
  <c r="F256" i="42"/>
  <c r="E256" i="42"/>
  <c r="D256" i="42"/>
  <c r="C256" i="42"/>
  <c r="B256" i="42"/>
  <c r="A256" i="42"/>
  <c r="F255" i="42"/>
  <c r="E255" i="42"/>
  <c r="D255" i="42"/>
  <c r="C255" i="42"/>
  <c r="B255" i="42"/>
  <c r="A255" i="42"/>
  <c r="F254" i="42"/>
  <c r="E254" i="42"/>
  <c r="D254" i="42"/>
  <c r="C254" i="42"/>
  <c r="B254" i="42"/>
  <c r="A254" i="42"/>
  <c r="F253" i="42"/>
  <c r="E253" i="42"/>
  <c r="D253" i="42"/>
  <c r="C253" i="42"/>
  <c r="B253" i="42"/>
  <c r="A253" i="42"/>
  <c r="F252" i="42"/>
  <c r="E252" i="42"/>
  <c r="D252" i="42"/>
  <c r="C252" i="42"/>
  <c r="B252" i="42"/>
  <c r="A252" i="42"/>
  <c r="F251" i="42"/>
  <c r="E251" i="42"/>
  <c r="D251" i="42"/>
  <c r="C251" i="42"/>
  <c r="B251" i="42"/>
  <c r="A251" i="42"/>
  <c r="F250" i="42"/>
  <c r="E250" i="42"/>
  <c r="D250" i="42"/>
  <c r="C250" i="42"/>
  <c r="B250" i="42"/>
  <c r="A250" i="42"/>
  <c r="F249" i="42"/>
  <c r="E249" i="42"/>
  <c r="D249" i="42"/>
  <c r="C249" i="42"/>
  <c r="B249" i="42"/>
  <c r="A249" i="42"/>
  <c r="F248" i="42"/>
  <c r="E248" i="42"/>
  <c r="D248" i="42"/>
  <c r="C248" i="42"/>
  <c r="B248" i="42"/>
  <c r="A248" i="42"/>
  <c r="F247" i="42"/>
  <c r="E247" i="42"/>
  <c r="D247" i="42"/>
  <c r="C247" i="42"/>
  <c r="B247" i="42"/>
  <c r="A247" i="42"/>
  <c r="F246" i="42"/>
  <c r="E246" i="42"/>
  <c r="D246" i="42"/>
  <c r="C246" i="42"/>
  <c r="B246" i="42"/>
  <c r="A246" i="42"/>
  <c r="F245" i="42"/>
  <c r="E245" i="42"/>
  <c r="D245" i="42"/>
  <c r="C245" i="42"/>
  <c r="B245" i="42"/>
  <c r="A245" i="42"/>
  <c r="F244" i="42"/>
  <c r="E244" i="42"/>
  <c r="D244" i="42"/>
  <c r="C244" i="42"/>
  <c r="B244" i="42"/>
  <c r="A244" i="42"/>
  <c r="F243" i="42"/>
  <c r="E243" i="42"/>
  <c r="D243" i="42"/>
  <c r="C243" i="42"/>
  <c r="B243" i="42"/>
  <c r="A243" i="42"/>
  <c r="F242" i="42"/>
  <c r="E242" i="42"/>
  <c r="D242" i="42"/>
  <c r="C242" i="42"/>
  <c r="B242" i="42"/>
  <c r="A242" i="42"/>
  <c r="F241" i="42"/>
  <c r="E241" i="42"/>
  <c r="D241" i="42"/>
  <c r="C241" i="42"/>
  <c r="B241" i="42"/>
  <c r="A241" i="42"/>
  <c r="F240" i="42"/>
  <c r="E240" i="42"/>
  <c r="D240" i="42"/>
  <c r="C240" i="42"/>
  <c r="B240" i="42"/>
  <c r="A240" i="42"/>
  <c r="F239" i="42"/>
  <c r="E239" i="42"/>
  <c r="D239" i="42"/>
  <c r="C239" i="42"/>
  <c r="B239" i="42"/>
  <c r="A239" i="42"/>
  <c r="F238" i="42"/>
  <c r="E238" i="42"/>
  <c r="D238" i="42"/>
  <c r="C238" i="42"/>
  <c r="B238" i="42"/>
  <c r="A238" i="42"/>
  <c r="F237" i="42"/>
  <c r="E237" i="42"/>
  <c r="D237" i="42"/>
  <c r="C237" i="42"/>
  <c r="B237" i="42"/>
  <c r="A237" i="42"/>
  <c r="F236" i="42"/>
  <c r="E236" i="42"/>
  <c r="D236" i="42"/>
  <c r="C236" i="42"/>
  <c r="B236" i="42"/>
  <c r="A236" i="42"/>
  <c r="F235" i="42"/>
  <c r="E235" i="42"/>
  <c r="D235" i="42"/>
  <c r="C235" i="42"/>
  <c r="B235" i="42"/>
  <c r="A235" i="42"/>
  <c r="F234" i="42"/>
  <c r="E234" i="42"/>
  <c r="D234" i="42"/>
  <c r="C234" i="42"/>
  <c r="B234" i="42"/>
  <c r="A234" i="42"/>
  <c r="F233" i="42"/>
  <c r="E233" i="42"/>
  <c r="D233" i="42"/>
  <c r="C233" i="42"/>
  <c r="B233" i="42"/>
  <c r="A233" i="42"/>
  <c r="F232" i="42"/>
  <c r="E232" i="42"/>
  <c r="D232" i="42"/>
  <c r="C232" i="42"/>
  <c r="B232" i="42"/>
  <c r="A232" i="42"/>
  <c r="F231" i="42"/>
  <c r="E231" i="42"/>
  <c r="D231" i="42"/>
  <c r="C231" i="42"/>
  <c r="B231" i="42"/>
  <c r="A231" i="42"/>
  <c r="F230" i="42"/>
  <c r="E230" i="42"/>
  <c r="D230" i="42"/>
  <c r="C230" i="42"/>
  <c r="B230" i="42"/>
  <c r="A230" i="42"/>
  <c r="F229" i="42"/>
  <c r="E229" i="42"/>
  <c r="D229" i="42"/>
  <c r="C229" i="42"/>
  <c r="B229" i="42"/>
  <c r="A229" i="42"/>
  <c r="F228" i="42"/>
  <c r="E228" i="42"/>
  <c r="D228" i="42"/>
  <c r="C228" i="42"/>
  <c r="B228" i="42"/>
  <c r="A228" i="42"/>
  <c r="F227" i="42"/>
  <c r="E227" i="42"/>
  <c r="D227" i="42"/>
  <c r="C227" i="42"/>
  <c r="B227" i="42"/>
  <c r="A227" i="42"/>
  <c r="F226" i="42"/>
  <c r="E226" i="42"/>
  <c r="D226" i="42"/>
  <c r="C226" i="42"/>
  <c r="B226" i="42"/>
  <c r="A226" i="42"/>
  <c r="F225" i="42"/>
  <c r="E225" i="42"/>
  <c r="D225" i="42"/>
  <c r="C225" i="42"/>
  <c r="B225" i="42"/>
  <c r="A225" i="42"/>
  <c r="F224" i="42"/>
  <c r="E224" i="42"/>
  <c r="D224" i="42"/>
  <c r="C224" i="42"/>
  <c r="B224" i="42"/>
  <c r="A224" i="42"/>
  <c r="F223" i="42"/>
  <c r="E223" i="42"/>
  <c r="D223" i="42"/>
  <c r="C223" i="42"/>
  <c r="B223" i="42"/>
  <c r="A223" i="42"/>
  <c r="F222" i="42"/>
  <c r="E222" i="42"/>
  <c r="D222" i="42"/>
  <c r="C222" i="42"/>
  <c r="B222" i="42"/>
  <c r="A222" i="42"/>
  <c r="F221" i="42"/>
  <c r="E221" i="42"/>
  <c r="D221" i="42"/>
  <c r="C221" i="42"/>
  <c r="B221" i="42"/>
  <c r="A221" i="42"/>
  <c r="F220" i="42"/>
  <c r="E220" i="42"/>
  <c r="D220" i="42"/>
  <c r="C220" i="42"/>
  <c r="B220" i="42"/>
  <c r="A220" i="42"/>
  <c r="F219" i="42"/>
  <c r="E219" i="42"/>
  <c r="D219" i="42"/>
  <c r="C219" i="42"/>
  <c r="B219" i="42"/>
  <c r="A219" i="42"/>
  <c r="F218" i="42"/>
  <c r="E218" i="42"/>
  <c r="D218" i="42"/>
  <c r="C218" i="42"/>
  <c r="B218" i="42"/>
  <c r="A218" i="42"/>
  <c r="F217" i="42"/>
  <c r="E217" i="42"/>
  <c r="D217" i="42"/>
  <c r="C217" i="42"/>
  <c r="B217" i="42"/>
  <c r="A217" i="42"/>
  <c r="F216" i="42"/>
  <c r="E216" i="42"/>
  <c r="D216" i="42"/>
  <c r="C216" i="42"/>
  <c r="B216" i="42"/>
  <c r="A216" i="42"/>
  <c r="F215" i="42"/>
  <c r="E215" i="42"/>
  <c r="D215" i="42"/>
  <c r="C215" i="42"/>
  <c r="B215" i="42"/>
  <c r="A215" i="42"/>
  <c r="F214" i="42"/>
  <c r="E214" i="42"/>
  <c r="D214" i="42"/>
  <c r="C214" i="42"/>
  <c r="B214" i="42"/>
  <c r="A214" i="42"/>
  <c r="F213" i="42"/>
  <c r="E213" i="42"/>
  <c r="D213" i="42"/>
  <c r="C213" i="42"/>
  <c r="B213" i="42"/>
  <c r="A213" i="42"/>
  <c r="F212" i="42"/>
  <c r="E212" i="42"/>
  <c r="D212" i="42"/>
  <c r="C212" i="42"/>
  <c r="B212" i="42"/>
  <c r="A212" i="42"/>
  <c r="F211" i="42"/>
  <c r="E211" i="42"/>
  <c r="D211" i="42"/>
  <c r="C211" i="42"/>
  <c r="B211" i="42"/>
  <c r="A211" i="42"/>
  <c r="F210" i="42"/>
  <c r="E210" i="42"/>
  <c r="D210" i="42"/>
  <c r="C210" i="42"/>
  <c r="B210" i="42"/>
  <c r="A210" i="42"/>
  <c r="F209" i="42"/>
  <c r="E209" i="42"/>
  <c r="D209" i="42"/>
  <c r="C209" i="42"/>
  <c r="B209" i="42"/>
  <c r="A209" i="42"/>
  <c r="F208" i="42"/>
  <c r="E208" i="42"/>
  <c r="D208" i="42"/>
  <c r="C208" i="42"/>
  <c r="B208" i="42"/>
  <c r="A208" i="42"/>
  <c r="F207" i="42"/>
  <c r="E207" i="42"/>
  <c r="D207" i="42"/>
  <c r="C207" i="42"/>
  <c r="B207" i="42"/>
  <c r="A207" i="42"/>
  <c r="F206" i="42"/>
  <c r="E206" i="42"/>
  <c r="D206" i="42"/>
  <c r="C206" i="42"/>
  <c r="B206" i="42"/>
  <c r="A206" i="42"/>
  <c r="F205" i="42"/>
  <c r="E205" i="42"/>
  <c r="D205" i="42"/>
  <c r="C205" i="42"/>
  <c r="B205" i="42"/>
  <c r="A205" i="42"/>
  <c r="F204" i="42"/>
  <c r="E204" i="42"/>
  <c r="D204" i="42"/>
  <c r="C204" i="42"/>
  <c r="B204" i="42"/>
  <c r="A204" i="42"/>
  <c r="F203" i="42"/>
  <c r="E203" i="42"/>
  <c r="D203" i="42"/>
  <c r="C203" i="42"/>
  <c r="B203" i="42"/>
  <c r="A203" i="42"/>
  <c r="F202" i="42"/>
  <c r="E202" i="42"/>
  <c r="D202" i="42"/>
  <c r="C202" i="42"/>
  <c r="B202" i="42"/>
  <c r="A202" i="42"/>
  <c r="F201" i="42"/>
  <c r="E201" i="42"/>
  <c r="D201" i="42"/>
  <c r="C201" i="42"/>
  <c r="B201" i="42"/>
  <c r="A201" i="42"/>
  <c r="F200" i="42"/>
  <c r="E200" i="42"/>
  <c r="D200" i="42"/>
  <c r="C200" i="42"/>
  <c r="B200" i="42"/>
  <c r="A200" i="42"/>
  <c r="F199" i="42"/>
  <c r="E199" i="42"/>
  <c r="D199" i="42"/>
  <c r="C199" i="42"/>
  <c r="B199" i="42"/>
  <c r="A199" i="42"/>
  <c r="F198" i="42"/>
  <c r="E198" i="42"/>
  <c r="D198" i="42"/>
  <c r="C198" i="42"/>
  <c r="B198" i="42"/>
  <c r="A198" i="42"/>
  <c r="F197" i="42"/>
  <c r="E197" i="42"/>
  <c r="D197" i="42"/>
  <c r="C197" i="42"/>
  <c r="B197" i="42"/>
  <c r="A197" i="42"/>
  <c r="F196" i="42"/>
  <c r="E196" i="42"/>
  <c r="D196" i="42"/>
  <c r="C196" i="42"/>
  <c r="B196" i="42"/>
  <c r="A196" i="42"/>
  <c r="F195" i="42"/>
  <c r="E195" i="42"/>
  <c r="D195" i="42"/>
  <c r="C195" i="42"/>
  <c r="B195" i="42"/>
  <c r="A195" i="42"/>
  <c r="F194" i="42"/>
  <c r="E194" i="42"/>
  <c r="D194" i="42"/>
  <c r="C194" i="42"/>
  <c r="B194" i="42"/>
  <c r="A194" i="42"/>
  <c r="F193" i="42"/>
  <c r="E193" i="42"/>
  <c r="D193" i="42"/>
  <c r="C193" i="42"/>
  <c r="B193" i="42"/>
  <c r="A193" i="42"/>
  <c r="F192" i="42"/>
  <c r="E192" i="42"/>
  <c r="D192" i="42"/>
  <c r="C192" i="42"/>
  <c r="B192" i="42"/>
  <c r="A192" i="42"/>
  <c r="F191" i="42"/>
  <c r="E191" i="42"/>
  <c r="D191" i="42"/>
  <c r="C191" i="42"/>
  <c r="B191" i="42"/>
  <c r="A191" i="42"/>
  <c r="F190" i="42"/>
  <c r="E190" i="42"/>
  <c r="D190" i="42"/>
  <c r="C190" i="42"/>
  <c r="B190" i="42"/>
  <c r="A190" i="42"/>
  <c r="F189" i="42"/>
  <c r="E189" i="42"/>
  <c r="D189" i="42"/>
  <c r="C189" i="42"/>
  <c r="B189" i="42"/>
  <c r="A189" i="42"/>
  <c r="F188" i="42"/>
  <c r="E188" i="42"/>
  <c r="D188" i="42"/>
  <c r="C188" i="42"/>
  <c r="B188" i="42"/>
  <c r="A188" i="42"/>
  <c r="F187" i="42"/>
  <c r="E187" i="42"/>
  <c r="D187" i="42"/>
  <c r="C187" i="42"/>
  <c r="B187" i="42"/>
  <c r="A187" i="42"/>
  <c r="F186" i="42"/>
  <c r="E186" i="42"/>
  <c r="D186" i="42"/>
  <c r="C186" i="42"/>
  <c r="B186" i="42"/>
  <c r="A186" i="42"/>
  <c r="F185" i="42"/>
  <c r="E185" i="42"/>
  <c r="D185" i="42"/>
  <c r="C185" i="42"/>
  <c r="B185" i="42"/>
  <c r="A185" i="42"/>
  <c r="F184" i="42"/>
  <c r="E184" i="42"/>
  <c r="D184" i="42"/>
  <c r="C184" i="42"/>
  <c r="B184" i="42"/>
  <c r="A184" i="42"/>
  <c r="F183" i="42"/>
  <c r="E183" i="42"/>
  <c r="D183" i="42"/>
  <c r="C183" i="42"/>
  <c r="B183" i="42"/>
  <c r="A183" i="42"/>
  <c r="F182" i="42"/>
  <c r="E182" i="42"/>
  <c r="D182" i="42"/>
  <c r="C182" i="42"/>
  <c r="B182" i="42"/>
  <c r="A182" i="42"/>
  <c r="F181" i="42"/>
  <c r="E181" i="42"/>
  <c r="D181" i="42"/>
  <c r="C181" i="42"/>
  <c r="B181" i="42"/>
  <c r="A181" i="42"/>
  <c r="F180" i="42"/>
  <c r="E180" i="42"/>
  <c r="D180" i="42"/>
  <c r="C180" i="42"/>
  <c r="B180" i="42"/>
  <c r="A180" i="42"/>
  <c r="F179" i="42"/>
  <c r="E179" i="42"/>
  <c r="D179" i="42"/>
  <c r="C179" i="42"/>
  <c r="B179" i="42"/>
  <c r="A179" i="42"/>
  <c r="F178" i="42"/>
  <c r="E178" i="42"/>
  <c r="D178" i="42"/>
  <c r="C178" i="42"/>
  <c r="B178" i="42"/>
  <c r="A178" i="42"/>
  <c r="F177" i="42"/>
  <c r="E177" i="42"/>
  <c r="D177" i="42"/>
  <c r="C177" i="42"/>
  <c r="B177" i="42"/>
  <c r="A177" i="42"/>
  <c r="F176" i="42"/>
  <c r="E176" i="42"/>
  <c r="D176" i="42"/>
  <c r="C176" i="42"/>
  <c r="B176" i="42"/>
  <c r="A176" i="42"/>
  <c r="F175" i="42"/>
  <c r="E175" i="42"/>
  <c r="D175" i="42"/>
  <c r="C175" i="42"/>
  <c r="B175" i="42"/>
  <c r="A175" i="42"/>
  <c r="F174" i="42"/>
  <c r="E174" i="42"/>
  <c r="D174" i="42"/>
  <c r="C174" i="42"/>
  <c r="B174" i="42"/>
  <c r="A174" i="42"/>
  <c r="F173" i="42"/>
  <c r="E173" i="42"/>
  <c r="D173" i="42"/>
  <c r="C173" i="42"/>
  <c r="B173" i="42"/>
  <c r="A173" i="42"/>
  <c r="F172" i="42"/>
  <c r="E172" i="42"/>
  <c r="D172" i="42"/>
  <c r="C172" i="42"/>
  <c r="B172" i="42"/>
  <c r="A172" i="42"/>
  <c r="F171" i="42"/>
  <c r="E171" i="42"/>
  <c r="D171" i="42"/>
  <c r="C171" i="42"/>
  <c r="B171" i="42"/>
  <c r="A171" i="42"/>
  <c r="F170" i="42"/>
  <c r="E170" i="42"/>
  <c r="D170" i="42"/>
  <c r="C170" i="42"/>
  <c r="B170" i="42"/>
  <c r="A170" i="42"/>
  <c r="F169" i="42"/>
  <c r="E169" i="42"/>
  <c r="D169" i="42"/>
  <c r="C169" i="42"/>
  <c r="B169" i="42"/>
  <c r="A169" i="42"/>
  <c r="F168" i="42"/>
  <c r="E168" i="42"/>
  <c r="D168" i="42"/>
  <c r="C168" i="42"/>
  <c r="B168" i="42"/>
  <c r="A168" i="42"/>
  <c r="F167" i="42"/>
  <c r="E167" i="42"/>
  <c r="D167" i="42"/>
  <c r="C167" i="42"/>
  <c r="B167" i="42"/>
  <c r="A167" i="42"/>
  <c r="F166" i="42"/>
  <c r="E166" i="42"/>
  <c r="D166" i="42"/>
  <c r="C166" i="42"/>
  <c r="B166" i="42"/>
  <c r="A166" i="42"/>
  <c r="F165" i="42"/>
  <c r="E165" i="42"/>
  <c r="D165" i="42"/>
  <c r="C165" i="42"/>
  <c r="B165" i="42"/>
  <c r="A165" i="42"/>
  <c r="F164" i="42"/>
  <c r="E164" i="42"/>
  <c r="D164" i="42"/>
  <c r="C164" i="42"/>
  <c r="B164" i="42"/>
  <c r="A164" i="42"/>
  <c r="F163" i="42"/>
  <c r="E163" i="42"/>
  <c r="D163" i="42"/>
  <c r="C163" i="42"/>
  <c r="B163" i="42"/>
  <c r="A163" i="42"/>
  <c r="F162" i="42"/>
  <c r="E162" i="42"/>
  <c r="D162" i="42"/>
  <c r="C162" i="42"/>
  <c r="B162" i="42"/>
  <c r="A162" i="42"/>
  <c r="F161" i="42"/>
  <c r="E161" i="42"/>
  <c r="D161" i="42"/>
  <c r="C161" i="42"/>
  <c r="B161" i="42"/>
  <c r="A161" i="42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V552" i="41"/>
  <c r="U552" i="41"/>
  <c r="H550" i="41"/>
  <c r="I550" i="41" s="1"/>
  <c r="H549" i="41"/>
  <c r="H548" i="41"/>
  <c r="H546" i="41"/>
  <c r="H544" i="41"/>
  <c r="L544" i="41" s="1"/>
  <c r="H543" i="41"/>
  <c r="L543" i="41" s="1"/>
  <c r="L539" i="41"/>
  <c r="H539" i="41"/>
  <c r="H538" i="41"/>
  <c r="H537" i="41"/>
  <c r="J537" i="41" s="1"/>
  <c r="H536" i="41"/>
  <c r="H535" i="41"/>
  <c r="H531" i="41"/>
  <c r="H530" i="41"/>
  <c r="H527" i="41"/>
  <c r="I527" i="41" s="1"/>
  <c r="H526" i="41"/>
  <c r="L526" i="41" s="1"/>
  <c r="H518" i="41"/>
  <c r="K518" i="41" s="1"/>
  <c r="H517" i="41"/>
  <c r="H516" i="41"/>
  <c r="H514" i="41"/>
  <c r="H511" i="41"/>
  <c r="J510" i="41"/>
  <c r="H510" i="41"/>
  <c r="K510" i="41" s="1"/>
  <c r="H508" i="41"/>
  <c r="H507" i="41"/>
  <c r="H506" i="41"/>
  <c r="H504" i="41"/>
  <c r="J504" i="41" s="1"/>
  <c r="H503" i="41"/>
  <c r="H501" i="41"/>
  <c r="H500" i="41"/>
  <c r="H497" i="41"/>
  <c r="K497" i="41" s="1"/>
  <c r="H495" i="41"/>
  <c r="H494" i="41"/>
  <c r="H493" i="41"/>
  <c r="H492" i="41"/>
  <c r="H491" i="41"/>
  <c r="H488" i="41"/>
  <c r="L488" i="41" s="1"/>
  <c r="H487" i="41"/>
  <c r="H483" i="41"/>
  <c r="L483" i="41" s="1"/>
  <c r="H482" i="41"/>
  <c r="H480" i="41"/>
  <c r="H476" i="41"/>
  <c r="H475" i="41"/>
  <c r="H473" i="41"/>
  <c r="I473" i="41" s="1"/>
  <c r="H471" i="41"/>
  <c r="H470" i="41"/>
  <c r="H468" i="41"/>
  <c r="H467" i="41"/>
  <c r="I467" i="41" s="1"/>
  <c r="K466" i="41"/>
  <c r="J466" i="41"/>
  <c r="H466" i="41"/>
  <c r="L466" i="41" s="1"/>
  <c r="H465" i="41"/>
  <c r="L465" i="41" s="1"/>
  <c r="H464" i="41"/>
  <c r="K464" i="41" s="1"/>
  <c r="H463" i="41"/>
  <c r="J463" i="41" s="1"/>
  <c r="H461" i="41"/>
  <c r="J461" i="41" s="1"/>
  <c r="H459" i="41"/>
  <c r="H458" i="41"/>
  <c r="K454" i="41"/>
  <c r="H454" i="41"/>
  <c r="L454" i="41" s="1"/>
  <c r="H453" i="41"/>
  <c r="H452" i="41"/>
  <c r="H451" i="41"/>
  <c r="I447" i="41"/>
  <c r="H447" i="41"/>
  <c r="J447" i="41" s="1"/>
  <c r="H446" i="41"/>
  <c r="H445" i="41"/>
  <c r="L445" i="41" s="1"/>
  <c r="H444" i="41"/>
  <c r="I444" i="41" s="1"/>
  <c r="H442" i="41"/>
  <c r="K442" i="41" s="1"/>
  <c r="H441" i="41"/>
  <c r="H439" i="41"/>
  <c r="I435" i="41"/>
  <c r="H435" i="41"/>
  <c r="J435" i="41" s="1"/>
  <c r="H434" i="41"/>
  <c r="H433" i="41"/>
  <c r="H432" i="41"/>
  <c r="I432" i="41" s="1"/>
  <c r="H429" i="41"/>
  <c r="H428" i="41"/>
  <c r="H427" i="41"/>
  <c r="I427" i="41" s="1"/>
  <c r="H422" i="41"/>
  <c r="H421" i="41"/>
  <c r="L421" i="41" s="1"/>
  <c r="H417" i="41"/>
  <c r="L417" i="41" s="1"/>
  <c r="H416" i="41"/>
  <c r="H410" i="41"/>
  <c r="J410" i="41" s="1"/>
  <c r="H409" i="41"/>
  <c r="H408" i="41"/>
  <c r="K408" i="41" s="1"/>
  <c r="H407" i="41"/>
  <c r="I407" i="41" s="1"/>
  <c r="H405" i="41"/>
  <c r="H403" i="41"/>
  <c r="I403" i="41" s="1"/>
  <c r="H400" i="41"/>
  <c r="H399" i="41"/>
  <c r="H398" i="41"/>
  <c r="H397" i="41"/>
  <c r="L397" i="41" s="1"/>
  <c r="H393" i="41"/>
  <c r="I393" i="41" s="1"/>
  <c r="H392" i="41"/>
  <c r="H388" i="41"/>
  <c r="L388" i="41" s="1"/>
  <c r="H385" i="41"/>
  <c r="L385" i="41" s="1"/>
  <c r="H384" i="41"/>
  <c r="K384" i="41" s="1"/>
  <c r="H381" i="41"/>
  <c r="J381" i="41" s="1"/>
  <c r="H380" i="41"/>
  <c r="K378" i="41"/>
  <c r="H378" i="41"/>
  <c r="I378" i="41" s="1"/>
  <c r="H376" i="41"/>
  <c r="H375" i="41"/>
  <c r="L375" i="41" s="1"/>
  <c r="H369" i="41"/>
  <c r="I369" i="41" s="1"/>
  <c r="H368" i="41"/>
  <c r="L368" i="41" s="1"/>
  <c r="H364" i="41"/>
  <c r="J364" i="41" s="1"/>
  <c r="H363" i="41"/>
  <c r="J362" i="41"/>
  <c r="H362" i="41"/>
  <c r="I362" i="41" s="1"/>
  <c r="H360" i="41"/>
  <c r="H358" i="41"/>
  <c r="K358" i="41" s="1"/>
  <c r="H357" i="41"/>
  <c r="H356" i="41"/>
  <c r="H352" i="41"/>
  <c r="H351" i="41"/>
  <c r="H349" i="41"/>
  <c r="H348" i="41"/>
  <c r="K348" i="41" s="1"/>
  <c r="H347" i="41"/>
  <c r="I347" i="41" s="1"/>
  <c r="H346" i="41"/>
  <c r="H344" i="41"/>
  <c r="K344" i="41" s="1"/>
  <c r="H340" i="41"/>
  <c r="H339" i="41"/>
  <c r="J339" i="41" s="1"/>
  <c r="H337" i="41"/>
  <c r="H336" i="41"/>
  <c r="H332" i="41"/>
  <c r="H331" i="41"/>
  <c r="H330" i="41"/>
  <c r="I330" i="41" s="1"/>
  <c r="H328" i="41"/>
  <c r="L328" i="41" s="1"/>
  <c r="H325" i="41"/>
  <c r="I325" i="41" s="1"/>
  <c r="H324" i="41"/>
  <c r="L324" i="41" s="1"/>
  <c r="H322" i="41"/>
  <c r="H320" i="41"/>
  <c r="H319" i="41"/>
  <c r="L319" i="41" s="1"/>
  <c r="H318" i="41"/>
  <c r="H317" i="41"/>
  <c r="L317" i="41" s="1"/>
  <c r="H316" i="41"/>
  <c r="J316" i="41" s="1"/>
  <c r="H314" i="41"/>
  <c r="L314" i="41" s="1"/>
  <c r="H312" i="41"/>
  <c r="H311" i="41"/>
  <c r="H310" i="41"/>
  <c r="H309" i="41"/>
  <c r="L309" i="41" s="1"/>
  <c r="H308" i="41"/>
  <c r="L308" i="41" s="1"/>
  <c r="H306" i="41"/>
  <c r="H305" i="41"/>
  <c r="H304" i="41"/>
  <c r="H301" i="41"/>
  <c r="H299" i="41"/>
  <c r="L298" i="41"/>
  <c r="H298" i="41"/>
  <c r="J298" i="41" s="1"/>
  <c r="H297" i="41"/>
  <c r="K297" i="41" s="1"/>
  <c r="H296" i="41"/>
  <c r="K296" i="41" s="1"/>
  <c r="H295" i="41"/>
  <c r="H294" i="41"/>
  <c r="L294" i="41" s="1"/>
  <c r="H292" i="41"/>
  <c r="H289" i="41"/>
  <c r="L289" i="41" s="1"/>
  <c r="H287" i="41"/>
  <c r="H286" i="41"/>
  <c r="J286" i="41" s="1"/>
  <c r="H281" i="41"/>
  <c r="H280" i="41"/>
  <c r="H278" i="41"/>
  <c r="H277" i="41"/>
  <c r="H276" i="41"/>
  <c r="I276" i="41" s="1"/>
  <c r="H275" i="41"/>
  <c r="H274" i="41"/>
  <c r="H270" i="41"/>
  <c r="H269" i="41"/>
  <c r="I269" i="41" s="1"/>
  <c r="H268" i="41"/>
  <c r="H266" i="41"/>
  <c r="H263" i="41"/>
  <c r="I263" i="41" s="1"/>
  <c r="H262" i="41"/>
  <c r="L262" i="41" s="1"/>
  <c r="H260" i="41"/>
  <c r="I260" i="41" s="1"/>
  <c r="H258" i="41"/>
  <c r="L258" i="41" s="1"/>
  <c r="H257" i="41"/>
  <c r="H255" i="41"/>
  <c r="H251" i="41"/>
  <c r="H250" i="41"/>
  <c r="H249" i="41"/>
  <c r="H248" i="41"/>
  <c r="H247" i="41"/>
  <c r="K247" i="41" s="1"/>
  <c r="H246" i="41"/>
  <c r="K246" i="41" s="1"/>
  <c r="H245" i="41"/>
  <c r="L245" i="41" s="1"/>
  <c r="H244" i="41"/>
  <c r="L244" i="41" s="1"/>
  <c r="H242" i="41"/>
  <c r="H241" i="41"/>
  <c r="H240" i="41"/>
  <c r="L240" i="41" s="1"/>
  <c r="H239" i="41"/>
  <c r="H238" i="41"/>
  <c r="H235" i="41"/>
  <c r="I235" i="41" s="1"/>
  <c r="H234" i="41"/>
  <c r="H230" i="41"/>
  <c r="L230" i="41" s="1"/>
  <c r="H229" i="41"/>
  <c r="I229" i="41" s="1"/>
  <c r="H227" i="41"/>
  <c r="L227" i="41" s="1"/>
  <c r="H223" i="41"/>
  <c r="I223" i="41" s="1"/>
  <c r="H222" i="41"/>
  <c r="H218" i="41"/>
  <c r="H217" i="41"/>
  <c r="L217" i="41" s="1"/>
  <c r="H216" i="41"/>
  <c r="H215" i="41"/>
  <c r="H214" i="41"/>
  <c r="H211" i="41"/>
  <c r="H210" i="41"/>
  <c r="I210" i="41" s="1"/>
  <c r="H209" i="41"/>
  <c r="H207" i="41"/>
  <c r="L207" i="41" s="1"/>
  <c r="H206" i="41"/>
  <c r="L206" i="41" s="1"/>
  <c r="H204" i="41"/>
  <c r="K204" i="41" s="1"/>
  <c r="H203" i="41"/>
  <c r="H202" i="41"/>
  <c r="H201" i="41"/>
  <c r="H199" i="41"/>
  <c r="L199" i="41" s="1"/>
  <c r="H198" i="41"/>
  <c r="L198" i="41" s="1"/>
  <c r="H195" i="41"/>
  <c r="H194" i="41"/>
  <c r="L194" i="41" s="1"/>
  <c r="H193" i="41"/>
  <c r="H192" i="41"/>
  <c r="H191" i="41"/>
  <c r="H186" i="41"/>
  <c r="H185" i="41"/>
  <c r="I185" i="41" s="1"/>
  <c r="H184" i="41"/>
  <c r="L184" i="41" s="1"/>
  <c r="H182" i="41"/>
  <c r="H181" i="41"/>
  <c r="K181" i="41" s="1"/>
  <c r="H179" i="41"/>
  <c r="H178" i="41"/>
  <c r="J178" i="41" s="1"/>
  <c r="H177" i="41"/>
  <c r="I177" i="41" s="1"/>
  <c r="H175" i="41"/>
  <c r="K175" i="41" s="1"/>
  <c r="H174" i="41"/>
  <c r="H173" i="41"/>
  <c r="H172" i="41"/>
  <c r="L172" i="41" s="1"/>
  <c r="H171" i="41"/>
  <c r="L171" i="41" s="1"/>
  <c r="H170" i="41"/>
  <c r="L170" i="41" s="1"/>
  <c r="H169" i="41"/>
  <c r="H168" i="41"/>
  <c r="L168" i="41" s="1"/>
  <c r="H165" i="41"/>
  <c r="H163" i="41"/>
  <c r="H162" i="41"/>
  <c r="H161" i="41"/>
  <c r="H158" i="41"/>
  <c r="J158" i="41" s="1"/>
  <c r="H155" i="41"/>
  <c r="K155" i="41" s="1"/>
  <c r="H152" i="41"/>
  <c r="H151" i="41"/>
  <c r="L151" i="41" s="1"/>
  <c r="H149" i="41"/>
  <c r="K149" i="41" s="1"/>
  <c r="H146" i="41"/>
  <c r="I146" i="41" s="1"/>
  <c r="H143" i="41"/>
  <c r="I143" i="41" s="1"/>
  <c r="H140" i="41"/>
  <c r="H139" i="41"/>
  <c r="H137" i="41"/>
  <c r="K137" i="41" s="1"/>
  <c r="H136" i="41"/>
  <c r="H134" i="41"/>
  <c r="H132" i="41"/>
  <c r="H131" i="41"/>
  <c r="H129" i="41"/>
  <c r="L129" i="41" s="1"/>
  <c r="H128" i="41"/>
  <c r="I128" i="41" s="1"/>
  <c r="H126" i="41"/>
  <c r="J126" i="41" s="1"/>
  <c r="H125" i="41"/>
  <c r="H124" i="41"/>
  <c r="H123" i="41"/>
  <c r="L123" i="41" s="1"/>
  <c r="H120" i="41"/>
  <c r="H116" i="41"/>
  <c r="H114" i="41"/>
  <c r="K114" i="41" s="1"/>
  <c r="H113" i="41"/>
  <c r="H112" i="41"/>
  <c r="H111" i="41"/>
  <c r="L111" i="41" s="1"/>
  <c r="H108" i="41"/>
  <c r="H105" i="41"/>
  <c r="L105" i="41" s="1"/>
  <c r="H104" i="41"/>
  <c r="I104" i="41" s="1"/>
  <c r="J549" i="38"/>
  <c r="J548" i="38"/>
  <c r="J547" i="38"/>
  <c r="J546" i="38"/>
  <c r="J545" i="38"/>
  <c r="J544" i="38"/>
  <c r="J543" i="38"/>
  <c r="J542" i="38"/>
  <c r="J541" i="38"/>
  <c r="J540" i="38"/>
  <c r="J539" i="38"/>
  <c r="J538" i="38"/>
  <c r="J537" i="38"/>
  <c r="J536" i="38"/>
  <c r="J535" i="38"/>
  <c r="J534" i="38"/>
  <c r="J533" i="38"/>
  <c r="J532" i="38"/>
  <c r="J531" i="38"/>
  <c r="J530" i="38"/>
  <c r="J529" i="38"/>
  <c r="J528" i="38"/>
  <c r="J527" i="38"/>
  <c r="J526" i="38"/>
  <c r="J525" i="38"/>
  <c r="J524" i="38"/>
  <c r="J523" i="38"/>
  <c r="J522" i="38"/>
  <c r="J521" i="38"/>
  <c r="J520" i="38"/>
  <c r="J550" i="38"/>
  <c r="J519" i="38"/>
  <c r="J518" i="38"/>
  <c r="J517" i="38"/>
  <c r="J516" i="38"/>
  <c r="J515" i="38"/>
  <c r="J514" i="38"/>
  <c r="J513" i="38"/>
  <c r="J512" i="38"/>
  <c r="J511" i="38"/>
  <c r="J510" i="38"/>
  <c r="J509" i="38"/>
  <c r="J508" i="38"/>
  <c r="J507" i="38"/>
  <c r="J506" i="38"/>
  <c r="J505" i="38"/>
  <c r="J504" i="38"/>
  <c r="J503" i="38"/>
  <c r="J502" i="38"/>
  <c r="J501" i="38"/>
  <c r="J500" i="38"/>
  <c r="J499" i="38"/>
  <c r="J498" i="38"/>
  <c r="J497" i="38"/>
  <c r="J496" i="38"/>
  <c r="J495" i="38"/>
  <c r="J494" i="38"/>
  <c r="J493" i="38"/>
  <c r="J492" i="38"/>
  <c r="J491" i="38"/>
  <c r="J490" i="38"/>
  <c r="J489" i="38"/>
  <c r="J488" i="38"/>
  <c r="J487" i="38"/>
  <c r="J486" i="38"/>
  <c r="J485" i="38"/>
  <c r="J484" i="38"/>
  <c r="J483" i="38"/>
  <c r="J482" i="38"/>
  <c r="J481" i="38"/>
  <c r="J480" i="38"/>
  <c r="J479" i="38"/>
  <c r="J478" i="38"/>
  <c r="J477" i="38"/>
  <c r="J476" i="38"/>
  <c r="J475" i="38"/>
  <c r="J474" i="38"/>
  <c r="J473" i="38"/>
  <c r="J472" i="38"/>
  <c r="J471" i="38"/>
  <c r="J470" i="38"/>
  <c r="J469" i="38"/>
  <c r="J468" i="38"/>
  <c r="J467" i="38"/>
  <c r="J466" i="38"/>
  <c r="J465" i="38"/>
  <c r="J464" i="38"/>
  <c r="J463" i="38"/>
  <c r="J462" i="38"/>
  <c r="J461" i="38"/>
  <c r="J460" i="38"/>
  <c r="J459" i="38"/>
  <c r="J458" i="38"/>
  <c r="J457" i="38"/>
  <c r="J456" i="38"/>
  <c r="J455" i="38"/>
  <c r="J454" i="38"/>
  <c r="J453" i="38"/>
  <c r="J452" i="38"/>
  <c r="J451" i="38"/>
  <c r="J450" i="38"/>
  <c r="J449" i="38"/>
  <c r="J448" i="38"/>
  <c r="J447" i="38"/>
  <c r="J446" i="38"/>
  <c r="J445" i="38"/>
  <c r="J444" i="38"/>
  <c r="J443" i="38"/>
  <c r="J442" i="38"/>
  <c r="J441" i="38"/>
  <c r="J440" i="38"/>
  <c r="J439" i="38"/>
  <c r="J438" i="38"/>
  <c r="J437" i="38"/>
  <c r="J436" i="38"/>
  <c r="J435" i="38"/>
  <c r="J434" i="38"/>
  <c r="J433" i="38"/>
  <c r="J432" i="38"/>
  <c r="J431" i="38"/>
  <c r="J430" i="38"/>
  <c r="J429" i="38"/>
  <c r="J428" i="38"/>
  <c r="J427" i="38"/>
  <c r="J426" i="38"/>
  <c r="J425" i="38"/>
  <c r="J424" i="38"/>
  <c r="J423" i="38"/>
  <c r="J422" i="38"/>
  <c r="J421" i="38"/>
  <c r="J420" i="38"/>
  <c r="J419" i="38"/>
  <c r="J418" i="38"/>
  <c r="J417" i="38"/>
  <c r="J416" i="38"/>
  <c r="J415" i="38"/>
  <c r="J414" i="38"/>
  <c r="J413" i="38"/>
  <c r="J412" i="38"/>
  <c r="J411" i="38"/>
  <c r="J410" i="38"/>
  <c r="J409" i="38"/>
  <c r="J408" i="38"/>
  <c r="J407" i="38"/>
  <c r="J406" i="38"/>
  <c r="J405" i="38"/>
  <c r="J404" i="38"/>
  <c r="J403" i="38"/>
  <c r="J402" i="38"/>
  <c r="J401" i="38"/>
  <c r="J400" i="38"/>
  <c r="J399" i="38"/>
  <c r="J398" i="38"/>
  <c r="J397" i="38"/>
  <c r="J396" i="38"/>
  <c r="J395" i="38"/>
  <c r="J394" i="38"/>
  <c r="J393" i="38"/>
  <c r="J392" i="38"/>
  <c r="J391" i="38"/>
  <c r="J390" i="38"/>
  <c r="J389" i="38"/>
  <c r="J388" i="38"/>
  <c r="J387" i="38"/>
  <c r="J386" i="38"/>
  <c r="J385" i="38"/>
  <c r="J384" i="38"/>
  <c r="J383" i="38"/>
  <c r="J382" i="38"/>
  <c r="J381" i="38"/>
  <c r="J380" i="38"/>
  <c r="J379" i="38"/>
  <c r="J378" i="38"/>
  <c r="J377" i="38"/>
  <c r="J376" i="38"/>
  <c r="J375" i="38"/>
  <c r="J374" i="38"/>
  <c r="J373" i="38"/>
  <c r="J372" i="38"/>
  <c r="J371" i="38"/>
  <c r="J370" i="38"/>
  <c r="J369" i="38"/>
  <c r="J368" i="38"/>
  <c r="J367" i="38"/>
  <c r="J366" i="38"/>
  <c r="J365" i="38"/>
  <c r="J364" i="38"/>
  <c r="J363" i="38"/>
  <c r="J362" i="38"/>
  <c r="J361" i="38"/>
  <c r="J360" i="38"/>
  <c r="J359" i="38"/>
  <c r="J358" i="38"/>
  <c r="J357" i="38"/>
  <c r="J356" i="38"/>
  <c r="J355" i="38"/>
  <c r="J354" i="38"/>
  <c r="J353" i="38"/>
  <c r="J352" i="38"/>
  <c r="J351" i="38"/>
  <c r="J350" i="38"/>
  <c r="J349" i="38"/>
  <c r="J348" i="38"/>
  <c r="J347" i="38"/>
  <c r="J346" i="38"/>
  <c r="J345" i="38"/>
  <c r="J344" i="38"/>
  <c r="J343" i="38"/>
  <c r="J342" i="38"/>
  <c r="J341" i="38"/>
  <c r="J340" i="38"/>
  <c r="J339" i="38"/>
  <c r="J338" i="38"/>
  <c r="J337" i="38"/>
  <c r="J336" i="38"/>
  <c r="J335" i="38"/>
  <c r="J334" i="38"/>
  <c r="J333" i="38"/>
  <c r="J332" i="38"/>
  <c r="J331" i="38"/>
  <c r="J330" i="38"/>
  <c r="J329" i="38"/>
  <c r="J328" i="38"/>
  <c r="J327" i="38"/>
  <c r="J326" i="38"/>
  <c r="J325" i="38"/>
  <c r="J324" i="38"/>
  <c r="J323" i="38"/>
  <c r="J322" i="38"/>
  <c r="J321" i="38"/>
  <c r="J320" i="38"/>
  <c r="J319" i="38"/>
  <c r="J318" i="38"/>
  <c r="J317" i="38"/>
  <c r="J316" i="38"/>
  <c r="J315" i="38"/>
  <c r="J314" i="38"/>
  <c r="J313" i="38"/>
  <c r="J312" i="38"/>
  <c r="J311" i="38"/>
  <c r="J310" i="38"/>
  <c r="J309" i="38"/>
  <c r="J308" i="38"/>
  <c r="J307" i="38"/>
  <c r="J306" i="38"/>
  <c r="J305" i="38"/>
  <c r="J304" i="38"/>
  <c r="J303" i="38"/>
  <c r="J302" i="38"/>
  <c r="J301" i="38"/>
  <c r="J300" i="38"/>
  <c r="J299" i="38"/>
  <c r="J298" i="38"/>
  <c r="J297" i="38"/>
  <c r="J296" i="38"/>
  <c r="J295" i="38"/>
  <c r="J294" i="38"/>
  <c r="J293" i="38"/>
  <c r="J292" i="38"/>
  <c r="J291" i="38"/>
  <c r="J290" i="38"/>
  <c r="J289" i="38"/>
  <c r="J288" i="38"/>
  <c r="J287" i="38"/>
  <c r="J286" i="38"/>
  <c r="J285" i="38"/>
  <c r="J284" i="38"/>
  <c r="J283" i="38"/>
  <c r="J282" i="38"/>
  <c r="J281" i="38"/>
  <c r="J280" i="38"/>
  <c r="J279" i="38"/>
  <c r="J278" i="38"/>
  <c r="J277" i="38"/>
  <c r="J276" i="38"/>
  <c r="J275" i="38"/>
  <c r="J274" i="38"/>
  <c r="J273" i="38"/>
  <c r="J272" i="38"/>
  <c r="J271" i="38"/>
  <c r="J270" i="38"/>
  <c r="J269" i="38"/>
  <c r="J268" i="38"/>
  <c r="J267" i="38"/>
  <c r="J266" i="38"/>
  <c r="J265" i="38"/>
  <c r="J264" i="38"/>
  <c r="J263" i="38"/>
  <c r="J262" i="38"/>
  <c r="J261" i="38"/>
  <c r="J260" i="38"/>
  <c r="J259" i="38"/>
  <c r="J258" i="38"/>
  <c r="J257" i="38"/>
  <c r="J256" i="38"/>
  <c r="J255" i="38"/>
  <c r="J254" i="38"/>
  <c r="J253" i="38"/>
  <c r="J252" i="38"/>
  <c r="J251" i="38"/>
  <c r="J250" i="38"/>
  <c r="J249" i="38"/>
  <c r="J248" i="38"/>
  <c r="J247" i="38"/>
  <c r="J246" i="38"/>
  <c r="J245" i="38"/>
  <c r="J244" i="38"/>
  <c r="J243" i="38"/>
  <c r="J242" i="38"/>
  <c r="J241" i="38"/>
  <c r="J240" i="38"/>
  <c r="J239" i="38"/>
  <c r="J238" i="38"/>
  <c r="J237" i="38"/>
  <c r="J236" i="38"/>
  <c r="J235" i="38"/>
  <c r="J234" i="38"/>
  <c r="J233" i="38"/>
  <c r="J232" i="38"/>
  <c r="J231" i="38"/>
  <c r="J230" i="38"/>
  <c r="J229" i="38"/>
  <c r="J228" i="38"/>
  <c r="J227" i="38"/>
  <c r="J226" i="38"/>
  <c r="J225" i="38"/>
  <c r="J224" i="38"/>
  <c r="J223" i="38"/>
  <c r="J222" i="38"/>
  <c r="J221" i="38"/>
  <c r="J220" i="38"/>
  <c r="J219" i="38"/>
  <c r="J218" i="38"/>
  <c r="J217" i="38"/>
  <c r="J216" i="38"/>
  <c r="J215" i="38"/>
  <c r="J214" i="38"/>
  <c r="J213" i="38"/>
  <c r="J212" i="38"/>
  <c r="J211" i="38"/>
  <c r="J210" i="38"/>
  <c r="J209" i="38"/>
  <c r="J208" i="38"/>
  <c r="J207" i="38"/>
  <c r="J206" i="38"/>
  <c r="J205" i="38"/>
  <c r="J204" i="38"/>
  <c r="J203" i="38"/>
  <c r="J202" i="38"/>
  <c r="J201" i="38"/>
  <c r="J200" i="38"/>
  <c r="J199" i="38"/>
  <c r="J198" i="38"/>
  <c r="J197" i="38"/>
  <c r="J196" i="38"/>
  <c r="J195" i="38"/>
  <c r="J194" i="38"/>
  <c r="J193" i="38"/>
  <c r="J192" i="38"/>
  <c r="J191" i="38"/>
  <c r="J190" i="38"/>
  <c r="J189" i="38"/>
  <c r="J188" i="38"/>
  <c r="J187" i="38"/>
  <c r="J186" i="38"/>
  <c r="J185" i="38"/>
  <c r="J184" i="38"/>
  <c r="J183" i="38"/>
  <c r="J182" i="38"/>
  <c r="J181" i="38"/>
  <c r="J180" i="38"/>
  <c r="J179" i="38"/>
  <c r="J178" i="38"/>
  <c r="J177" i="38"/>
  <c r="J176" i="38"/>
  <c r="J175" i="38"/>
  <c r="J174" i="38"/>
  <c r="J173" i="38"/>
  <c r="J172" i="38"/>
  <c r="J171" i="38"/>
  <c r="J170" i="38"/>
  <c r="J169" i="38"/>
  <c r="J168" i="38"/>
  <c r="J167" i="38"/>
  <c r="J166" i="38"/>
  <c r="J165" i="38"/>
  <c r="J164" i="38"/>
  <c r="J163" i="38"/>
  <c r="J162" i="38"/>
  <c r="J161" i="38"/>
  <c r="J160" i="38"/>
  <c r="J159" i="38"/>
  <c r="J158" i="38"/>
  <c r="J157" i="38"/>
  <c r="J156" i="38"/>
  <c r="J155" i="38"/>
  <c r="J154" i="38"/>
  <c r="J153" i="38"/>
  <c r="J152" i="38"/>
  <c r="J151" i="38"/>
  <c r="J150" i="38"/>
  <c r="J149" i="38"/>
  <c r="J148" i="38"/>
  <c r="J147" i="38"/>
  <c r="J146" i="38"/>
  <c r="J145" i="38"/>
  <c r="J144" i="38"/>
  <c r="J143" i="38"/>
  <c r="J142" i="38"/>
  <c r="J141" i="38"/>
  <c r="J140" i="38"/>
  <c r="J139" i="38"/>
  <c r="J138" i="38"/>
  <c r="J137" i="38"/>
  <c r="J136" i="38"/>
  <c r="J135" i="38"/>
  <c r="J134" i="38"/>
  <c r="J133" i="38"/>
  <c r="J132" i="38"/>
  <c r="J131" i="38"/>
  <c r="J130" i="38"/>
  <c r="J129" i="38"/>
  <c r="J128" i="38"/>
  <c r="J127" i="38"/>
  <c r="J126" i="38"/>
  <c r="J125" i="38"/>
  <c r="J124" i="38"/>
  <c r="J123" i="38"/>
  <c r="J122" i="38"/>
  <c r="J121" i="38"/>
  <c r="J120" i="38"/>
  <c r="J119" i="38"/>
  <c r="J118" i="38"/>
  <c r="J117" i="38"/>
  <c r="J116" i="38"/>
  <c r="J115" i="38"/>
  <c r="J114" i="38"/>
  <c r="J113" i="38"/>
  <c r="J112" i="38"/>
  <c r="J111" i="38"/>
  <c r="J110" i="38"/>
  <c r="J109" i="38"/>
  <c r="J108" i="38"/>
  <c r="J107" i="38"/>
  <c r="J106" i="38"/>
  <c r="J105" i="38"/>
  <c r="J104" i="38"/>
  <c r="A2" i="40"/>
  <c r="A2" i="42"/>
  <c r="A3" i="41"/>
  <c r="AD404" i="41" l="1"/>
  <c r="AV244" i="41"/>
  <c r="AU244" i="41"/>
  <c r="AV400" i="41"/>
  <c r="AU400" i="41"/>
  <c r="AU544" i="41"/>
  <c r="AV544" i="41"/>
  <c r="AV43" i="41"/>
  <c r="AU43" i="41"/>
  <c r="AV103" i="41"/>
  <c r="AU103" i="41"/>
  <c r="AV209" i="41"/>
  <c r="AU209" i="41"/>
  <c r="AV377" i="41"/>
  <c r="AU377" i="41"/>
  <c r="AV521" i="41"/>
  <c r="AU521" i="41"/>
  <c r="AV306" i="41"/>
  <c r="AU306" i="41"/>
  <c r="AV450" i="41"/>
  <c r="AU450" i="41"/>
  <c r="AV380" i="41"/>
  <c r="AU380" i="41"/>
  <c r="AV268" i="41"/>
  <c r="AU268" i="41"/>
  <c r="AV48" i="41"/>
  <c r="AU48" i="41"/>
  <c r="AV168" i="41"/>
  <c r="AU168" i="41"/>
  <c r="AV269" i="41"/>
  <c r="AU269" i="41"/>
  <c r="AV157" i="41"/>
  <c r="AU157" i="41"/>
  <c r="AV229" i="41"/>
  <c r="AU229" i="41"/>
  <c r="AV270" i="41"/>
  <c r="AU270" i="41"/>
  <c r="AU419" i="41"/>
  <c r="AV419" i="41"/>
  <c r="AV50" i="41"/>
  <c r="AU50" i="41"/>
  <c r="AV206" i="41"/>
  <c r="AU206" i="41"/>
  <c r="AV254" i="41"/>
  <c r="AU254" i="41"/>
  <c r="AV272" i="41"/>
  <c r="AU272" i="41"/>
  <c r="AV123" i="41"/>
  <c r="AU123" i="41"/>
  <c r="AV195" i="41"/>
  <c r="AU195" i="41"/>
  <c r="AV23" i="41"/>
  <c r="AU23" i="41"/>
  <c r="AV337" i="41"/>
  <c r="AU337" i="41"/>
  <c r="AV481" i="41"/>
  <c r="AU481" i="41"/>
  <c r="AV28" i="41"/>
  <c r="AU28" i="41"/>
  <c r="AV88" i="41"/>
  <c r="AU88" i="41"/>
  <c r="AV32" i="41"/>
  <c r="AU32" i="41"/>
  <c r="AV89" i="41"/>
  <c r="AU89" i="41"/>
  <c r="AV105" i="41"/>
  <c r="AU105" i="41"/>
  <c r="AV114" i="41"/>
  <c r="AU114" i="41"/>
  <c r="AV246" i="41"/>
  <c r="AU246" i="41"/>
  <c r="AC400" i="41"/>
  <c r="AD170" i="41"/>
  <c r="AV262" i="41"/>
  <c r="AU262" i="41"/>
  <c r="AV412" i="41"/>
  <c r="AU412" i="41"/>
  <c r="AV163" i="41"/>
  <c r="AU163" i="41"/>
  <c r="AV211" i="41"/>
  <c r="AU211" i="41"/>
  <c r="AV259" i="41"/>
  <c r="AU259" i="41"/>
  <c r="AV227" i="41"/>
  <c r="AU227" i="41"/>
  <c r="AV389" i="41"/>
  <c r="AU389" i="41"/>
  <c r="AV533" i="41"/>
  <c r="AU533" i="41"/>
  <c r="AV8" i="41"/>
  <c r="AU8" i="41"/>
  <c r="AV318" i="41"/>
  <c r="AU318" i="41"/>
  <c r="AV462" i="41"/>
  <c r="AU462" i="41"/>
  <c r="AV404" i="41"/>
  <c r="AU404" i="41"/>
  <c r="AV282" i="41"/>
  <c r="AU282" i="41"/>
  <c r="AV284" i="41"/>
  <c r="AU284" i="41"/>
  <c r="AV37" i="41"/>
  <c r="AU37" i="41"/>
  <c r="AV97" i="41"/>
  <c r="AU97" i="41"/>
  <c r="AV285" i="41"/>
  <c r="AU285" i="41"/>
  <c r="AU431" i="41"/>
  <c r="AV431" i="41"/>
  <c r="AV110" i="41"/>
  <c r="AU110" i="41"/>
  <c r="AV158" i="41"/>
  <c r="AU158" i="41"/>
  <c r="AV63" i="41"/>
  <c r="AU63" i="41"/>
  <c r="AV59" i="41"/>
  <c r="AU59" i="41"/>
  <c r="AV349" i="41"/>
  <c r="AU349" i="41"/>
  <c r="AU493" i="41"/>
  <c r="AV493" i="41"/>
  <c r="AV196" i="41"/>
  <c r="AU196" i="41"/>
  <c r="AV104" i="41"/>
  <c r="AU104" i="41"/>
  <c r="AV29" i="41"/>
  <c r="AU29" i="41"/>
  <c r="AV197" i="41"/>
  <c r="AU197" i="41"/>
  <c r="AV141" i="41"/>
  <c r="AU141" i="41"/>
  <c r="AV66" i="41"/>
  <c r="AU66" i="41"/>
  <c r="AV186" i="41"/>
  <c r="AU186" i="41"/>
  <c r="AC474" i="41"/>
  <c r="AV276" i="41"/>
  <c r="AU276" i="41"/>
  <c r="AV424" i="41"/>
  <c r="AU424" i="41"/>
  <c r="AV115" i="41"/>
  <c r="AU115" i="41"/>
  <c r="AV245" i="41"/>
  <c r="AU245" i="41"/>
  <c r="AV401" i="41"/>
  <c r="AU401" i="41"/>
  <c r="AV545" i="41"/>
  <c r="AU545" i="41"/>
  <c r="AV44" i="41"/>
  <c r="AU44" i="41"/>
  <c r="AV330" i="41"/>
  <c r="AU330" i="41"/>
  <c r="AV474" i="41"/>
  <c r="AU474" i="41"/>
  <c r="AV10" i="41"/>
  <c r="AU10" i="41"/>
  <c r="AV416" i="41"/>
  <c r="AU416" i="41"/>
  <c r="AV333" i="41"/>
  <c r="AU333" i="41"/>
  <c r="AV60" i="41"/>
  <c r="AU60" i="41"/>
  <c r="AV120" i="41"/>
  <c r="AU120" i="41"/>
  <c r="AV310" i="41"/>
  <c r="AU310" i="41"/>
  <c r="AV169" i="41"/>
  <c r="AU169" i="41"/>
  <c r="AV241" i="41"/>
  <c r="AU241" i="41"/>
  <c r="AV299" i="41"/>
  <c r="AU299" i="41"/>
  <c r="AV443" i="41"/>
  <c r="AU443" i="41"/>
  <c r="AV62" i="41"/>
  <c r="AU62" i="41"/>
  <c r="AV135" i="41"/>
  <c r="AU135" i="41"/>
  <c r="AU131" i="41"/>
  <c r="AV131" i="41"/>
  <c r="AV361" i="41"/>
  <c r="AU361" i="41"/>
  <c r="AU505" i="41"/>
  <c r="AV505" i="41"/>
  <c r="AV40" i="41"/>
  <c r="AU40" i="41"/>
  <c r="AV100" i="41"/>
  <c r="AU100" i="41"/>
  <c r="AV148" i="41"/>
  <c r="AU148" i="41"/>
  <c r="AV140" i="41"/>
  <c r="AU140" i="41"/>
  <c r="AV149" i="41"/>
  <c r="AU149" i="41"/>
  <c r="AV207" i="41"/>
  <c r="AU207" i="41"/>
  <c r="AV126" i="41"/>
  <c r="AU126" i="41"/>
  <c r="AV258" i="41"/>
  <c r="AU258" i="41"/>
  <c r="AC220" i="41"/>
  <c r="AC127" i="41"/>
  <c r="AC208" i="41"/>
  <c r="AC120" i="41"/>
  <c r="AL429" i="41"/>
  <c r="AL180" i="41"/>
  <c r="AV291" i="41"/>
  <c r="AU291" i="41"/>
  <c r="AV436" i="41"/>
  <c r="AU436" i="41"/>
  <c r="AV55" i="41"/>
  <c r="AU55" i="41"/>
  <c r="AV263" i="41"/>
  <c r="AU263" i="41"/>
  <c r="AV413" i="41"/>
  <c r="AU413" i="41"/>
  <c r="AV116" i="41"/>
  <c r="AU116" i="41"/>
  <c r="AV342" i="41"/>
  <c r="AU342" i="41"/>
  <c r="AV486" i="41"/>
  <c r="AU486" i="41"/>
  <c r="AV46" i="41"/>
  <c r="AU46" i="41"/>
  <c r="AV476" i="41"/>
  <c r="AU476" i="41"/>
  <c r="AV357" i="41"/>
  <c r="AU357" i="41"/>
  <c r="AV180" i="41"/>
  <c r="AU180" i="41"/>
  <c r="AV382" i="41"/>
  <c r="AU382" i="41"/>
  <c r="AV49" i="41"/>
  <c r="AU49" i="41"/>
  <c r="AV311" i="41"/>
  <c r="AU311" i="41"/>
  <c r="AV455" i="41"/>
  <c r="AU455" i="41"/>
  <c r="AV218" i="41"/>
  <c r="AU218" i="41"/>
  <c r="AV266" i="41"/>
  <c r="AU266" i="41"/>
  <c r="AV75" i="41"/>
  <c r="AU75" i="41"/>
  <c r="AV167" i="41"/>
  <c r="AU167" i="41"/>
  <c r="AV373" i="41"/>
  <c r="AU373" i="41"/>
  <c r="AU517" i="41"/>
  <c r="AV517" i="41"/>
  <c r="AV176" i="41"/>
  <c r="AU176" i="41"/>
  <c r="AV41" i="41"/>
  <c r="AU41" i="41"/>
  <c r="AV101" i="41"/>
  <c r="AU101" i="41"/>
  <c r="AV243" i="41"/>
  <c r="AU243" i="41"/>
  <c r="AV18" i="41"/>
  <c r="AU18" i="41"/>
  <c r="AV198" i="41"/>
  <c r="AU198" i="41"/>
  <c r="AC333" i="41"/>
  <c r="AC477" i="41"/>
  <c r="AV304" i="41"/>
  <c r="AU304" i="41"/>
  <c r="AV448" i="41"/>
  <c r="AU448" i="41"/>
  <c r="AV175" i="41"/>
  <c r="AU175" i="41"/>
  <c r="AV223" i="41"/>
  <c r="AU223" i="41"/>
  <c r="AV271" i="41"/>
  <c r="AU271" i="41"/>
  <c r="AV277" i="41"/>
  <c r="AU277" i="41"/>
  <c r="AV425" i="41"/>
  <c r="AU425" i="41"/>
  <c r="AV152" i="41"/>
  <c r="AU152" i="41"/>
  <c r="AV354" i="41"/>
  <c r="AU354" i="41"/>
  <c r="AV498" i="41"/>
  <c r="AU498" i="41"/>
  <c r="AV9" i="41"/>
  <c r="AU9" i="41"/>
  <c r="AV82" i="41"/>
  <c r="AU82" i="41"/>
  <c r="AV548" i="41"/>
  <c r="AU548" i="41"/>
  <c r="AV11" i="41"/>
  <c r="AU11" i="41"/>
  <c r="AV381" i="41"/>
  <c r="AU381" i="41"/>
  <c r="AV132" i="41"/>
  <c r="AU132" i="41"/>
  <c r="AV418" i="41"/>
  <c r="AU418" i="41"/>
  <c r="AV109" i="41"/>
  <c r="AU109" i="41"/>
  <c r="AV181" i="41"/>
  <c r="AU181" i="41"/>
  <c r="AV253" i="41"/>
  <c r="AU253" i="41"/>
  <c r="AU323" i="41"/>
  <c r="AV323" i="41"/>
  <c r="AU467" i="41"/>
  <c r="AV467" i="41"/>
  <c r="AV122" i="41"/>
  <c r="AU122" i="41"/>
  <c r="AV170" i="41"/>
  <c r="AU170" i="41"/>
  <c r="AV147" i="41"/>
  <c r="AU147" i="41"/>
  <c r="AU203" i="41"/>
  <c r="AV203" i="41"/>
  <c r="AV385" i="41"/>
  <c r="AU385" i="41"/>
  <c r="AU529" i="41"/>
  <c r="AV529" i="41"/>
  <c r="AV52" i="41"/>
  <c r="AU52" i="41"/>
  <c r="AV160" i="41"/>
  <c r="AU160" i="41"/>
  <c r="AV224" i="41"/>
  <c r="AU224" i="41"/>
  <c r="AV161" i="41"/>
  <c r="AU161" i="41"/>
  <c r="AV261" i="41"/>
  <c r="AU261" i="41"/>
  <c r="AV78" i="41"/>
  <c r="AU78" i="41"/>
  <c r="AV138" i="41"/>
  <c r="AU138" i="41"/>
  <c r="AV34" i="41"/>
  <c r="AU34" i="41"/>
  <c r="AV316" i="41"/>
  <c r="AU316" i="41"/>
  <c r="AV460" i="41"/>
  <c r="AU460" i="41"/>
  <c r="AV67" i="41"/>
  <c r="AU67" i="41"/>
  <c r="AV127" i="41"/>
  <c r="AU127" i="41"/>
  <c r="AV292" i="41"/>
  <c r="AU292" i="41"/>
  <c r="AV437" i="41"/>
  <c r="AU437" i="41"/>
  <c r="AV188" i="41"/>
  <c r="AU188" i="41"/>
  <c r="AV366" i="41"/>
  <c r="AU366" i="41"/>
  <c r="AV510" i="41"/>
  <c r="AU510" i="41"/>
  <c r="AV81" i="41"/>
  <c r="AU81" i="41"/>
  <c r="AV232" i="41"/>
  <c r="AU232" i="41"/>
  <c r="AV47" i="41"/>
  <c r="AU47" i="41"/>
  <c r="AV405" i="41"/>
  <c r="AU405" i="41"/>
  <c r="AV72" i="41"/>
  <c r="AU72" i="41"/>
  <c r="AV454" i="41"/>
  <c r="AU454" i="41"/>
  <c r="AV335" i="41"/>
  <c r="AU335" i="41"/>
  <c r="AU479" i="41"/>
  <c r="AV479" i="41"/>
  <c r="AV14" i="41"/>
  <c r="AU14" i="41"/>
  <c r="AV74" i="41"/>
  <c r="AU74" i="41"/>
  <c r="AV15" i="41"/>
  <c r="AU15" i="41"/>
  <c r="AV87" i="41"/>
  <c r="AU87" i="41"/>
  <c r="AV221" i="41"/>
  <c r="AU221" i="41"/>
  <c r="AV397" i="41"/>
  <c r="AU397" i="41"/>
  <c r="AU541" i="41"/>
  <c r="AV541" i="41"/>
  <c r="AV112" i="41"/>
  <c r="AU112" i="41"/>
  <c r="AV260" i="41"/>
  <c r="AU260" i="41"/>
  <c r="AV53" i="41"/>
  <c r="AU53" i="41"/>
  <c r="AV113" i="41"/>
  <c r="AU113" i="41"/>
  <c r="AU275" i="41"/>
  <c r="AV275" i="41"/>
  <c r="AV30" i="41"/>
  <c r="AU30" i="41"/>
  <c r="AV210" i="41"/>
  <c r="AU210" i="41"/>
  <c r="AV70" i="41"/>
  <c r="AU70" i="41"/>
  <c r="AV328" i="41"/>
  <c r="AU328" i="41"/>
  <c r="AV472" i="41"/>
  <c r="AU472" i="41"/>
  <c r="AV7" i="41"/>
  <c r="AU7" i="41"/>
  <c r="AV305" i="41"/>
  <c r="AU305" i="41"/>
  <c r="AV449" i="41"/>
  <c r="AU449" i="41"/>
  <c r="AV212" i="41"/>
  <c r="AU212" i="41"/>
  <c r="AV378" i="41"/>
  <c r="AU378" i="41"/>
  <c r="AV522" i="41"/>
  <c r="AU522" i="41"/>
  <c r="AV231" i="41"/>
  <c r="AU231" i="41"/>
  <c r="AV267" i="41"/>
  <c r="AU267" i="41"/>
  <c r="AV119" i="41"/>
  <c r="AU119" i="41"/>
  <c r="AV429" i="41"/>
  <c r="AU429" i="41"/>
  <c r="AV12" i="41"/>
  <c r="AU12" i="41"/>
  <c r="AV192" i="41"/>
  <c r="AU192" i="41"/>
  <c r="AV61" i="41"/>
  <c r="AU61" i="41"/>
  <c r="AV121" i="41"/>
  <c r="AU121" i="41"/>
  <c r="AV193" i="41"/>
  <c r="AU193" i="41"/>
  <c r="AV21" i="41"/>
  <c r="AU21" i="41"/>
  <c r="AU347" i="41"/>
  <c r="AV347" i="41"/>
  <c r="AU491" i="41"/>
  <c r="AV491" i="41"/>
  <c r="AV182" i="41"/>
  <c r="AU182" i="41"/>
  <c r="AV230" i="41"/>
  <c r="AU230" i="41"/>
  <c r="AV278" i="41"/>
  <c r="AU278" i="41"/>
  <c r="AV22" i="41"/>
  <c r="AU22" i="41"/>
  <c r="AV159" i="41"/>
  <c r="AU159" i="41"/>
  <c r="AV239" i="41"/>
  <c r="AU239" i="41"/>
  <c r="AV409" i="41"/>
  <c r="AU409" i="41"/>
  <c r="AV274" i="41"/>
  <c r="AU274" i="41"/>
  <c r="AV289" i="41"/>
  <c r="AU289" i="41"/>
  <c r="AV150" i="41"/>
  <c r="AU150" i="41"/>
  <c r="AV106" i="41"/>
  <c r="AU106" i="41"/>
  <c r="AV340" i="41"/>
  <c r="AU340" i="41"/>
  <c r="AU484" i="41"/>
  <c r="AV484" i="41"/>
  <c r="AV79" i="41"/>
  <c r="AU79" i="41"/>
  <c r="AV187" i="41"/>
  <c r="AU187" i="41"/>
  <c r="AV235" i="41"/>
  <c r="AU235" i="41"/>
  <c r="AV283" i="41"/>
  <c r="AU283" i="41"/>
  <c r="AV35" i="41"/>
  <c r="AU35" i="41"/>
  <c r="AV317" i="41"/>
  <c r="AU317" i="41"/>
  <c r="AV461" i="41"/>
  <c r="AU461" i="41"/>
  <c r="AV228" i="41"/>
  <c r="AU228" i="41"/>
  <c r="AV390" i="41"/>
  <c r="AU390" i="41"/>
  <c r="AV534" i="41"/>
  <c r="AU534" i="41"/>
  <c r="AV265" i="41"/>
  <c r="AU265" i="41"/>
  <c r="AV281" i="41"/>
  <c r="AU281" i="41"/>
  <c r="AV155" i="41"/>
  <c r="AU155" i="41"/>
  <c r="AV453" i="41"/>
  <c r="AU453" i="41"/>
  <c r="AV84" i="41"/>
  <c r="AU84" i="41"/>
  <c r="AV144" i="41"/>
  <c r="AU144" i="41"/>
  <c r="AV20" i="41"/>
  <c r="AU20" i="41"/>
  <c r="AV93" i="41"/>
  <c r="AU93" i="41"/>
  <c r="AU359" i="41"/>
  <c r="AV359" i="41"/>
  <c r="AU503" i="41"/>
  <c r="AV503" i="41"/>
  <c r="AV134" i="41"/>
  <c r="AU134" i="41"/>
  <c r="AV58" i="41"/>
  <c r="AU58" i="41"/>
  <c r="AV27" i="41"/>
  <c r="AU27" i="41"/>
  <c r="AV99" i="41"/>
  <c r="AU99" i="41"/>
  <c r="AV257" i="41"/>
  <c r="AU257" i="41"/>
  <c r="AV421" i="41"/>
  <c r="AU421" i="41"/>
  <c r="AV64" i="41"/>
  <c r="AU64" i="41"/>
  <c r="AV172" i="41"/>
  <c r="AU172" i="41"/>
  <c r="AV542" i="41"/>
  <c r="AU542" i="41"/>
  <c r="AV65" i="41"/>
  <c r="AU65" i="41"/>
  <c r="AV173" i="41"/>
  <c r="AU173" i="41"/>
  <c r="AV303" i="41"/>
  <c r="AU303" i="41"/>
  <c r="AV42" i="41"/>
  <c r="AU42" i="41"/>
  <c r="AV90" i="41"/>
  <c r="AU90" i="41"/>
  <c r="AV142" i="41"/>
  <c r="AU142" i="41"/>
  <c r="AV352" i="41"/>
  <c r="AU352" i="41"/>
  <c r="AU496" i="41"/>
  <c r="AV496" i="41"/>
  <c r="AV19" i="41"/>
  <c r="AU19" i="41"/>
  <c r="AV139" i="41"/>
  <c r="AU139" i="41"/>
  <c r="AV71" i="41"/>
  <c r="AU71" i="41"/>
  <c r="AV329" i="41"/>
  <c r="AU329" i="41"/>
  <c r="AV473" i="41"/>
  <c r="AU473" i="41"/>
  <c r="AV248" i="41"/>
  <c r="AU248" i="41"/>
  <c r="AV402" i="41"/>
  <c r="AU402" i="41"/>
  <c r="AV546" i="41"/>
  <c r="AU546" i="41"/>
  <c r="AV280" i="41"/>
  <c r="AU280" i="41"/>
  <c r="AV296" i="41"/>
  <c r="AU296" i="41"/>
  <c r="AV191" i="41"/>
  <c r="AU191" i="41"/>
  <c r="AV477" i="41"/>
  <c r="AU477" i="41"/>
  <c r="AV24" i="41"/>
  <c r="AU24" i="41"/>
  <c r="AV128" i="41"/>
  <c r="AU128" i="41"/>
  <c r="AV73" i="41"/>
  <c r="AU73" i="41"/>
  <c r="AV133" i="41"/>
  <c r="AU133" i="41"/>
  <c r="AV205" i="41"/>
  <c r="AU205" i="41"/>
  <c r="AV129" i="41"/>
  <c r="AU129" i="41"/>
  <c r="AV371" i="41"/>
  <c r="AU371" i="41"/>
  <c r="AU515" i="41"/>
  <c r="AV515" i="41"/>
  <c r="AV26" i="41"/>
  <c r="AU26" i="41"/>
  <c r="AV86" i="41"/>
  <c r="AU86" i="41"/>
  <c r="AV94" i="41"/>
  <c r="AU94" i="41"/>
  <c r="AV171" i="41"/>
  <c r="AU171" i="41"/>
  <c r="AU287" i="41"/>
  <c r="AV287" i="41"/>
  <c r="AV433" i="41"/>
  <c r="AU433" i="41"/>
  <c r="AV124" i="41"/>
  <c r="AU124" i="41"/>
  <c r="AV125" i="41"/>
  <c r="AU125" i="41"/>
  <c r="AV315" i="41"/>
  <c r="AU315" i="41"/>
  <c r="AV222" i="41"/>
  <c r="AU222" i="41"/>
  <c r="AC515" i="41"/>
  <c r="AL381" i="41"/>
  <c r="AV178" i="41"/>
  <c r="AU178" i="41"/>
  <c r="AV364" i="41"/>
  <c r="AU364" i="41"/>
  <c r="AU508" i="41"/>
  <c r="AV508" i="41"/>
  <c r="AV91" i="41"/>
  <c r="AU91" i="41"/>
  <c r="AV107" i="41"/>
  <c r="AU107" i="41"/>
  <c r="AV341" i="41"/>
  <c r="AU341" i="41"/>
  <c r="AV485" i="41"/>
  <c r="AU485" i="41"/>
  <c r="AV264" i="41"/>
  <c r="AU264" i="41"/>
  <c r="AV414" i="41"/>
  <c r="AU414" i="41"/>
  <c r="AV294" i="41"/>
  <c r="AU294" i="41"/>
  <c r="AV320" i="41"/>
  <c r="AU320" i="41"/>
  <c r="AU215" i="41"/>
  <c r="AV215" i="41"/>
  <c r="AV501" i="41"/>
  <c r="AU501" i="41"/>
  <c r="AV96" i="41"/>
  <c r="AU96" i="41"/>
  <c r="AV164" i="41"/>
  <c r="AU164" i="41"/>
  <c r="AV13" i="41"/>
  <c r="AU13" i="41"/>
  <c r="AV219" i="41"/>
  <c r="AU219" i="41"/>
  <c r="AV383" i="41"/>
  <c r="AU383" i="41"/>
  <c r="AU527" i="41"/>
  <c r="AV527" i="41"/>
  <c r="AV194" i="41"/>
  <c r="AU194" i="41"/>
  <c r="AV242" i="41"/>
  <c r="AU242" i="41"/>
  <c r="AV290" i="41"/>
  <c r="AU290" i="41"/>
  <c r="AV220" i="41"/>
  <c r="AU220" i="41"/>
  <c r="AV39" i="41"/>
  <c r="AU39" i="41"/>
  <c r="AV301" i="41"/>
  <c r="AU301" i="41"/>
  <c r="AV445" i="41"/>
  <c r="AU445" i="41"/>
  <c r="AV77" i="41"/>
  <c r="AU77" i="41"/>
  <c r="AV327" i="41"/>
  <c r="AU327" i="41"/>
  <c r="AV102" i="41"/>
  <c r="AU102" i="41"/>
  <c r="AV162" i="41"/>
  <c r="AU162" i="41"/>
  <c r="AV208" i="41"/>
  <c r="AU208" i="41"/>
  <c r="AV376" i="41"/>
  <c r="AU376" i="41"/>
  <c r="AU520" i="41"/>
  <c r="AV520" i="41"/>
  <c r="AV31" i="41"/>
  <c r="AU31" i="41"/>
  <c r="AV199" i="41"/>
  <c r="AU199" i="41"/>
  <c r="AV247" i="41"/>
  <c r="AU247" i="41"/>
  <c r="AV295" i="41"/>
  <c r="AU295" i="41"/>
  <c r="AU143" i="41"/>
  <c r="AV143" i="41"/>
  <c r="AV353" i="41"/>
  <c r="AU353" i="41"/>
  <c r="AV497" i="41"/>
  <c r="AU497" i="41"/>
  <c r="AV279" i="41"/>
  <c r="AU279" i="41"/>
  <c r="AV426" i="41"/>
  <c r="AU426" i="41"/>
  <c r="AV332" i="41"/>
  <c r="AU332" i="41"/>
  <c r="AV233" i="41"/>
  <c r="AU233" i="41"/>
  <c r="AV525" i="41"/>
  <c r="AU525" i="41"/>
  <c r="AV36" i="41"/>
  <c r="AU36" i="41"/>
  <c r="AV156" i="41"/>
  <c r="AU156" i="41"/>
  <c r="AV200" i="41"/>
  <c r="AU200" i="41"/>
  <c r="AV85" i="41"/>
  <c r="AU85" i="41"/>
  <c r="AV145" i="41"/>
  <c r="AU145" i="41"/>
  <c r="AV217" i="41"/>
  <c r="AU217" i="41"/>
  <c r="AV237" i="41"/>
  <c r="AU237" i="41"/>
  <c r="AU395" i="41"/>
  <c r="AV395" i="41"/>
  <c r="AU539" i="41"/>
  <c r="AV539" i="41"/>
  <c r="AV38" i="41"/>
  <c r="AU38" i="41"/>
  <c r="AV146" i="41"/>
  <c r="AU146" i="41"/>
  <c r="AV238" i="41"/>
  <c r="AU238" i="41"/>
  <c r="AV111" i="41"/>
  <c r="AU111" i="41"/>
  <c r="AV183" i="41"/>
  <c r="AU183" i="41"/>
  <c r="AV313" i="41"/>
  <c r="AU313" i="41"/>
  <c r="AV457" i="41"/>
  <c r="AU457" i="41"/>
  <c r="AV16" i="41"/>
  <c r="AU16" i="41"/>
  <c r="AV76" i="41"/>
  <c r="AU76" i="41"/>
  <c r="AV184" i="41"/>
  <c r="AU184" i="41"/>
  <c r="AV185" i="41"/>
  <c r="AU185" i="41"/>
  <c r="AV33" i="41"/>
  <c r="AU33" i="41"/>
  <c r="AV339" i="41"/>
  <c r="AU339" i="41"/>
  <c r="AV54" i="41"/>
  <c r="AU54" i="41"/>
  <c r="AV234" i="41"/>
  <c r="AU234" i="41"/>
  <c r="AV226" i="41"/>
  <c r="AU226" i="41"/>
  <c r="AV388" i="41"/>
  <c r="AU388" i="41"/>
  <c r="AU532" i="41"/>
  <c r="AV532" i="41"/>
  <c r="AV151" i="41"/>
  <c r="AU151" i="41"/>
  <c r="AU179" i="41"/>
  <c r="AV179" i="41"/>
  <c r="AV365" i="41"/>
  <c r="AU365" i="41"/>
  <c r="AV509" i="41"/>
  <c r="AU509" i="41"/>
  <c r="AV293" i="41"/>
  <c r="AU293" i="41"/>
  <c r="AV438" i="41"/>
  <c r="AU438" i="41"/>
  <c r="AV368" i="41"/>
  <c r="AU368" i="41"/>
  <c r="AU251" i="41"/>
  <c r="AV251" i="41"/>
  <c r="AV549" i="41"/>
  <c r="AU549" i="41"/>
  <c r="AV108" i="41"/>
  <c r="AU108" i="41"/>
  <c r="AV236" i="41"/>
  <c r="AU236" i="41"/>
  <c r="AV25" i="41"/>
  <c r="AU25" i="41"/>
  <c r="AV255" i="41"/>
  <c r="AU255" i="41"/>
  <c r="AV407" i="41"/>
  <c r="AU407" i="41"/>
  <c r="AV98" i="41"/>
  <c r="AU98" i="41"/>
  <c r="AV256" i="41"/>
  <c r="AU256" i="41"/>
  <c r="AV51" i="41"/>
  <c r="AU51" i="41"/>
  <c r="AV325" i="41"/>
  <c r="AU325" i="41"/>
  <c r="AV469" i="41"/>
  <c r="AU469" i="41"/>
  <c r="AV136" i="41"/>
  <c r="AU136" i="41"/>
  <c r="AV17" i="41"/>
  <c r="AU17" i="41"/>
  <c r="AV137" i="41"/>
  <c r="AU137" i="41"/>
  <c r="AV69" i="41"/>
  <c r="AU69" i="41"/>
  <c r="AV174" i="41"/>
  <c r="AU174" i="41"/>
  <c r="AX15" i="41"/>
  <c r="AX27" i="41"/>
  <c r="AX39" i="41"/>
  <c r="AX51" i="41"/>
  <c r="AX63" i="41"/>
  <c r="AX75" i="41"/>
  <c r="AX87" i="41"/>
  <c r="AX99" i="41"/>
  <c r="AX111" i="41"/>
  <c r="AX123" i="41"/>
  <c r="AX135" i="41"/>
  <c r="AX147" i="41"/>
  <c r="AX159" i="41"/>
  <c r="AX171" i="41"/>
  <c r="AX183" i="41"/>
  <c r="AX195" i="41"/>
  <c r="AX207" i="41"/>
  <c r="AX219" i="41"/>
  <c r="AX231" i="41"/>
  <c r="AX243" i="41"/>
  <c r="AX255" i="41"/>
  <c r="AX267" i="41"/>
  <c r="AX279" i="41"/>
  <c r="AX291" i="41"/>
  <c r="AX303" i="41"/>
  <c r="AX315" i="41"/>
  <c r="AX327" i="41"/>
  <c r="AX339" i="41"/>
  <c r="AX351" i="41"/>
  <c r="AX363" i="41"/>
  <c r="AX375" i="41"/>
  <c r="AX387" i="41"/>
  <c r="AX399" i="41"/>
  <c r="AX411" i="41"/>
  <c r="AX423" i="41"/>
  <c r="AX435" i="41"/>
  <c r="AX447" i="41"/>
  <c r="AX459" i="41"/>
  <c r="AX471" i="41"/>
  <c r="AX483" i="41"/>
  <c r="AX495" i="41"/>
  <c r="AX507" i="41"/>
  <c r="AX519" i="41"/>
  <c r="AX531" i="41"/>
  <c r="AX543" i="41"/>
  <c r="AX16" i="41"/>
  <c r="AX28" i="41"/>
  <c r="AX40" i="41"/>
  <c r="AX52" i="41"/>
  <c r="AX64" i="41"/>
  <c r="AX76" i="41"/>
  <c r="AX88" i="41"/>
  <c r="AX100" i="41"/>
  <c r="AX112" i="41"/>
  <c r="AX124" i="41"/>
  <c r="AX136" i="41"/>
  <c r="AX148" i="41"/>
  <c r="AX160" i="41"/>
  <c r="AX172" i="41"/>
  <c r="AX184" i="41"/>
  <c r="AX196" i="41"/>
  <c r="AX208" i="41"/>
  <c r="AX220" i="41"/>
  <c r="AX232" i="41"/>
  <c r="AX244" i="41"/>
  <c r="AX256" i="41"/>
  <c r="AX268" i="41"/>
  <c r="AX280" i="41"/>
  <c r="AX292" i="41"/>
  <c r="AX304" i="41"/>
  <c r="AX316" i="41"/>
  <c r="AX328" i="41"/>
  <c r="AX340" i="41"/>
  <c r="AX352" i="41"/>
  <c r="AX364" i="41"/>
  <c r="AX376" i="41"/>
  <c r="AX388" i="41"/>
  <c r="AX400" i="41"/>
  <c r="AX412" i="41"/>
  <c r="AX424" i="41"/>
  <c r="AX436" i="41"/>
  <c r="AX448" i="41"/>
  <c r="AX460" i="41"/>
  <c r="AX472" i="41"/>
  <c r="AX484" i="41"/>
  <c r="AX496" i="41"/>
  <c r="AX508" i="41"/>
  <c r="AX520" i="41"/>
  <c r="AX532" i="41"/>
  <c r="AX544" i="41"/>
  <c r="AX17" i="41"/>
  <c r="AX29" i="41"/>
  <c r="AX41" i="41"/>
  <c r="AX53" i="41"/>
  <c r="AX65" i="41"/>
  <c r="AX77" i="41"/>
  <c r="AX89" i="41"/>
  <c r="AX101" i="41"/>
  <c r="AX113" i="41"/>
  <c r="AX125" i="41"/>
  <c r="AX137" i="41"/>
  <c r="AX149" i="41"/>
  <c r="AX161" i="41"/>
  <c r="AX173" i="41"/>
  <c r="AX185" i="41"/>
  <c r="AX197" i="41"/>
  <c r="AX209" i="41"/>
  <c r="AX221" i="41"/>
  <c r="AX233" i="41"/>
  <c r="AX245" i="41"/>
  <c r="AX257" i="41"/>
  <c r="AX269" i="41"/>
  <c r="AX281" i="41"/>
  <c r="AX293" i="41"/>
  <c r="AX305" i="41"/>
  <c r="AX317" i="41"/>
  <c r="AX329" i="41"/>
  <c r="AX341" i="41"/>
  <c r="AX353" i="41"/>
  <c r="AX365" i="41"/>
  <c r="AX377" i="41"/>
  <c r="AX389" i="41"/>
  <c r="AX401" i="41"/>
  <c r="AX413" i="41"/>
  <c r="AX425" i="41"/>
  <c r="AX437" i="41"/>
  <c r="AX449" i="41"/>
  <c r="AX461" i="41"/>
  <c r="AX473" i="41"/>
  <c r="AX485" i="41"/>
  <c r="AX497" i="41"/>
  <c r="AX509" i="41"/>
  <c r="AX521" i="41"/>
  <c r="AX533" i="41"/>
  <c r="AX545" i="41"/>
  <c r="AX18" i="41"/>
  <c r="AX30" i="41"/>
  <c r="AX42" i="41"/>
  <c r="AX54" i="41"/>
  <c r="AX66" i="41"/>
  <c r="AX78" i="41"/>
  <c r="AX90" i="41"/>
  <c r="AX102" i="41"/>
  <c r="AX114" i="41"/>
  <c r="AX126" i="41"/>
  <c r="AX138" i="41"/>
  <c r="AX150" i="41"/>
  <c r="AX162" i="41"/>
  <c r="AX174" i="41"/>
  <c r="AX186" i="41"/>
  <c r="AX198" i="41"/>
  <c r="AX210" i="41"/>
  <c r="AX222" i="41"/>
  <c r="AX234" i="41"/>
  <c r="AX246" i="41"/>
  <c r="AX258" i="41"/>
  <c r="AX270" i="41"/>
  <c r="AX282" i="41"/>
  <c r="AX294" i="41"/>
  <c r="AX306" i="41"/>
  <c r="AX318" i="41"/>
  <c r="AX330" i="41"/>
  <c r="AX342" i="41"/>
  <c r="AX354" i="41"/>
  <c r="AX366" i="41"/>
  <c r="AX378" i="41"/>
  <c r="AX390" i="41"/>
  <c r="AX402" i="41"/>
  <c r="AX414" i="41"/>
  <c r="AX426" i="41"/>
  <c r="AX438" i="41"/>
  <c r="AX450" i="41"/>
  <c r="AX462" i="41"/>
  <c r="AX474" i="41"/>
  <c r="AX486" i="41"/>
  <c r="AX498" i="41"/>
  <c r="AX510" i="41"/>
  <c r="AX522" i="41"/>
  <c r="AX534" i="41"/>
  <c r="AX546" i="41"/>
  <c r="AX7" i="41"/>
  <c r="AX19" i="41"/>
  <c r="AX31" i="41"/>
  <c r="AX43" i="41"/>
  <c r="AX55" i="41"/>
  <c r="AX67" i="41"/>
  <c r="AX79" i="41"/>
  <c r="AX91" i="41"/>
  <c r="AX103" i="41"/>
  <c r="AX115" i="41"/>
  <c r="AX127" i="41"/>
  <c r="AX139" i="41"/>
  <c r="AX151" i="41"/>
  <c r="AX163" i="41"/>
  <c r="AX175" i="41"/>
  <c r="AX187" i="41"/>
  <c r="AX199" i="41"/>
  <c r="AX211" i="41"/>
  <c r="AX223" i="41"/>
  <c r="AX235" i="41"/>
  <c r="AX247" i="41"/>
  <c r="AX259" i="41"/>
  <c r="AX271" i="41"/>
  <c r="AX283" i="41"/>
  <c r="AX295" i="41"/>
  <c r="AX307" i="41"/>
  <c r="AX319" i="41"/>
  <c r="AX331" i="41"/>
  <c r="AX343" i="41"/>
  <c r="AX355" i="41"/>
  <c r="AX367" i="41"/>
  <c r="AX379" i="41"/>
  <c r="AX391" i="41"/>
  <c r="AX403" i="41"/>
  <c r="AX415" i="41"/>
  <c r="AX427" i="41"/>
  <c r="AX439" i="41"/>
  <c r="AX451" i="41"/>
  <c r="AX463" i="41"/>
  <c r="AX475" i="41"/>
  <c r="AX487" i="41"/>
  <c r="AX499" i="41"/>
  <c r="AX511" i="41"/>
  <c r="AX523" i="41"/>
  <c r="AX535" i="41"/>
  <c r="AX547" i="41"/>
  <c r="AX8" i="41"/>
  <c r="AX20" i="41"/>
  <c r="AX32" i="41"/>
  <c r="AX44" i="41"/>
  <c r="AX56" i="41"/>
  <c r="AX68" i="41"/>
  <c r="AX80" i="41"/>
  <c r="AX92" i="41"/>
  <c r="AX104" i="41"/>
  <c r="AX116" i="41"/>
  <c r="AX128" i="41"/>
  <c r="AX140" i="41"/>
  <c r="AX152" i="41"/>
  <c r="AX164" i="41"/>
  <c r="AX176" i="41"/>
  <c r="AX188" i="41"/>
  <c r="AX200" i="41"/>
  <c r="AX212" i="41"/>
  <c r="AX224" i="41"/>
  <c r="AX236" i="41"/>
  <c r="AX248" i="41"/>
  <c r="AX260" i="41"/>
  <c r="AX272" i="41"/>
  <c r="AX284" i="41"/>
  <c r="AX296" i="41"/>
  <c r="AX308" i="41"/>
  <c r="AX320" i="41"/>
  <c r="AX332" i="41"/>
  <c r="AX344" i="41"/>
  <c r="AX356" i="41"/>
  <c r="AX368" i="41"/>
  <c r="AX380" i="41"/>
  <c r="AX392" i="41"/>
  <c r="AX404" i="41"/>
  <c r="AX416" i="41"/>
  <c r="AX428" i="41"/>
  <c r="AX440" i="41"/>
  <c r="AX452" i="41"/>
  <c r="AX464" i="41"/>
  <c r="AX476" i="41"/>
  <c r="AX488" i="41"/>
  <c r="AX500" i="41"/>
  <c r="AX512" i="41"/>
  <c r="AX524" i="41"/>
  <c r="AX536" i="41"/>
  <c r="AX548" i="41"/>
  <c r="AX9" i="41"/>
  <c r="AX21" i="41"/>
  <c r="AX33" i="41"/>
  <c r="AX45" i="41"/>
  <c r="AX57" i="41"/>
  <c r="AX69" i="41"/>
  <c r="AX81" i="41"/>
  <c r="AX93" i="41"/>
  <c r="AX105" i="41"/>
  <c r="AX117" i="41"/>
  <c r="AX129" i="41"/>
  <c r="AX141" i="41"/>
  <c r="AX153" i="41"/>
  <c r="AX165" i="41"/>
  <c r="AX177" i="41"/>
  <c r="AX189" i="41"/>
  <c r="AX201" i="41"/>
  <c r="AX213" i="41"/>
  <c r="AX225" i="41"/>
  <c r="AX237" i="41"/>
  <c r="AX249" i="41"/>
  <c r="AX261" i="41"/>
  <c r="AX273" i="41"/>
  <c r="AX285" i="41"/>
  <c r="AX297" i="41"/>
  <c r="AX309" i="41"/>
  <c r="AX321" i="41"/>
  <c r="AX333" i="41"/>
  <c r="AX345" i="41"/>
  <c r="AX357" i="41"/>
  <c r="AX369" i="41"/>
  <c r="AX381" i="41"/>
  <c r="AX393" i="41"/>
  <c r="AX405" i="41"/>
  <c r="AX417" i="41"/>
  <c r="AX429" i="41"/>
  <c r="AX441" i="41"/>
  <c r="AX453" i="41"/>
  <c r="AX465" i="41"/>
  <c r="AX477" i="41"/>
  <c r="AX489" i="41"/>
  <c r="AX501" i="41"/>
  <c r="AX513" i="41"/>
  <c r="AX525" i="41"/>
  <c r="AX537" i="41"/>
  <c r="AX549" i="41"/>
  <c r="AX10" i="41"/>
  <c r="AX22" i="41"/>
  <c r="AX34" i="41"/>
  <c r="AX46" i="41"/>
  <c r="AX58" i="41"/>
  <c r="AX70" i="41"/>
  <c r="AX82" i="41"/>
  <c r="AX94" i="41"/>
  <c r="AX106" i="41"/>
  <c r="AX118" i="41"/>
  <c r="AX130" i="41"/>
  <c r="AX142" i="41"/>
  <c r="AX154" i="41"/>
  <c r="AX166" i="41"/>
  <c r="AX178" i="41"/>
  <c r="AX190" i="41"/>
  <c r="AX202" i="41"/>
  <c r="AX214" i="41"/>
  <c r="AX226" i="41"/>
  <c r="AX238" i="41"/>
  <c r="AX250" i="41"/>
  <c r="AX262" i="41"/>
  <c r="AX274" i="41"/>
  <c r="AX286" i="41"/>
  <c r="AX298" i="41"/>
  <c r="AX310" i="41"/>
  <c r="AX322" i="41"/>
  <c r="AX334" i="41"/>
  <c r="AX346" i="41"/>
  <c r="AX358" i="41"/>
  <c r="AX370" i="41"/>
  <c r="AX382" i="41"/>
  <c r="AX394" i="41"/>
  <c r="AX406" i="41"/>
  <c r="AX418" i="41"/>
  <c r="AX430" i="41"/>
  <c r="AX442" i="41"/>
  <c r="AX454" i="41"/>
  <c r="AX466" i="41"/>
  <c r="AX478" i="41"/>
  <c r="AX490" i="41"/>
  <c r="AX502" i="41"/>
  <c r="AX514" i="41"/>
  <c r="AX526" i="41"/>
  <c r="AX538" i="41"/>
  <c r="AX550" i="41"/>
  <c r="AX11" i="41"/>
  <c r="AX23" i="41"/>
  <c r="AX35" i="41"/>
  <c r="AX47" i="41"/>
  <c r="AX59" i="41"/>
  <c r="AX71" i="41"/>
  <c r="AX83" i="41"/>
  <c r="AX95" i="41"/>
  <c r="AX107" i="41"/>
  <c r="AX119" i="41"/>
  <c r="AX131" i="41"/>
  <c r="AX143" i="41"/>
  <c r="AX155" i="41"/>
  <c r="AX167" i="41"/>
  <c r="AX179" i="41"/>
  <c r="AX191" i="41"/>
  <c r="AX203" i="41"/>
  <c r="AX215" i="41"/>
  <c r="AX227" i="41"/>
  <c r="AX239" i="41"/>
  <c r="AX251" i="41"/>
  <c r="AX263" i="41"/>
  <c r="AX275" i="41"/>
  <c r="AX287" i="41"/>
  <c r="AX299" i="41"/>
  <c r="AX311" i="41"/>
  <c r="AX323" i="41"/>
  <c r="AX335" i="41"/>
  <c r="AX347" i="41"/>
  <c r="AX359" i="41"/>
  <c r="AX371" i="41"/>
  <c r="AX383" i="41"/>
  <c r="AX395" i="41"/>
  <c r="AX407" i="41"/>
  <c r="AX419" i="41"/>
  <c r="AX431" i="41"/>
  <c r="AX443" i="41"/>
  <c r="AX455" i="41"/>
  <c r="AX467" i="41"/>
  <c r="AX479" i="41"/>
  <c r="AX491" i="41"/>
  <c r="AX503" i="41"/>
  <c r="AX515" i="41"/>
  <c r="AX527" i="41"/>
  <c r="AX539" i="41"/>
  <c r="AX12" i="41"/>
  <c r="AX24" i="41"/>
  <c r="AX36" i="41"/>
  <c r="AX48" i="41"/>
  <c r="AX60" i="41"/>
  <c r="AX72" i="41"/>
  <c r="AX84" i="41"/>
  <c r="AX96" i="41"/>
  <c r="AX108" i="41"/>
  <c r="AX120" i="41"/>
  <c r="AX132" i="41"/>
  <c r="AX144" i="41"/>
  <c r="AX156" i="41"/>
  <c r="AX168" i="41"/>
  <c r="AX180" i="41"/>
  <c r="AX192" i="41"/>
  <c r="AX204" i="41"/>
  <c r="AX216" i="41"/>
  <c r="AX228" i="41"/>
  <c r="AX240" i="41"/>
  <c r="AX252" i="41"/>
  <c r="AX264" i="41"/>
  <c r="AX276" i="41"/>
  <c r="AX288" i="41"/>
  <c r="AX300" i="41"/>
  <c r="AX312" i="41"/>
  <c r="AX324" i="41"/>
  <c r="AX336" i="41"/>
  <c r="AX348" i="41"/>
  <c r="AX360" i="41"/>
  <c r="AX372" i="41"/>
  <c r="AX384" i="41"/>
  <c r="AX396" i="41"/>
  <c r="AX408" i="41"/>
  <c r="AX420" i="41"/>
  <c r="AX432" i="41"/>
  <c r="AX444" i="41"/>
  <c r="AX456" i="41"/>
  <c r="AX468" i="41"/>
  <c r="AX480" i="41"/>
  <c r="AX492" i="41"/>
  <c r="AX504" i="41"/>
  <c r="AX516" i="41"/>
  <c r="AX528" i="41"/>
  <c r="AX540" i="41"/>
  <c r="AX13" i="41"/>
  <c r="AX25" i="41"/>
  <c r="AX37" i="41"/>
  <c r="AX49" i="41"/>
  <c r="AX61" i="41"/>
  <c r="AX73" i="41"/>
  <c r="AX85" i="41"/>
  <c r="AX97" i="41"/>
  <c r="AX109" i="41"/>
  <c r="AX121" i="41"/>
  <c r="AX133" i="41"/>
  <c r="AX145" i="41"/>
  <c r="AX157" i="41"/>
  <c r="AX169" i="41"/>
  <c r="AX181" i="41"/>
  <c r="AX193" i="41"/>
  <c r="AX205" i="41"/>
  <c r="AX217" i="41"/>
  <c r="AX229" i="41"/>
  <c r="AX241" i="41"/>
  <c r="AX253" i="41"/>
  <c r="AX265" i="41"/>
  <c r="AX277" i="41"/>
  <c r="AX289" i="41"/>
  <c r="AX301" i="41"/>
  <c r="AX313" i="41"/>
  <c r="AX325" i="41"/>
  <c r="AX337" i="41"/>
  <c r="AX349" i="41"/>
  <c r="AX361" i="41"/>
  <c r="AX373" i="41"/>
  <c r="AX385" i="41"/>
  <c r="AX397" i="41"/>
  <c r="AX409" i="41"/>
  <c r="AX421" i="41"/>
  <c r="AX433" i="41"/>
  <c r="AX445" i="41"/>
  <c r="AX457" i="41"/>
  <c r="AX469" i="41"/>
  <c r="AX481" i="41"/>
  <c r="AX493" i="41"/>
  <c r="AX505" i="41"/>
  <c r="AX517" i="41"/>
  <c r="AX529" i="41"/>
  <c r="AX541" i="41"/>
  <c r="AX14" i="41"/>
  <c r="AX26" i="41"/>
  <c r="AX38" i="41"/>
  <c r="AX50" i="41"/>
  <c r="AX62" i="41"/>
  <c r="AX74" i="41"/>
  <c r="AX86" i="41"/>
  <c r="AX98" i="41"/>
  <c r="AX110" i="41"/>
  <c r="AX122" i="41"/>
  <c r="AX134" i="41"/>
  <c r="AX146" i="41"/>
  <c r="AX158" i="41"/>
  <c r="AX170" i="41"/>
  <c r="AX182" i="41"/>
  <c r="AX194" i="41"/>
  <c r="AX206" i="41"/>
  <c r="AX218" i="41"/>
  <c r="AX230" i="41"/>
  <c r="AX242" i="41"/>
  <c r="AX254" i="41"/>
  <c r="AX266" i="41"/>
  <c r="AX278" i="41"/>
  <c r="AX290" i="41"/>
  <c r="AX302" i="41"/>
  <c r="AX314" i="41"/>
  <c r="AX326" i="41"/>
  <c r="AX338" i="41"/>
  <c r="AX350" i="41"/>
  <c r="AX362" i="41"/>
  <c r="AX374" i="41"/>
  <c r="AX386" i="41"/>
  <c r="AX398" i="41"/>
  <c r="AX410" i="41"/>
  <c r="AX422" i="41"/>
  <c r="AX434" i="41"/>
  <c r="AX446" i="41"/>
  <c r="AX458" i="41"/>
  <c r="AX470" i="41"/>
  <c r="AX482" i="41"/>
  <c r="AX494" i="41"/>
  <c r="AX506" i="41"/>
  <c r="AX518" i="41"/>
  <c r="AX530" i="41"/>
  <c r="AX542" i="41"/>
  <c r="AM129" i="41"/>
  <c r="AL129" i="41"/>
  <c r="AM367" i="41"/>
  <c r="AL367" i="41"/>
  <c r="AD125" i="41"/>
  <c r="AC125" i="41"/>
  <c r="AM38" i="41"/>
  <c r="AL38" i="41"/>
  <c r="AM274" i="41"/>
  <c r="AL274" i="41"/>
  <c r="AM480" i="41"/>
  <c r="AL480" i="41"/>
  <c r="AM14" i="41"/>
  <c r="AL14" i="41"/>
  <c r="AM317" i="41"/>
  <c r="AL317" i="41"/>
  <c r="AM513" i="41"/>
  <c r="AL513" i="41"/>
  <c r="AM278" i="41"/>
  <c r="AL278" i="41"/>
  <c r="AM483" i="41"/>
  <c r="AL483" i="41"/>
  <c r="AM136" i="41"/>
  <c r="AL136" i="41"/>
  <c r="AM372" i="41"/>
  <c r="AL372" i="41"/>
  <c r="AM90" i="41"/>
  <c r="AL90" i="41"/>
  <c r="AM174" i="41"/>
  <c r="AL174" i="41"/>
  <c r="AL534" i="41"/>
  <c r="AM534" i="41"/>
  <c r="AL261" i="41"/>
  <c r="AM261" i="41"/>
  <c r="AL470" i="41"/>
  <c r="AM470" i="41"/>
  <c r="AM7" i="41"/>
  <c r="AL7" i="41"/>
  <c r="AM103" i="41"/>
  <c r="AL103" i="41"/>
  <c r="AM72" i="41"/>
  <c r="AL72" i="41"/>
  <c r="AM343" i="41"/>
  <c r="AL343" i="41"/>
  <c r="AM535" i="41"/>
  <c r="AL535" i="41"/>
  <c r="AL20" i="41"/>
  <c r="AM20" i="41"/>
  <c r="AL152" i="41"/>
  <c r="AM152" i="41"/>
  <c r="AL272" i="41"/>
  <c r="AM272" i="41"/>
  <c r="AM244" i="41"/>
  <c r="AL244" i="41"/>
  <c r="AL472" i="41"/>
  <c r="AM472" i="41"/>
  <c r="AM9" i="41"/>
  <c r="AL9" i="41"/>
  <c r="AM286" i="41"/>
  <c r="AL286" i="41"/>
  <c r="AL506" i="41"/>
  <c r="AM506" i="41"/>
  <c r="AM70" i="41"/>
  <c r="AL70" i="41"/>
  <c r="AM247" i="41"/>
  <c r="AL247" i="41"/>
  <c r="AM490" i="41"/>
  <c r="AL490" i="41"/>
  <c r="AM227" i="41"/>
  <c r="AL227" i="41"/>
  <c r="AM335" i="41"/>
  <c r="AL335" i="41"/>
  <c r="AM395" i="41"/>
  <c r="AL395" i="41"/>
  <c r="AM455" i="41"/>
  <c r="AL455" i="41"/>
  <c r="AM109" i="41"/>
  <c r="AL109" i="41"/>
  <c r="AM181" i="41"/>
  <c r="AL181" i="41"/>
  <c r="AM253" i="41"/>
  <c r="AL253" i="41"/>
  <c r="AM325" i="41"/>
  <c r="AL325" i="41"/>
  <c r="AM397" i="41"/>
  <c r="AL397" i="41"/>
  <c r="AL469" i="41"/>
  <c r="AM469" i="41"/>
  <c r="AM541" i="41"/>
  <c r="AL541" i="41"/>
  <c r="AM149" i="41"/>
  <c r="AL149" i="41"/>
  <c r="AM382" i="41"/>
  <c r="AL382" i="41"/>
  <c r="AM295" i="41"/>
  <c r="AL295" i="41"/>
  <c r="AM496" i="41"/>
  <c r="AL496" i="41"/>
  <c r="AM15" i="41"/>
  <c r="AL15" i="41"/>
  <c r="AM87" i="41"/>
  <c r="AL87" i="41"/>
  <c r="AM171" i="41"/>
  <c r="AL171" i="41"/>
  <c r="AM231" i="41"/>
  <c r="AL231" i="41"/>
  <c r="AM303" i="41"/>
  <c r="AL303" i="41"/>
  <c r="AL64" i="41"/>
  <c r="AM64" i="41"/>
  <c r="AM336" i="41"/>
  <c r="AL336" i="41"/>
  <c r="AL530" i="41"/>
  <c r="AM530" i="41"/>
  <c r="AM28" i="41"/>
  <c r="AL28" i="41"/>
  <c r="AM298" i="41"/>
  <c r="AL298" i="41"/>
  <c r="AM499" i="41"/>
  <c r="AL499" i="41"/>
  <c r="AM17" i="41"/>
  <c r="AL17" i="41"/>
  <c r="AM156" i="41"/>
  <c r="AL156" i="41"/>
  <c r="AL388" i="41"/>
  <c r="AM388" i="41"/>
  <c r="AM281" i="41"/>
  <c r="AL281" i="41"/>
  <c r="AM485" i="41"/>
  <c r="AL485" i="41"/>
  <c r="AM97" i="41"/>
  <c r="AL97" i="41"/>
  <c r="AM358" i="41"/>
  <c r="AL358" i="41"/>
  <c r="AM550" i="41"/>
  <c r="AL550" i="41"/>
  <c r="AM84" i="41"/>
  <c r="AL84" i="41"/>
  <c r="AM264" i="41"/>
  <c r="AL264" i="41"/>
  <c r="AL488" i="41"/>
  <c r="AM488" i="41"/>
  <c r="AM307" i="41"/>
  <c r="AL307" i="41"/>
  <c r="AM521" i="41"/>
  <c r="AL521" i="41"/>
  <c r="AM10" i="41"/>
  <c r="AL10" i="41"/>
  <c r="AM268" i="41"/>
  <c r="AL268" i="41"/>
  <c r="AM507" i="41"/>
  <c r="AL507" i="41"/>
  <c r="AM11" i="41"/>
  <c r="AL11" i="41"/>
  <c r="AM107" i="41"/>
  <c r="AL107" i="41"/>
  <c r="AM167" i="41"/>
  <c r="AL167" i="41"/>
  <c r="AM515" i="41"/>
  <c r="AL515" i="41"/>
  <c r="AM348" i="41"/>
  <c r="AL348" i="41"/>
  <c r="AM170" i="41"/>
  <c r="AL170" i="41"/>
  <c r="AM399" i="41"/>
  <c r="AL399" i="41"/>
  <c r="AM50" i="41"/>
  <c r="AL50" i="41"/>
  <c r="AM62" i="41"/>
  <c r="AL62" i="41"/>
  <c r="AL316" i="41"/>
  <c r="AM316" i="41"/>
  <c r="AL512" i="41"/>
  <c r="AM512" i="41"/>
  <c r="AM89" i="41"/>
  <c r="AL89" i="41"/>
  <c r="AM353" i="41"/>
  <c r="AL353" i="41"/>
  <c r="AM545" i="41"/>
  <c r="AL545" i="41"/>
  <c r="AM29" i="41"/>
  <c r="AL29" i="41"/>
  <c r="AM319" i="41"/>
  <c r="AL319" i="41"/>
  <c r="AM514" i="41"/>
  <c r="AL514" i="41"/>
  <c r="AM101" i="41"/>
  <c r="AL101" i="41"/>
  <c r="AM177" i="41"/>
  <c r="AL177" i="41"/>
  <c r="AL404" i="41"/>
  <c r="AM404" i="41"/>
  <c r="AM114" i="41"/>
  <c r="AL114" i="41"/>
  <c r="AM186" i="41"/>
  <c r="AL186" i="41"/>
  <c r="AM246" i="41"/>
  <c r="AL246" i="41"/>
  <c r="AM294" i="41"/>
  <c r="AL294" i="41"/>
  <c r="AM342" i="41"/>
  <c r="AL342" i="41"/>
  <c r="AL390" i="41"/>
  <c r="AM390" i="41"/>
  <c r="AL438" i="41"/>
  <c r="AM438" i="41"/>
  <c r="AM486" i="41"/>
  <c r="AL486" i="41"/>
  <c r="AM546" i="41"/>
  <c r="AL546" i="41"/>
  <c r="AL302" i="41"/>
  <c r="AM302" i="41"/>
  <c r="AL501" i="41"/>
  <c r="AM501" i="41"/>
  <c r="AM19" i="41"/>
  <c r="AL19" i="41"/>
  <c r="AM118" i="41"/>
  <c r="AL118" i="41"/>
  <c r="AM375" i="41"/>
  <c r="AL375" i="41"/>
  <c r="AL32" i="41"/>
  <c r="AM32" i="41"/>
  <c r="AL284" i="41"/>
  <c r="AM284" i="41"/>
  <c r="AM285" i="41"/>
  <c r="AL285" i="41"/>
  <c r="AM504" i="41"/>
  <c r="AL504" i="41"/>
  <c r="AM21" i="41"/>
  <c r="AL21" i="41"/>
  <c r="AM52" i="41"/>
  <c r="AL52" i="41"/>
  <c r="AM345" i="41"/>
  <c r="AL345" i="41"/>
  <c r="AL537" i="41"/>
  <c r="AM537" i="41"/>
  <c r="AM82" i="41"/>
  <c r="AL82" i="41"/>
  <c r="AM288" i="41"/>
  <c r="AL288" i="41"/>
  <c r="AL523" i="41"/>
  <c r="AM523" i="41"/>
  <c r="AM287" i="41"/>
  <c r="AL287" i="41"/>
  <c r="AM347" i="41"/>
  <c r="AL347" i="41"/>
  <c r="AM467" i="41"/>
  <c r="AL467" i="41"/>
  <c r="AM13" i="41"/>
  <c r="AL13" i="41"/>
  <c r="AM121" i="41"/>
  <c r="AL121" i="41"/>
  <c r="AM193" i="41"/>
  <c r="AL193" i="41"/>
  <c r="AM265" i="41"/>
  <c r="AL265" i="41"/>
  <c r="AM337" i="41"/>
  <c r="AL337" i="41"/>
  <c r="AM409" i="41"/>
  <c r="AL409" i="41"/>
  <c r="AM481" i="41"/>
  <c r="AL481" i="41"/>
  <c r="AM444" i="41"/>
  <c r="AL444" i="41"/>
  <c r="AD196" i="41"/>
  <c r="AC180" i="41"/>
  <c r="AD195" i="41"/>
  <c r="AC544" i="41"/>
  <c r="AC378" i="41"/>
  <c r="AM190" i="41"/>
  <c r="AL190" i="41"/>
  <c r="AM415" i="41"/>
  <c r="AL415" i="41"/>
  <c r="AM86" i="41"/>
  <c r="AL86" i="41"/>
  <c r="AM334" i="41"/>
  <c r="AL334" i="41"/>
  <c r="AM528" i="41"/>
  <c r="AL528" i="41"/>
  <c r="AM27" i="41"/>
  <c r="AL27" i="41"/>
  <c r="AL111" i="41"/>
  <c r="AM111" i="41"/>
  <c r="AM183" i="41"/>
  <c r="AL183" i="41"/>
  <c r="AM243" i="41"/>
  <c r="AL243" i="41"/>
  <c r="AM315" i="41"/>
  <c r="AL315" i="41"/>
  <c r="AM112" i="41"/>
  <c r="AL112" i="41"/>
  <c r="AM369" i="41"/>
  <c r="AL369" i="41"/>
  <c r="AM40" i="41"/>
  <c r="AL40" i="41"/>
  <c r="AM66" i="41"/>
  <c r="AL66" i="41"/>
  <c r="AM338" i="41"/>
  <c r="AL338" i="41"/>
  <c r="AM531" i="41"/>
  <c r="AL531" i="41"/>
  <c r="AM197" i="41"/>
  <c r="AL197" i="41"/>
  <c r="AM420" i="41"/>
  <c r="AL420" i="41"/>
  <c r="AM322" i="41"/>
  <c r="AL322" i="41"/>
  <c r="AM518" i="41"/>
  <c r="AL518" i="41"/>
  <c r="AM139" i="41"/>
  <c r="AL139" i="41"/>
  <c r="AM391" i="41"/>
  <c r="AL391" i="41"/>
  <c r="AL164" i="41"/>
  <c r="AM164" i="41"/>
  <c r="AL224" i="41"/>
  <c r="AM224" i="41"/>
  <c r="AM49" i="41"/>
  <c r="AL49" i="41"/>
  <c r="AM305" i="41"/>
  <c r="AL305" i="41"/>
  <c r="AL536" i="41"/>
  <c r="AM536" i="41"/>
  <c r="AM100" i="41"/>
  <c r="AL100" i="41"/>
  <c r="AM362" i="41"/>
  <c r="AL362" i="41"/>
  <c r="AM22" i="41"/>
  <c r="AL22" i="41"/>
  <c r="AM36" i="41"/>
  <c r="AL36" i="41"/>
  <c r="AM329" i="41"/>
  <c r="AL329" i="41"/>
  <c r="AM538" i="41"/>
  <c r="AL538" i="41"/>
  <c r="AM23" i="41"/>
  <c r="AL23" i="41"/>
  <c r="AL179" i="41"/>
  <c r="AM179" i="41"/>
  <c r="AM239" i="41"/>
  <c r="AL239" i="41"/>
  <c r="AM407" i="41"/>
  <c r="AL407" i="41"/>
  <c r="AM48" i="41"/>
  <c r="AL48" i="41"/>
  <c r="AC10" i="41"/>
  <c r="AM211" i="41"/>
  <c r="AL211" i="41"/>
  <c r="AM430" i="41"/>
  <c r="AL430" i="41"/>
  <c r="AM110" i="41"/>
  <c r="AL110" i="41"/>
  <c r="AL352" i="41"/>
  <c r="AM352" i="41"/>
  <c r="AM544" i="41"/>
  <c r="AL544" i="41"/>
  <c r="AM132" i="41"/>
  <c r="AL132" i="41"/>
  <c r="AM386" i="41"/>
  <c r="AL386" i="41"/>
  <c r="AM91" i="41"/>
  <c r="AL91" i="41"/>
  <c r="AM355" i="41"/>
  <c r="AL355" i="41"/>
  <c r="AM547" i="41"/>
  <c r="AL547" i="41"/>
  <c r="AM218" i="41"/>
  <c r="AL218" i="41"/>
  <c r="AM436" i="41"/>
  <c r="AL436" i="41"/>
  <c r="AM126" i="41"/>
  <c r="AL126" i="41"/>
  <c r="AM198" i="41"/>
  <c r="AL198" i="41"/>
  <c r="AM43" i="41"/>
  <c r="AL43" i="41"/>
  <c r="AM341" i="41"/>
  <c r="AL341" i="41"/>
  <c r="AM533" i="41"/>
  <c r="AL533" i="41"/>
  <c r="AM31" i="41"/>
  <c r="AL31" i="41"/>
  <c r="AM160" i="41"/>
  <c r="AL160" i="41"/>
  <c r="AM406" i="41"/>
  <c r="AL406" i="41"/>
  <c r="AL44" i="41"/>
  <c r="AM44" i="41"/>
  <c r="AM74" i="41"/>
  <c r="AL74" i="41"/>
  <c r="AM326" i="41"/>
  <c r="AL326" i="41"/>
  <c r="AM33" i="41"/>
  <c r="AL33" i="41"/>
  <c r="AM122" i="41"/>
  <c r="AL122" i="41"/>
  <c r="AM377" i="41"/>
  <c r="AL377" i="41"/>
  <c r="AM94" i="41"/>
  <c r="AL94" i="41"/>
  <c r="AM363" i="41"/>
  <c r="AL363" i="41"/>
  <c r="AM119" i="41"/>
  <c r="AL119" i="41"/>
  <c r="AL299" i="41"/>
  <c r="AM299" i="41"/>
  <c r="AM527" i="41"/>
  <c r="AL527" i="41"/>
  <c r="AM25" i="41"/>
  <c r="AL25" i="41"/>
  <c r="AM133" i="41"/>
  <c r="AL133" i="41"/>
  <c r="AM205" i="41"/>
  <c r="AL205" i="41"/>
  <c r="AM277" i="41"/>
  <c r="AL277" i="41"/>
  <c r="AM349" i="41"/>
  <c r="AL349" i="41"/>
  <c r="AM421" i="41"/>
  <c r="AL421" i="41"/>
  <c r="AM493" i="41"/>
  <c r="AL493" i="41"/>
  <c r="AD472" i="41"/>
  <c r="AM232" i="41"/>
  <c r="AL232" i="41"/>
  <c r="AM447" i="41"/>
  <c r="AL447" i="41"/>
  <c r="AM98" i="41"/>
  <c r="AL98" i="41"/>
  <c r="AM130" i="41"/>
  <c r="AL130" i="41"/>
  <c r="AL368" i="41"/>
  <c r="AM368" i="41"/>
  <c r="AL39" i="41"/>
  <c r="AM39" i="41"/>
  <c r="AM123" i="41"/>
  <c r="AL123" i="41"/>
  <c r="AM195" i="41"/>
  <c r="AL195" i="41"/>
  <c r="AL255" i="41"/>
  <c r="AM255" i="41"/>
  <c r="AM327" i="41"/>
  <c r="AL327" i="41"/>
  <c r="AM153" i="41"/>
  <c r="AL153" i="41"/>
  <c r="AM401" i="41"/>
  <c r="AL401" i="41"/>
  <c r="AL76" i="41"/>
  <c r="AM76" i="41"/>
  <c r="AM113" i="41"/>
  <c r="AL113" i="41"/>
  <c r="AM370" i="41"/>
  <c r="AL370" i="41"/>
  <c r="AM41" i="41"/>
  <c r="AL41" i="41"/>
  <c r="AM96" i="41"/>
  <c r="AL96" i="41"/>
  <c r="AM238" i="41"/>
  <c r="AL238" i="41"/>
  <c r="AL452" i="41"/>
  <c r="AM452" i="41"/>
  <c r="AM258" i="41"/>
  <c r="AL258" i="41"/>
  <c r="AM306" i="41"/>
  <c r="AL306" i="41"/>
  <c r="AM354" i="41"/>
  <c r="AL354" i="41"/>
  <c r="AM402" i="41"/>
  <c r="AL402" i="41"/>
  <c r="AM450" i="41"/>
  <c r="AL450" i="41"/>
  <c r="AM498" i="41"/>
  <c r="AL498" i="41"/>
  <c r="AM71" i="41"/>
  <c r="AL71" i="41"/>
  <c r="AM357" i="41"/>
  <c r="AL357" i="41"/>
  <c r="AL549" i="41"/>
  <c r="AM549" i="41"/>
  <c r="AM201" i="41"/>
  <c r="AL201" i="41"/>
  <c r="AM423" i="41"/>
  <c r="AL423" i="41"/>
  <c r="AL176" i="41"/>
  <c r="AM176" i="41"/>
  <c r="AL236" i="41"/>
  <c r="AM236" i="41"/>
  <c r="AL296" i="41"/>
  <c r="AM296" i="41"/>
  <c r="AM99" i="41"/>
  <c r="AL99" i="41"/>
  <c r="AL344" i="41"/>
  <c r="AM344" i="41"/>
  <c r="AM142" i="41"/>
  <c r="AL142" i="41"/>
  <c r="AL393" i="41"/>
  <c r="AM393" i="41"/>
  <c r="AD214" i="41"/>
  <c r="AC214" i="41"/>
  <c r="AM54" i="41"/>
  <c r="AL54" i="41"/>
  <c r="AL379" i="41"/>
  <c r="AM379" i="41"/>
  <c r="AM251" i="41"/>
  <c r="AL251" i="41"/>
  <c r="AM359" i="41"/>
  <c r="AL359" i="41"/>
  <c r="AM419" i="41"/>
  <c r="AL419" i="41"/>
  <c r="AM479" i="41"/>
  <c r="AL479" i="41"/>
  <c r="AM252" i="41"/>
  <c r="AL252" i="41"/>
  <c r="AM463" i="41"/>
  <c r="AL463" i="41"/>
  <c r="AM151" i="41"/>
  <c r="AL151" i="41"/>
  <c r="AM384" i="41"/>
  <c r="AL384" i="41"/>
  <c r="AM173" i="41"/>
  <c r="AL173" i="41"/>
  <c r="AL417" i="41"/>
  <c r="AM417" i="41"/>
  <c r="AM134" i="41"/>
  <c r="AL134" i="41"/>
  <c r="AM387" i="41"/>
  <c r="AL387" i="41"/>
  <c r="AL259" i="41"/>
  <c r="AM259" i="41"/>
  <c r="AM468" i="41"/>
  <c r="AL468" i="41"/>
  <c r="AM138" i="41"/>
  <c r="AL138" i="41"/>
  <c r="AM210" i="41"/>
  <c r="AL210" i="41"/>
  <c r="AM95" i="41"/>
  <c r="AL95" i="41"/>
  <c r="AM374" i="41"/>
  <c r="AL374" i="41"/>
  <c r="AM55" i="41"/>
  <c r="AL55" i="41"/>
  <c r="AM540" i="41"/>
  <c r="AL540" i="41"/>
  <c r="AM221" i="41"/>
  <c r="AL221" i="41"/>
  <c r="AM439" i="41"/>
  <c r="AL439" i="41"/>
  <c r="AL116" i="41"/>
  <c r="AM116" i="41"/>
  <c r="AM120" i="41"/>
  <c r="AL120" i="41"/>
  <c r="AM360" i="41"/>
  <c r="AL360" i="41"/>
  <c r="AL69" i="41"/>
  <c r="AM69" i="41"/>
  <c r="AM163" i="41"/>
  <c r="AL163" i="41"/>
  <c r="AM410" i="41"/>
  <c r="AL410" i="41"/>
  <c r="AM34" i="41"/>
  <c r="AL34" i="41"/>
  <c r="AM78" i="41"/>
  <c r="AL78" i="41"/>
  <c r="AM394" i="41"/>
  <c r="AL394" i="41"/>
  <c r="AL35" i="41"/>
  <c r="AM35" i="41"/>
  <c r="AM191" i="41"/>
  <c r="AL191" i="41"/>
  <c r="AM539" i="41"/>
  <c r="AL539" i="41"/>
  <c r="AM37" i="41"/>
  <c r="AL37" i="41"/>
  <c r="AM145" i="41"/>
  <c r="AL145" i="41"/>
  <c r="AM217" i="41"/>
  <c r="AL217" i="41"/>
  <c r="AM289" i="41"/>
  <c r="AL289" i="41"/>
  <c r="AM361" i="41"/>
  <c r="AL361" i="41"/>
  <c r="AM433" i="41"/>
  <c r="AL433" i="41"/>
  <c r="AM505" i="41"/>
  <c r="AL505" i="41"/>
  <c r="AC142" i="41"/>
  <c r="AM273" i="41"/>
  <c r="AL273" i="41"/>
  <c r="AM478" i="41"/>
  <c r="AL478" i="41"/>
  <c r="AM172" i="41"/>
  <c r="AL172" i="41"/>
  <c r="AL400" i="41"/>
  <c r="AM400" i="41"/>
  <c r="AL51" i="41"/>
  <c r="AM51" i="41"/>
  <c r="AM135" i="41"/>
  <c r="AL135" i="41"/>
  <c r="AM267" i="41"/>
  <c r="AL267" i="41"/>
  <c r="AM339" i="41"/>
  <c r="AL339" i="41"/>
  <c r="AM214" i="41"/>
  <c r="AL214" i="41"/>
  <c r="AM434" i="41"/>
  <c r="AL434" i="41"/>
  <c r="AM88" i="41"/>
  <c r="AL88" i="41"/>
  <c r="AM154" i="41"/>
  <c r="AL154" i="41"/>
  <c r="AM403" i="41"/>
  <c r="AL403" i="41"/>
  <c r="AM53" i="41"/>
  <c r="AL53" i="41"/>
  <c r="AM280" i="41"/>
  <c r="AL280" i="41"/>
  <c r="AL484" i="41"/>
  <c r="AM484" i="41"/>
  <c r="AL117" i="41"/>
  <c r="AM117" i="41"/>
  <c r="AM389" i="41"/>
  <c r="AL389" i="41"/>
  <c r="AM12" i="41"/>
  <c r="AL12" i="41"/>
  <c r="AM242" i="41"/>
  <c r="AL242" i="41"/>
  <c r="AM454" i="41"/>
  <c r="AL454" i="41"/>
  <c r="AL188" i="41"/>
  <c r="AM188" i="41"/>
  <c r="AL248" i="41"/>
  <c r="AM248" i="41"/>
  <c r="AL308" i="41"/>
  <c r="AM308" i="41"/>
  <c r="AM141" i="41"/>
  <c r="AL141" i="41"/>
  <c r="AM376" i="41"/>
  <c r="AL376" i="41"/>
  <c r="AM184" i="41"/>
  <c r="AL184" i="41"/>
  <c r="AM425" i="41"/>
  <c r="AL425" i="41"/>
  <c r="AM106" i="41"/>
  <c r="AL106" i="41"/>
  <c r="AM102" i="41"/>
  <c r="AL102" i="41"/>
  <c r="AM411" i="41"/>
  <c r="AL411" i="41"/>
  <c r="AM131" i="41"/>
  <c r="AL131" i="41"/>
  <c r="AM311" i="41"/>
  <c r="AL311" i="41"/>
  <c r="AM371" i="41"/>
  <c r="AL371" i="41"/>
  <c r="AM431" i="41"/>
  <c r="AL431" i="41"/>
  <c r="AM293" i="41"/>
  <c r="AL293" i="41"/>
  <c r="AM495" i="41"/>
  <c r="AL495" i="41"/>
  <c r="AM192" i="41"/>
  <c r="AL192" i="41"/>
  <c r="AL416" i="41"/>
  <c r="AM416" i="41"/>
  <c r="AM207" i="41"/>
  <c r="AL207" i="41"/>
  <c r="AM235" i="41"/>
  <c r="AL235" i="41"/>
  <c r="AM449" i="41"/>
  <c r="AL449" i="41"/>
  <c r="AM175" i="41"/>
  <c r="AL175" i="41"/>
  <c r="AM418" i="41"/>
  <c r="AL418" i="41"/>
  <c r="AM42" i="41"/>
  <c r="AL42" i="41"/>
  <c r="AM300" i="41"/>
  <c r="AL300" i="41"/>
  <c r="AL500" i="41"/>
  <c r="AM500" i="41"/>
  <c r="AM18" i="41"/>
  <c r="AL18" i="41"/>
  <c r="AM150" i="41"/>
  <c r="AL150" i="41"/>
  <c r="AM222" i="41"/>
  <c r="AL222" i="41"/>
  <c r="AM270" i="41"/>
  <c r="AL270" i="41"/>
  <c r="AL318" i="41"/>
  <c r="AM318" i="41"/>
  <c r="AL366" i="41"/>
  <c r="AM366" i="41"/>
  <c r="AL414" i="41"/>
  <c r="AM414" i="41"/>
  <c r="AL462" i="41"/>
  <c r="AM462" i="41"/>
  <c r="AL510" i="41"/>
  <c r="AM510" i="41"/>
  <c r="AL158" i="41"/>
  <c r="AM158" i="41"/>
  <c r="AL405" i="41"/>
  <c r="AM405" i="41"/>
  <c r="AM67" i="41"/>
  <c r="AL67" i="41"/>
  <c r="AM262" i="41"/>
  <c r="AL262" i="41"/>
  <c r="AM471" i="41"/>
  <c r="AL471" i="41"/>
  <c r="AL128" i="41"/>
  <c r="AM128" i="41"/>
  <c r="AM161" i="41"/>
  <c r="AL161" i="41"/>
  <c r="AL392" i="41"/>
  <c r="AM392" i="41"/>
  <c r="AM81" i="41"/>
  <c r="AL81" i="41"/>
  <c r="AM204" i="41"/>
  <c r="AL204" i="41"/>
  <c r="AL441" i="41"/>
  <c r="AM441" i="41"/>
  <c r="AM46" i="41"/>
  <c r="AL46" i="41"/>
  <c r="AM124" i="41"/>
  <c r="AL124" i="41"/>
  <c r="AM427" i="41"/>
  <c r="AL427" i="41"/>
  <c r="AM47" i="41"/>
  <c r="AL47" i="41"/>
  <c r="AM203" i="41"/>
  <c r="AL203" i="41"/>
  <c r="AM263" i="41"/>
  <c r="AL263" i="41"/>
  <c r="AM491" i="41"/>
  <c r="AL491" i="41"/>
  <c r="AM61" i="41"/>
  <c r="AL61" i="41"/>
  <c r="AM157" i="41"/>
  <c r="AL157" i="41"/>
  <c r="AM229" i="41"/>
  <c r="AL229" i="41"/>
  <c r="AM301" i="41"/>
  <c r="AL301" i="41"/>
  <c r="AM373" i="41"/>
  <c r="AL373" i="41"/>
  <c r="AL445" i="41"/>
  <c r="AM445" i="41"/>
  <c r="AL517" i="41"/>
  <c r="AM517" i="41"/>
  <c r="AM60" i="41"/>
  <c r="AL60" i="41"/>
  <c r="AM314" i="41"/>
  <c r="AL314" i="41"/>
  <c r="AM511" i="41"/>
  <c r="AL511" i="41"/>
  <c r="AM26" i="41"/>
  <c r="AL26" i="41"/>
  <c r="AL213" i="41"/>
  <c r="AM213" i="41"/>
  <c r="AM432" i="41"/>
  <c r="AL432" i="41"/>
  <c r="AM63" i="41"/>
  <c r="AL63" i="41"/>
  <c r="AM147" i="41"/>
  <c r="AL147" i="41"/>
  <c r="AM279" i="41"/>
  <c r="AL279" i="41"/>
  <c r="AM256" i="41"/>
  <c r="AL256" i="41"/>
  <c r="AL465" i="41"/>
  <c r="AM465" i="41"/>
  <c r="AM396" i="41"/>
  <c r="AL396" i="41"/>
  <c r="AM216" i="41"/>
  <c r="AL216" i="41"/>
  <c r="AM435" i="41"/>
  <c r="AL435" i="41"/>
  <c r="AL68" i="41"/>
  <c r="AM68" i="41"/>
  <c r="AM321" i="41"/>
  <c r="AL321" i="41"/>
  <c r="AM516" i="41"/>
  <c r="AL516" i="41"/>
  <c r="AM178" i="41"/>
  <c r="AL178" i="41"/>
  <c r="AL422" i="41"/>
  <c r="AM422" i="41"/>
  <c r="AM283" i="41"/>
  <c r="AL283" i="41"/>
  <c r="AM487" i="41"/>
  <c r="AL487" i="41"/>
  <c r="AL200" i="41"/>
  <c r="AM200" i="41"/>
  <c r="AL320" i="41"/>
  <c r="AM320" i="41"/>
  <c r="AM182" i="41"/>
  <c r="AL182" i="41"/>
  <c r="AM408" i="41"/>
  <c r="AL408" i="41"/>
  <c r="AM225" i="41"/>
  <c r="AL225" i="41"/>
  <c r="AL458" i="41"/>
  <c r="AM458" i="41"/>
  <c r="AM144" i="41"/>
  <c r="AL144" i="41"/>
  <c r="AM442" i="41"/>
  <c r="AL442" i="41"/>
  <c r="AM143" i="41"/>
  <c r="AL143" i="41"/>
  <c r="AM323" i="41"/>
  <c r="AL323" i="41"/>
  <c r="AM443" i="41"/>
  <c r="AL443" i="41"/>
  <c r="AM492" i="41"/>
  <c r="AL492" i="41"/>
  <c r="AM312" i="41"/>
  <c r="AL312" i="41"/>
  <c r="AM85" i="41"/>
  <c r="AL85" i="41"/>
  <c r="AM333" i="41"/>
  <c r="AL333" i="41"/>
  <c r="AM526" i="41"/>
  <c r="AL526" i="41"/>
  <c r="AM233" i="41"/>
  <c r="AL233" i="41"/>
  <c r="AL448" i="41"/>
  <c r="AM448" i="41"/>
  <c r="AM276" i="41"/>
  <c r="AL276" i="41"/>
  <c r="AL482" i="41"/>
  <c r="AM482" i="41"/>
  <c r="AM24" i="41"/>
  <c r="AL24" i="41"/>
  <c r="AM237" i="41"/>
  <c r="AL237" i="41"/>
  <c r="AM451" i="41"/>
  <c r="AL451" i="41"/>
  <c r="AM65" i="41"/>
  <c r="AL65" i="41"/>
  <c r="AL92" i="41"/>
  <c r="AM92" i="41"/>
  <c r="AM340" i="41"/>
  <c r="AL340" i="41"/>
  <c r="AL532" i="41"/>
  <c r="AM532" i="41"/>
  <c r="AM30" i="41"/>
  <c r="AL30" i="41"/>
  <c r="AM162" i="41"/>
  <c r="AL162" i="41"/>
  <c r="AM522" i="41"/>
  <c r="AL522" i="41"/>
  <c r="AM199" i="41"/>
  <c r="AL199" i="41"/>
  <c r="AM437" i="41"/>
  <c r="AL437" i="41"/>
  <c r="AM79" i="41"/>
  <c r="AL79" i="41"/>
  <c r="AM304" i="41"/>
  <c r="AL304" i="41"/>
  <c r="AM502" i="41"/>
  <c r="AL502" i="41"/>
  <c r="AL8" i="41"/>
  <c r="AM8" i="41"/>
  <c r="AL140" i="41"/>
  <c r="AM140" i="41"/>
  <c r="AL260" i="41"/>
  <c r="AM260" i="41"/>
  <c r="AM202" i="41"/>
  <c r="AL202" i="41"/>
  <c r="AL424" i="41"/>
  <c r="AM424" i="41"/>
  <c r="AM93" i="41"/>
  <c r="AL93" i="41"/>
  <c r="AM245" i="41"/>
  <c r="AL245" i="41"/>
  <c r="AM473" i="41"/>
  <c r="AL473" i="41"/>
  <c r="AM58" i="41"/>
  <c r="AL58" i="41"/>
  <c r="AM206" i="41"/>
  <c r="AL206" i="41"/>
  <c r="AM459" i="41"/>
  <c r="AL459" i="41"/>
  <c r="AM215" i="41"/>
  <c r="AL215" i="41"/>
  <c r="AL383" i="41"/>
  <c r="AM383" i="41"/>
  <c r="AM168" i="41"/>
  <c r="AL168" i="41"/>
  <c r="AM73" i="41"/>
  <c r="AL73" i="41"/>
  <c r="AM169" i="41"/>
  <c r="AL169" i="41"/>
  <c r="AM241" i="41"/>
  <c r="AL241" i="41"/>
  <c r="AL313" i="41"/>
  <c r="AM313" i="41"/>
  <c r="AM385" i="41"/>
  <c r="AL385" i="41"/>
  <c r="AL457" i="41"/>
  <c r="AM457" i="41"/>
  <c r="AL529" i="41"/>
  <c r="AM529" i="41"/>
  <c r="AM228" i="41"/>
  <c r="AL228" i="41"/>
  <c r="AM108" i="41"/>
  <c r="AL108" i="41"/>
  <c r="AM351" i="41"/>
  <c r="AL351" i="41"/>
  <c r="AM543" i="41"/>
  <c r="AL543" i="41"/>
  <c r="AM254" i="41"/>
  <c r="AL254" i="41"/>
  <c r="AL464" i="41"/>
  <c r="AM464" i="41"/>
  <c r="AM75" i="41"/>
  <c r="AL75" i="41"/>
  <c r="AM159" i="41"/>
  <c r="AL159" i="41"/>
  <c r="AM219" i="41"/>
  <c r="AL219" i="41"/>
  <c r="AM291" i="41"/>
  <c r="AL291" i="41"/>
  <c r="AM297" i="41"/>
  <c r="AL297" i="41"/>
  <c r="AM497" i="41"/>
  <c r="AL497" i="41"/>
  <c r="AM16" i="41"/>
  <c r="AL16" i="41"/>
  <c r="AM257" i="41"/>
  <c r="AL257" i="41"/>
  <c r="AM466" i="41"/>
  <c r="AL466" i="41"/>
  <c r="AL115" i="41"/>
  <c r="AM115" i="41"/>
  <c r="AL356" i="41"/>
  <c r="AM356" i="41"/>
  <c r="AL548" i="41"/>
  <c r="AM548" i="41"/>
  <c r="AM234" i="41"/>
  <c r="AL234" i="41"/>
  <c r="AM282" i="41"/>
  <c r="AL282" i="41"/>
  <c r="AM330" i="41"/>
  <c r="AL330" i="41"/>
  <c r="AM378" i="41"/>
  <c r="AL378" i="41"/>
  <c r="AL426" i="41"/>
  <c r="AM426" i="41"/>
  <c r="AL474" i="41"/>
  <c r="AM474" i="41"/>
  <c r="AM240" i="41"/>
  <c r="AL240" i="41"/>
  <c r="AM453" i="41"/>
  <c r="AL453" i="41"/>
  <c r="AL45" i="41"/>
  <c r="AM45" i="41"/>
  <c r="AM324" i="41"/>
  <c r="AL324" i="41"/>
  <c r="AM519" i="41"/>
  <c r="AL519" i="41"/>
  <c r="AL212" i="41"/>
  <c r="AM212" i="41"/>
  <c r="AM223" i="41"/>
  <c r="AL223" i="41"/>
  <c r="AM456" i="41"/>
  <c r="AL456" i="41"/>
  <c r="AM266" i="41"/>
  <c r="AL266" i="41"/>
  <c r="AM489" i="41"/>
  <c r="AL489" i="41"/>
  <c r="AM226" i="41"/>
  <c r="AL226" i="41"/>
  <c r="AM475" i="41"/>
  <c r="AL475" i="41"/>
  <c r="AM59" i="41"/>
  <c r="AL59" i="41"/>
  <c r="AL155" i="41"/>
  <c r="AM155" i="41"/>
  <c r="AM275" i="41"/>
  <c r="AL275" i="41"/>
  <c r="AM503" i="41"/>
  <c r="AL503" i="41"/>
  <c r="AO7" i="41"/>
  <c r="AO19" i="41"/>
  <c r="AO31" i="41"/>
  <c r="AO43" i="41"/>
  <c r="AO55" i="41"/>
  <c r="AO67" i="41"/>
  <c r="AO79" i="41"/>
  <c r="AO91" i="41"/>
  <c r="AO103" i="41"/>
  <c r="AO115" i="41"/>
  <c r="AO127" i="41"/>
  <c r="AO139" i="41"/>
  <c r="AO151" i="41"/>
  <c r="AO163" i="41"/>
  <c r="AO175" i="41"/>
  <c r="AO187" i="41"/>
  <c r="AO199" i="41"/>
  <c r="AO211" i="41"/>
  <c r="AO223" i="41"/>
  <c r="AO235" i="41"/>
  <c r="AO247" i="41"/>
  <c r="AO259" i="41"/>
  <c r="AO271" i="41"/>
  <c r="AO283" i="41"/>
  <c r="AO295" i="41"/>
  <c r="AO307" i="41"/>
  <c r="AO319" i="41"/>
  <c r="AO331" i="41"/>
  <c r="AO343" i="41"/>
  <c r="AO355" i="41"/>
  <c r="AO367" i="41"/>
  <c r="AO379" i="41"/>
  <c r="AO391" i="41"/>
  <c r="AO403" i="41"/>
  <c r="AO415" i="41"/>
  <c r="AO427" i="41"/>
  <c r="AO439" i="41"/>
  <c r="AO451" i="41"/>
  <c r="AO463" i="41"/>
  <c r="AO475" i="41"/>
  <c r="AO487" i="41"/>
  <c r="AO499" i="41"/>
  <c r="AO511" i="41"/>
  <c r="AO523" i="41"/>
  <c r="AO535" i="41"/>
  <c r="AO547" i="41"/>
  <c r="AO245" i="41"/>
  <c r="AO8" i="41"/>
  <c r="AO20" i="41"/>
  <c r="AO32" i="41"/>
  <c r="AO44" i="41"/>
  <c r="AO56" i="41"/>
  <c r="AO68" i="41"/>
  <c r="AO80" i="41"/>
  <c r="AO92" i="41"/>
  <c r="AO104" i="41"/>
  <c r="AO116" i="41"/>
  <c r="AO128" i="41"/>
  <c r="AO140" i="41"/>
  <c r="AO152" i="41"/>
  <c r="AO164" i="41"/>
  <c r="AO176" i="41"/>
  <c r="AO188" i="41"/>
  <c r="AO200" i="41"/>
  <c r="AO212" i="41"/>
  <c r="AO224" i="41"/>
  <c r="AO236" i="41"/>
  <c r="AO248" i="41"/>
  <c r="AO260" i="41"/>
  <c r="AO272" i="41"/>
  <c r="AO284" i="41"/>
  <c r="AO296" i="41"/>
  <c r="AO308" i="41"/>
  <c r="AO320" i="41"/>
  <c r="AO332" i="41"/>
  <c r="AO344" i="41"/>
  <c r="AO356" i="41"/>
  <c r="AO368" i="41"/>
  <c r="AO380" i="41"/>
  <c r="AO392" i="41"/>
  <c r="AO404" i="41"/>
  <c r="AO416" i="41"/>
  <c r="AO428" i="41"/>
  <c r="AO440" i="41"/>
  <c r="AO452" i="41"/>
  <c r="AO464" i="41"/>
  <c r="AO476" i="41"/>
  <c r="AO488" i="41"/>
  <c r="AO500" i="41"/>
  <c r="AO512" i="41"/>
  <c r="AO524" i="41"/>
  <c r="AO536" i="41"/>
  <c r="AO548" i="41"/>
  <c r="AO269" i="41"/>
  <c r="AO9" i="41"/>
  <c r="AO21" i="41"/>
  <c r="AO33" i="41"/>
  <c r="AO45" i="41"/>
  <c r="AO57" i="41"/>
  <c r="AO69" i="41"/>
  <c r="AO81" i="41"/>
  <c r="AO93" i="41"/>
  <c r="AO105" i="41"/>
  <c r="AO117" i="41"/>
  <c r="AO129" i="41"/>
  <c r="AO141" i="41"/>
  <c r="AO153" i="41"/>
  <c r="AO165" i="41"/>
  <c r="AO177" i="41"/>
  <c r="AO189" i="41"/>
  <c r="AO201" i="41"/>
  <c r="AO213" i="41"/>
  <c r="AO225" i="41"/>
  <c r="AO237" i="41"/>
  <c r="AO249" i="41"/>
  <c r="AO261" i="41"/>
  <c r="AO273" i="41"/>
  <c r="AO285" i="41"/>
  <c r="AO297" i="41"/>
  <c r="AO309" i="41"/>
  <c r="AO321" i="41"/>
  <c r="AO333" i="41"/>
  <c r="AO345" i="41"/>
  <c r="AO357" i="41"/>
  <c r="AO369" i="41"/>
  <c r="AO381" i="41"/>
  <c r="AO393" i="41"/>
  <c r="AO405" i="41"/>
  <c r="AO417" i="41"/>
  <c r="AO429" i="41"/>
  <c r="AO441" i="41"/>
  <c r="AO453" i="41"/>
  <c r="AO465" i="41"/>
  <c r="AO477" i="41"/>
  <c r="AO489" i="41"/>
  <c r="AO501" i="41"/>
  <c r="AO513" i="41"/>
  <c r="AO525" i="41"/>
  <c r="AO537" i="41"/>
  <c r="AO549" i="41"/>
  <c r="AO281" i="41"/>
  <c r="AO10" i="41"/>
  <c r="AO22" i="41"/>
  <c r="AO34" i="41"/>
  <c r="AO46" i="41"/>
  <c r="AO58" i="41"/>
  <c r="AO70" i="41"/>
  <c r="AO82" i="41"/>
  <c r="AO94" i="41"/>
  <c r="AO106" i="41"/>
  <c r="AO118" i="41"/>
  <c r="AO130" i="41"/>
  <c r="AO142" i="41"/>
  <c r="AO154" i="41"/>
  <c r="AO166" i="41"/>
  <c r="AO178" i="41"/>
  <c r="AO190" i="41"/>
  <c r="AO202" i="41"/>
  <c r="AO214" i="41"/>
  <c r="AO226" i="41"/>
  <c r="AO238" i="41"/>
  <c r="AO250" i="41"/>
  <c r="AO262" i="41"/>
  <c r="AO274" i="41"/>
  <c r="AO286" i="41"/>
  <c r="AO298" i="41"/>
  <c r="AO310" i="41"/>
  <c r="AO322" i="41"/>
  <c r="AO334" i="41"/>
  <c r="AO346" i="41"/>
  <c r="AO358" i="41"/>
  <c r="AO370" i="41"/>
  <c r="AO382" i="41"/>
  <c r="AO394" i="41"/>
  <c r="AO406" i="41"/>
  <c r="AO418" i="41"/>
  <c r="AO430" i="41"/>
  <c r="AO442" i="41"/>
  <c r="AO454" i="41"/>
  <c r="AO466" i="41"/>
  <c r="AO478" i="41"/>
  <c r="AO490" i="41"/>
  <c r="AO502" i="41"/>
  <c r="AO514" i="41"/>
  <c r="AO526" i="41"/>
  <c r="AO538" i="41"/>
  <c r="AO550" i="41"/>
  <c r="AO257" i="41"/>
  <c r="AO11" i="41"/>
  <c r="AO23" i="41"/>
  <c r="AO35" i="41"/>
  <c r="AO47" i="41"/>
  <c r="AO59" i="41"/>
  <c r="AO71" i="41"/>
  <c r="AO83" i="41"/>
  <c r="AO95" i="41"/>
  <c r="AO107" i="41"/>
  <c r="AO119" i="41"/>
  <c r="AO131" i="41"/>
  <c r="AO143" i="41"/>
  <c r="AO155" i="41"/>
  <c r="AO167" i="41"/>
  <c r="AO179" i="41"/>
  <c r="AO191" i="41"/>
  <c r="AO203" i="41"/>
  <c r="AO215" i="41"/>
  <c r="AO227" i="41"/>
  <c r="AO239" i="41"/>
  <c r="AO251" i="41"/>
  <c r="AO263" i="41"/>
  <c r="AO275" i="41"/>
  <c r="AO287" i="41"/>
  <c r="AO299" i="41"/>
  <c r="AO311" i="41"/>
  <c r="AO323" i="41"/>
  <c r="AO335" i="41"/>
  <c r="AO347" i="41"/>
  <c r="AO359" i="41"/>
  <c r="AO371" i="41"/>
  <c r="AO383" i="41"/>
  <c r="AO395" i="41"/>
  <c r="AO407" i="41"/>
  <c r="AO419" i="41"/>
  <c r="AO431" i="41"/>
  <c r="AO443" i="41"/>
  <c r="AO455" i="41"/>
  <c r="AO467" i="41"/>
  <c r="AO479" i="41"/>
  <c r="AO491" i="41"/>
  <c r="AO503" i="41"/>
  <c r="AO515" i="41"/>
  <c r="AO527" i="41"/>
  <c r="AO539" i="41"/>
  <c r="AO341" i="41"/>
  <c r="AO12" i="41"/>
  <c r="AO24" i="41"/>
  <c r="AO36" i="41"/>
  <c r="AO48" i="41"/>
  <c r="AO60" i="41"/>
  <c r="AO72" i="41"/>
  <c r="AO84" i="41"/>
  <c r="AO96" i="41"/>
  <c r="AO108" i="41"/>
  <c r="AO120" i="41"/>
  <c r="AO132" i="41"/>
  <c r="AO144" i="41"/>
  <c r="AO156" i="41"/>
  <c r="AO168" i="41"/>
  <c r="AO180" i="41"/>
  <c r="AO192" i="41"/>
  <c r="AO204" i="41"/>
  <c r="AO216" i="41"/>
  <c r="AO228" i="41"/>
  <c r="AO240" i="41"/>
  <c r="AO252" i="41"/>
  <c r="AO264" i="41"/>
  <c r="AO276" i="41"/>
  <c r="AO288" i="41"/>
  <c r="AO300" i="41"/>
  <c r="AO312" i="41"/>
  <c r="AO324" i="41"/>
  <c r="AO336" i="41"/>
  <c r="AO348" i="41"/>
  <c r="AO360" i="41"/>
  <c r="AO372" i="41"/>
  <c r="AO384" i="41"/>
  <c r="AO396" i="41"/>
  <c r="AO408" i="41"/>
  <c r="AO420" i="41"/>
  <c r="AO432" i="41"/>
  <c r="AO444" i="41"/>
  <c r="AO456" i="41"/>
  <c r="AO468" i="41"/>
  <c r="AO480" i="41"/>
  <c r="AO492" i="41"/>
  <c r="AO504" i="41"/>
  <c r="AO516" i="41"/>
  <c r="AO528" i="41"/>
  <c r="AO540" i="41"/>
  <c r="AO329" i="41"/>
  <c r="AO13" i="41"/>
  <c r="AO25" i="41"/>
  <c r="AO37" i="41"/>
  <c r="AO49" i="41"/>
  <c r="AO61" i="41"/>
  <c r="AO73" i="41"/>
  <c r="AO85" i="41"/>
  <c r="AO97" i="41"/>
  <c r="AO109" i="41"/>
  <c r="AO121" i="41"/>
  <c r="AO133" i="41"/>
  <c r="AO145" i="41"/>
  <c r="AO157" i="41"/>
  <c r="AO169" i="41"/>
  <c r="AO181" i="41"/>
  <c r="AO193" i="41"/>
  <c r="AO205" i="41"/>
  <c r="AO217" i="41"/>
  <c r="AO229" i="41"/>
  <c r="AO241" i="41"/>
  <c r="AO253" i="41"/>
  <c r="AO265" i="41"/>
  <c r="AO277" i="41"/>
  <c r="AO289" i="41"/>
  <c r="AO301" i="41"/>
  <c r="AO313" i="41"/>
  <c r="AO325" i="41"/>
  <c r="AO337" i="41"/>
  <c r="AO349" i="41"/>
  <c r="AO361" i="41"/>
  <c r="AO373" i="41"/>
  <c r="AO385" i="41"/>
  <c r="AO397" i="41"/>
  <c r="AO409" i="41"/>
  <c r="AO421" i="41"/>
  <c r="AO433" i="41"/>
  <c r="AO445" i="41"/>
  <c r="AO457" i="41"/>
  <c r="AO469" i="41"/>
  <c r="AO481" i="41"/>
  <c r="AO493" i="41"/>
  <c r="AO505" i="41"/>
  <c r="AO517" i="41"/>
  <c r="AO529" i="41"/>
  <c r="AO541" i="41"/>
  <c r="AO293" i="41"/>
  <c r="AO14" i="41"/>
  <c r="AO26" i="41"/>
  <c r="AO38" i="41"/>
  <c r="AO50" i="41"/>
  <c r="AO62" i="41"/>
  <c r="AO74" i="41"/>
  <c r="AO86" i="41"/>
  <c r="AO98" i="41"/>
  <c r="AO110" i="41"/>
  <c r="AO122" i="41"/>
  <c r="AO134" i="41"/>
  <c r="AO146" i="41"/>
  <c r="AO158" i="41"/>
  <c r="AO170" i="41"/>
  <c r="AO182" i="41"/>
  <c r="AO194" i="41"/>
  <c r="AO206" i="41"/>
  <c r="AO218" i="41"/>
  <c r="AO230" i="41"/>
  <c r="AO242" i="41"/>
  <c r="AO254" i="41"/>
  <c r="AO266" i="41"/>
  <c r="AO278" i="41"/>
  <c r="AO290" i="41"/>
  <c r="AO302" i="41"/>
  <c r="AO314" i="41"/>
  <c r="AO326" i="41"/>
  <c r="AO338" i="41"/>
  <c r="AO350" i="41"/>
  <c r="AO362" i="41"/>
  <c r="AO374" i="41"/>
  <c r="AO386" i="41"/>
  <c r="AO398" i="41"/>
  <c r="AO410" i="41"/>
  <c r="AO422" i="41"/>
  <c r="AO434" i="41"/>
  <c r="AO446" i="41"/>
  <c r="AO458" i="41"/>
  <c r="AO470" i="41"/>
  <c r="AO482" i="41"/>
  <c r="AO494" i="41"/>
  <c r="AO506" i="41"/>
  <c r="AO518" i="41"/>
  <c r="AO530" i="41"/>
  <c r="AO542" i="41"/>
  <c r="AO233" i="41"/>
  <c r="AO15" i="41"/>
  <c r="AO27" i="41"/>
  <c r="AO39" i="41"/>
  <c r="AO51" i="41"/>
  <c r="AO63" i="41"/>
  <c r="AO75" i="41"/>
  <c r="AO87" i="41"/>
  <c r="AO99" i="41"/>
  <c r="AO111" i="41"/>
  <c r="AO123" i="41"/>
  <c r="AO135" i="41"/>
  <c r="AO147" i="41"/>
  <c r="AO159" i="41"/>
  <c r="AO171" i="41"/>
  <c r="AO183" i="41"/>
  <c r="AO195" i="41"/>
  <c r="AO207" i="41"/>
  <c r="AO219" i="41"/>
  <c r="AO231" i="41"/>
  <c r="AO243" i="41"/>
  <c r="AO255" i="41"/>
  <c r="AO267" i="41"/>
  <c r="AO279" i="41"/>
  <c r="AO291" i="41"/>
  <c r="AO303" i="41"/>
  <c r="AO315" i="41"/>
  <c r="AO327" i="41"/>
  <c r="AO339" i="41"/>
  <c r="AO351" i="41"/>
  <c r="AO363" i="41"/>
  <c r="AO375" i="41"/>
  <c r="AO387" i="41"/>
  <c r="AO399" i="41"/>
  <c r="AO411" i="41"/>
  <c r="AO423" i="41"/>
  <c r="AO435" i="41"/>
  <c r="AO447" i="41"/>
  <c r="AO459" i="41"/>
  <c r="AO471" i="41"/>
  <c r="AO483" i="41"/>
  <c r="AO495" i="41"/>
  <c r="AO507" i="41"/>
  <c r="AO519" i="41"/>
  <c r="AO531" i="41"/>
  <c r="AO543" i="41"/>
  <c r="AO305" i="41"/>
  <c r="AO16" i="41"/>
  <c r="AO28" i="41"/>
  <c r="AO40" i="41"/>
  <c r="AO52" i="41"/>
  <c r="AO64" i="41"/>
  <c r="AO76" i="41"/>
  <c r="AO88" i="41"/>
  <c r="AO100" i="41"/>
  <c r="AO112" i="41"/>
  <c r="AO124" i="41"/>
  <c r="AO136" i="41"/>
  <c r="AO148" i="41"/>
  <c r="AO160" i="41"/>
  <c r="AO172" i="41"/>
  <c r="AO184" i="41"/>
  <c r="AO196" i="41"/>
  <c r="AO208" i="41"/>
  <c r="AO220" i="41"/>
  <c r="AO232" i="41"/>
  <c r="AO244" i="41"/>
  <c r="AO256" i="41"/>
  <c r="AO268" i="41"/>
  <c r="AO280" i="41"/>
  <c r="AO292" i="41"/>
  <c r="AO304" i="41"/>
  <c r="AO316" i="41"/>
  <c r="AO328" i="41"/>
  <c r="AO340" i="41"/>
  <c r="AO352" i="41"/>
  <c r="AO364" i="41"/>
  <c r="AO376" i="41"/>
  <c r="AO388" i="41"/>
  <c r="AO400" i="41"/>
  <c r="AO412" i="41"/>
  <c r="AO424" i="41"/>
  <c r="AO436" i="41"/>
  <c r="AO448" i="41"/>
  <c r="AO460" i="41"/>
  <c r="AO472" i="41"/>
  <c r="AO484" i="41"/>
  <c r="AO496" i="41"/>
  <c r="AO508" i="41"/>
  <c r="AO520" i="41"/>
  <c r="AO532" i="41"/>
  <c r="AO544" i="41"/>
  <c r="AO17" i="41"/>
  <c r="AO29" i="41"/>
  <c r="AO41" i="41"/>
  <c r="AO53" i="41"/>
  <c r="AO65" i="41"/>
  <c r="AO77" i="41"/>
  <c r="AO89" i="41"/>
  <c r="AO101" i="41"/>
  <c r="AO113" i="41"/>
  <c r="AO125" i="41"/>
  <c r="AO137" i="41"/>
  <c r="AO149" i="41"/>
  <c r="AO161" i="41"/>
  <c r="AO173" i="41"/>
  <c r="AO185" i="41"/>
  <c r="AO197" i="41"/>
  <c r="AO209" i="41"/>
  <c r="AO317" i="41"/>
  <c r="AO353" i="41"/>
  <c r="AO365" i="41"/>
  <c r="AO377" i="41"/>
  <c r="AO389" i="41"/>
  <c r="AO401" i="41"/>
  <c r="AO413" i="41"/>
  <c r="AO425" i="41"/>
  <c r="AO437" i="41"/>
  <c r="AO449" i="41"/>
  <c r="AO461" i="41"/>
  <c r="AO473" i="41"/>
  <c r="AO485" i="41"/>
  <c r="AO497" i="41"/>
  <c r="AO509" i="41"/>
  <c r="AO521" i="41"/>
  <c r="AO533" i="41"/>
  <c r="AO545" i="41"/>
  <c r="AO18" i="41"/>
  <c r="AO30" i="41"/>
  <c r="AO42" i="41"/>
  <c r="AO54" i="41"/>
  <c r="AO66" i="41"/>
  <c r="AO78" i="41"/>
  <c r="AO90" i="41"/>
  <c r="AO102" i="41"/>
  <c r="AO114" i="41"/>
  <c r="AO126" i="41"/>
  <c r="AO138" i="41"/>
  <c r="AO150" i="41"/>
  <c r="AO162" i="41"/>
  <c r="AO174" i="41"/>
  <c r="AO186" i="41"/>
  <c r="AO198" i="41"/>
  <c r="AO210" i="41"/>
  <c r="AO222" i="41"/>
  <c r="AO234" i="41"/>
  <c r="AO246" i="41"/>
  <c r="AO258" i="41"/>
  <c r="AO270" i="41"/>
  <c r="AO282" i="41"/>
  <c r="AO294" i="41"/>
  <c r="AO306" i="41"/>
  <c r="AO318" i="41"/>
  <c r="AO330" i="41"/>
  <c r="AO342" i="41"/>
  <c r="AO354" i="41"/>
  <c r="AO366" i="41"/>
  <c r="AO378" i="41"/>
  <c r="AO390" i="41"/>
  <c r="AO402" i="41"/>
  <c r="AO414" i="41"/>
  <c r="AO426" i="41"/>
  <c r="AO438" i="41"/>
  <c r="AO450" i="41"/>
  <c r="AO462" i="41"/>
  <c r="AO474" i="41"/>
  <c r="AO486" i="41"/>
  <c r="AO498" i="41"/>
  <c r="AO510" i="41"/>
  <c r="AO522" i="41"/>
  <c r="AO534" i="41"/>
  <c r="AO546" i="41"/>
  <c r="AO221" i="41"/>
  <c r="AD30" i="41"/>
  <c r="AC30" i="41"/>
  <c r="AD78" i="41"/>
  <c r="AC78" i="41"/>
  <c r="AD19" i="41"/>
  <c r="AC19" i="41"/>
  <c r="AD502" i="41"/>
  <c r="AC502" i="41"/>
  <c r="AC218" i="41"/>
  <c r="AD218" i="41"/>
  <c r="AD266" i="41"/>
  <c r="AC266" i="41"/>
  <c r="AC314" i="41"/>
  <c r="AD314" i="41"/>
  <c r="AC362" i="41"/>
  <c r="AD362" i="41"/>
  <c r="AD410" i="41"/>
  <c r="AC410" i="41"/>
  <c r="AD458" i="41"/>
  <c r="AC458" i="41"/>
  <c r="AC506" i="41"/>
  <c r="AD506" i="41"/>
  <c r="AD167" i="41"/>
  <c r="AC167" i="41"/>
  <c r="AD192" i="41"/>
  <c r="AC192" i="41"/>
  <c r="AD528" i="41"/>
  <c r="AC528" i="41"/>
  <c r="AD335" i="41"/>
  <c r="AC335" i="41"/>
  <c r="AC231" i="41"/>
  <c r="AD231" i="41"/>
  <c r="AC279" i="41"/>
  <c r="AD279" i="41"/>
  <c r="AD327" i="41"/>
  <c r="AC327" i="41"/>
  <c r="AD375" i="41"/>
  <c r="AC375" i="41"/>
  <c r="AC423" i="41"/>
  <c r="AD423" i="41"/>
  <c r="AC471" i="41"/>
  <c r="AD471" i="41"/>
  <c r="AD519" i="41"/>
  <c r="AC519" i="41"/>
  <c r="AD252" i="41"/>
  <c r="AC252" i="41"/>
  <c r="AD533" i="41"/>
  <c r="AC533" i="41"/>
  <c r="AD199" i="41"/>
  <c r="AC199" i="41"/>
  <c r="AD489" i="41"/>
  <c r="AC489" i="41"/>
  <c r="AD91" i="41"/>
  <c r="AC91" i="41"/>
  <c r="AD201" i="41"/>
  <c r="AC201" i="41"/>
  <c r="AD44" i="41"/>
  <c r="AC44" i="41"/>
  <c r="AD92" i="41"/>
  <c r="AC92" i="41"/>
  <c r="AD140" i="41"/>
  <c r="AC140" i="41"/>
  <c r="AD228" i="41"/>
  <c r="AC228" i="41"/>
  <c r="AD153" i="41"/>
  <c r="AC153" i="41"/>
  <c r="AD64" i="41"/>
  <c r="AC64" i="41"/>
  <c r="AC171" i="41"/>
  <c r="AD171" i="41"/>
  <c r="AD343" i="41"/>
  <c r="AC343" i="41"/>
  <c r="AD45" i="41"/>
  <c r="AC45" i="41"/>
  <c r="AC97" i="41"/>
  <c r="AD97" i="41"/>
  <c r="AC385" i="41"/>
  <c r="AD385" i="41"/>
  <c r="AD526" i="41"/>
  <c r="AC526" i="41"/>
  <c r="AC62" i="41"/>
  <c r="AD62" i="41"/>
  <c r="AD359" i="41"/>
  <c r="AC359" i="41"/>
  <c r="AD215" i="41"/>
  <c r="AC215" i="41"/>
  <c r="AD324" i="41"/>
  <c r="AC324" i="41"/>
  <c r="AD225" i="41"/>
  <c r="AC225" i="41"/>
  <c r="AD513" i="41"/>
  <c r="AC513" i="41"/>
  <c r="AD514" i="41"/>
  <c r="AC514" i="41"/>
  <c r="AD200" i="41"/>
  <c r="AC200" i="41"/>
  <c r="AD419" i="41"/>
  <c r="AC419" i="41"/>
  <c r="AD143" i="41"/>
  <c r="AC143" i="41"/>
  <c r="AD384" i="41"/>
  <c r="AC384" i="41"/>
  <c r="AD108" i="41"/>
  <c r="AC108" i="41"/>
  <c r="AD468" i="41"/>
  <c r="AC468" i="41"/>
  <c r="AC75" i="41"/>
  <c r="AD75" i="41"/>
  <c r="AD348" i="41"/>
  <c r="AC348" i="41"/>
  <c r="AC546" i="41"/>
  <c r="AD546" i="41"/>
  <c r="AC49" i="41"/>
  <c r="AD49" i="41"/>
  <c r="AD337" i="41"/>
  <c r="AC337" i="41"/>
  <c r="AC28" i="41"/>
  <c r="AD28" i="41"/>
  <c r="AC76" i="41"/>
  <c r="AD76" i="41"/>
  <c r="AD124" i="41"/>
  <c r="AC124" i="41"/>
  <c r="AD550" i="41"/>
  <c r="AC550" i="41"/>
  <c r="AC122" i="41"/>
  <c r="AD122" i="41"/>
  <c r="AD383" i="41"/>
  <c r="AC383" i="41"/>
  <c r="AC39" i="41"/>
  <c r="AD39" i="41"/>
  <c r="AC87" i="41"/>
  <c r="AD87" i="41"/>
  <c r="AC135" i="41"/>
  <c r="AD135" i="41"/>
  <c r="AC183" i="41"/>
  <c r="AD183" i="41"/>
  <c r="AD456" i="41"/>
  <c r="AC456" i="41"/>
  <c r="AC510" i="41"/>
  <c r="AD510" i="41"/>
  <c r="AD249" i="41"/>
  <c r="AC249" i="41"/>
  <c r="AD537" i="41"/>
  <c r="AC537" i="41"/>
  <c r="AD259" i="41"/>
  <c r="AC259" i="41"/>
  <c r="AD307" i="41"/>
  <c r="AC307" i="41"/>
  <c r="AD355" i="41"/>
  <c r="AC355" i="41"/>
  <c r="AD403" i="41"/>
  <c r="AC403" i="41"/>
  <c r="AD451" i="41"/>
  <c r="AC451" i="41"/>
  <c r="AD499" i="41"/>
  <c r="AC499" i="41"/>
  <c r="AD547" i="41"/>
  <c r="AC547" i="41"/>
  <c r="AD538" i="41"/>
  <c r="AC538" i="41"/>
  <c r="AC9" i="41"/>
  <c r="AD9" i="41"/>
  <c r="AD57" i="41"/>
  <c r="AC57" i="41"/>
  <c r="AD105" i="41"/>
  <c r="AC105" i="41"/>
  <c r="AC13" i="41"/>
  <c r="AD13" i="41"/>
  <c r="AC61" i="41"/>
  <c r="AD61" i="41"/>
  <c r="AC109" i="41"/>
  <c r="AD109" i="41"/>
  <c r="AC157" i="41"/>
  <c r="AD157" i="41"/>
  <c r="AC205" i="41"/>
  <c r="AD205" i="41"/>
  <c r="AC253" i="41"/>
  <c r="AD253" i="41"/>
  <c r="AC301" i="41"/>
  <c r="AD301" i="41"/>
  <c r="AC349" i="41"/>
  <c r="AD349" i="41"/>
  <c r="AD397" i="41"/>
  <c r="AC397" i="41"/>
  <c r="AC445" i="41"/>
  <c r="AD445" i="41"/>
  <c r="AC493" i="41"/>
  <c r="AD493" i="41"/>
  <c r="AD541" i="41"/>
  <c r="AC541" i="41"/>
  <c r="AD132" i="41"/>
  <c r="AC132" i="41"/>
  <c r="AD492" i="41"/>
  <c r="AC492" i="41"/>
  <c r="AD110" i="41"/>
  <c r="AC110" i="41"/>
  <c r="AD391" i="41"/>
  <c r="AC391" i="41"/>
  <c r="AD17" i="41"/>
  <c r="AC17" i="41"/>
  <c r="AD42" i="41"/>
  <c r="AC42" i="41"/>
  <c r="AD90" i="41"/>
  <c r="AC90" i="41"/>
  <c r="AD31" i="41"/>
  <c r="AC31" i="41"/>
  <c r="AC14" i="41"/>
  <c r="AD14" i="41"/>
  <c r="AD230" i="41"/>
  <c r="AC230" i="41"/>
  <c r="AD278" i="41"/>
  <c r="AC278" i="41"/>
  <c r="AC326" i="41"/>
  <c r="AD326" i="41"/>
  <c r="AD374" i="41"/>
  <c r="AC374" i="41"/>
  <c r="AD422" i="41"/>
  <c r="AC422" i="41"/>
  <c r="AD470" i="41"/>
  <c r="AC470" i="41"/>
  <c r="AD518" i="41"/>
  <c r="AC518" i="41"/>
  <c r="AD276" i="41"/>
  <c r="AC276" i="41"/>
  <c r="AD24" i="41"/>
  <c r="AC24" i="41"/>
  <c r="AD407" i="41"/>
  <c r="AC407" i="41"/>
  <c r="AC243" i="41"/>
  <c r="AD243" i="41"/>
  <c r="AC291" i="41"/>
  <c r="AD291" i="41"/>
  <c r="AD339" i="41"/>
  <c r="AC339" i="41"/>
  <c r="AC387" i="41"/>
  <c r="AD387" i="41"/>
  <c r="AC435" i="41"/>
  <c r="AD435" i="41"/>
  <c r="AD483" i="41"/>
  <c r="AC483" i="41"/>
  <c r="AC531" i="41"/>
  <c r="AD531" i="41"/>
  <c r="AD336" i="41"/>
  <c r="AC336" i="41"/>
  <c r="AC273" i="41"/>
  <c r="AD273" i="41"/>
  <c r="AD55" i="41"/>
  <c r="AC55" i="41"/>
  <c r="AD103" i="41"/>
  <c r="AC103" i="41"/>
  <c r="AD8" i="41"/>
  <c r="AC8" i="41"/>
  <c r="AD56" i="41"/>
  <c r="AC56" i="41"/>
  <c r="AD104" i="41"/>
  <c r="AC104" i="41"/>
  <c r="AD312" i="41"/>
  <c r="AC312" i="41"/>
  <c r="AD112" i="41"/>
  <c r="AC112" i="41"/>
  <c r="AC123" i="41"/>
  <c r="AD123" i="41"/>
  <c r="AD139" i="41"/>
  <c r="AC139" i="41"/>
  <c r="AD439" i="41"/>
  <c r="AC439" i="41"/>
  <c r="AD93" i="41"/>
  <c r="AC93" i="41"/>
  <c r="AC241" i="41"/>
  <c r="AD241" i="41"/>
  <c r="AD481" i="41"/>
  <c r="AC481" i="41"/>
  <c r="AD41" i="41"/>
  <c r="AC41" i="41"/>
  <c r="AC182" i="41"/>
  <c r="AD182" i="41"/>
  <c r="AD96" i="41"/>
  <c r="AC96" i="41"/>
  <c r="AD431" i="41"/>
  <c r="AC431" i="41"/>
  <c r="AD84" i="41"/>
  <c r="AC84" i="41"/>
  <c r="AD420" i="41"/>
  <c r="AC420" i="41"/>
  <c r="AD297" i="41"/>
  <c r="AC297" i="41"/>
  <c r="AD163" i="41"/>
  <c r="AC163" i="41"/>
  <c r="AD204" i="41"/>
  <c r="AC204" i="41"/>
  <c r="AD65" i="41"/>
  <c r="AC65" i="41"/>
  <c r="AD40" i="41"/>
  <c r="AC40" i="41"/>
  <c r="AC88" i="41"/>
  <c r="AD88" i="41"/>
  <c r="AC136" i="41"/>
  <c r="AD136" i="41"/>
  <c r="AD162" i="41"/>
  <c r="AC162" i="41"/>
  <c r="AD22" i="41"/>
  <c r="AC22" i="41"/>
  <c r="AD134" i="41"/>
  <c r="AC134" i="41"/>
  <c r="AD455" i="41"/>
  <c r="AC455" i="41"/>
  <c r="AC51" i="41"/>
  <c r="AD51" i="41"/>
  <c r="AC99" i="41"/>
  <c r="AD99" i="41"/>
  <c r="AC147" i="41"/>
  <c r="AD147" i="41"/>
  <c r="AD131" i="41"/>
  <c r="AC131" i="41"/>
  <c r="AD522" i="41"/>
  <c r="AC522" i="41"/>
  <c r="AC321" i="41"/>
  <c r="AD321" i="41"/>
  <c r="AD223" i="41"/>
  <c r="AC223" i="41"/>
  <c r="AD271" i="41"/>
  <c r="AC271" i="41"/>
  <c r="AD319" i="41"/>
  <c r="AC319" i="41"/>
  <c r="AD367" i="41"/>
  <c r="AC367" i="41"/>
  <c r="AD415" i="41"/>
  <c r="AC415" i="41"/>
  <c r="AD463" i="41"/>
  <c r="AC463" i="41"/>
  <c r="AD511" i="41"/>
  <c r="AC511" i="41"/>
  <c r="AD164" i="41"/>
  <c r="AC164" i="41"/>
  <c r="AD21" i="41"/>
  <c r="AC21" i="41"/>
  <c r="AD69" i="41"/>
  <c r="AC69" i="41"/>
  <c r="AC117" i="41"/>
  <c r="AD117" i="41"/>
  <c r="AD177" i="41"/>
  <c r="AC177" i="41"/>
  <c r="AC25" i="41"/>
  <c r="AD25" i="41"/>
  <c r="AC73" i="41"/>
  <c r="AD73" i="41"/>
  <c r="AC121" i="41"/>
  <c r="AD121" i="41"/>
  <c r="AC169" i="41"/>
  <c r="AD169" i="41"/>
  <c r="AC217" i="41"/>
  <c r="AD217" i="41"/>
  <c r="AC265" i="41"/>
  <c r="AD265" i="41"/>
  <c r="AC313" i="41"/>
  <c r="AD313" i="41"/>
  <c r="AD361" i="41"/>
  <c r="AC361" i="41"/>
  <c r="AC409" i="41"/>
  <c r="AD409" i="41"/>
  <c r="AC457" i="41"/>
  <c r="AD457" i="41"/>
  <c r="AD505" i="41"/>
  <c r="AC505" i="41"/>
  <c r="AD216" i="41"/>
  <c r="AC216" i="41"/>
  <c r="AC16" i="41"/>
  <c r="AD16" i="41"/>
  <c r="AD311" i="41"/>
  <c r="AC311" i="41"/>
  <c r="AC145" i="41"/>
  <c r="AD145" i="41"/>
  <c r="AC433" i="41"/>
  <c r="AD433" i="41"/>
  <c r="AD396" i="41"/>
  <c r="AC396" i="41"/>
  <c r="AD89" i="41"/>
  <c r="AC89" i="41"/>
  <c r="AD190" i="41"/>
  <c r="AC190" i="41"/>
  <c r="AD46" i="41"/>
  <c r="AC46" i="41"/>
  <c r="AD54" i="41"/>
  <c r="AC54" i="41"/>
  <c r="AD102" i="41"/>
  <c r="AC102" i="41"/>
  <c r="AD43" i="41"/>
  <c r="AC43" i="41"/>
  <c r="AD86" i="41"/>
  <c r="AC86" i="41"/>
  <c r="AD242" i="41"/>
  <c r="AC242" i="41"/>
  <c r="AC290" i="41"/>
  <c r="AD290" i="41"/>
  <c r="AD338" i="41"/>
  <c r="AC338" i="41"/>
  <c r="AD386" i="41"/>
  <c r="AC386" i="41"/>
  <c r="AD434" i="41"/>
  <c r="AC434" i="41"/>
  <c r="AD482" i="41"/>
  <c r="AC482" i="41"/>
  <c r="AC530" i="41"/>
  <c r="AD530" i="41"/>
  <c r="AD360" i="41"/>
  <c r="AC360" i="41"/>
  <c r="AD503" i="41"/>
  <c r="AC503" i="41"/>
  <c r="AC255" i="41"/>
  <c r="AD255" i="41"/>
  <c r="AD303" i="41"/>
  <c r="AC303" i="41"/>
  <c r="AD351" i="41"/>
  <c r="AC351" i="41"/>
  <c r="AC399" i="41"/>
  <c r="AD399" i="41"/>
  <c r="AC447" i="41"/>
  <c r="AD447" i="41"/>
  <c r="AD495" i="41"/>
  <c r="AC495" i="41"/>
  <c r="AC543" i="41"/>
  <c r="AD543" i="41"/>
  <c r="AD432" i="41"/>
  <c r="AC432" i="41"/>
  <c r="AD345" i="41"/>
  <c r="AC345" i="41"/>
  <c r="AD67" i="41"/>
  <c r="AC67" i="41"/>
  <c r="AD115" i="41"/>
  <c r="AC115" i="41"/>
  <c r="AD20" i="41"/>
  <c r="AC20" i="41"/>
  <c r="AD68" i="41"/>
  <c r="AC68" i="41"/>
  <c r="AD116" i="41"/>
  <c r="AC116" i="41"/>
  <c r="AD408" i="41"/>
  <c r="AC408" i="41"/>
  <c r="AD59" i="41"/>
  <c r="AC59" i="41"/>
  <c r="AD113" i="41"/>
  <c r="AC113" i="41"/>
  <c r="AD70" i="41"/>
  <c r="AC70" i="41"/>
  <c r="AD60" i="41"/>
  <c r="AC60" i="41"/>
  <c r="AD527" i="41"/>
  <c r="AC527" i="41"/>
  <c r="AD168" i="41"/>
  <c r="AC168" i="41"/>
  <c r="AD516" i="41"/>
  <c r="AC516" i="41"/>
  <c r="AD369" i="41"/>
  <c r="AC369" i="41"/>
  <c r="AD175" i="41"/>
  <c r="AC175" i="41"/>
  <c r="AD203" i="41"/>
  <c r="AC203" i="41"/>
  <c r="AD288" i="41"/>
  <c r="AC288" i="41"/>
  <c r="AD71" i="41"/>
  <c r="AC71" i="41"/>
  <c r="AD130" i="41"/>
  <c r="AC130" i="41"/>
  <c r="AD52" i="41"/>
  <c r="AC52" i="41"/>
  <c r="AD100" i="41"/>
  <c r="AC100" i="41"/>
  <c r="AD94" i="41"/>
  <c r="AC94" i="41"/>
  <c r="AC38" i="41"/>
  <c r="AD38" i="41"/>
  <c r="AD146" i="41"/>
  <c r="AC146" i="41"/>
  <c r="AC15" i="41"/>
  <c r="AD15" i="41"/>
  <c r="AC63" i="41"/>
  <c r="AD63" i="41"/>
  <c r="AC111" i="41"/>
  <c r="AD111" i="41"/>
  <c r="AC159" i="41"/>
  <c r="AD159" i="41"/>
  <c r="AD534" i="41"/>
  <c r="AC534" i="41"/>
  <c r="AD393" i="41"/>
  <c r="AC393" i="41"/>
  <c r="AD235" i="41"/>
  <c r="AC235" i="41"/>
  <c r="AD283" i="41"/>
  <c r="AC283" i="41"/>
  <c r="AD331" i="41"/>
  <c r="AC331" i="41"/>
  <c r="AD379" i="41"/>
  <c r="AC379" i="41"/>
  <c r="AD427" i="41"/>
  <c r="AC427" i="41"/>
  <c r="AD475" i="41"/>
  <c r="AC475" i="41"/>
  <c r="AD523" i="41"/>
  <c r="AC523" i="41"/>
  <c r="AD176" i="41"/>
  <c r="AC176" i="41"/>
  <c r="AD33" i="41"/>
  <c r="AC33" i="41"/>
  <c r="AC81" i="41"/>
  <c r="AD81" i="41"/>
  <c r="AD189" i="41"/>
  <c r="AC189" i="41"/>
  <c r="AD155" i="41"/>
  <c r="AC155" i="41"/>
  <c r="AC37" i="41"/>
  <c r="AD37" i="41"/>
  <c r="AC85" i="41"/>
  <c r="AD85" i="41"/>
  <c r="AC133" i="41"/>
  <c r="AD133" i="41"/>
  <c r="AC181" i="41"/>
  <c r="AD181" i="41"/>
  <c r="AC229" i="41"/>
  <c r="AD229" i="41"/>
  <c r="AC277" i="41"/>
  <c r="AD277" i="41"/>
  <c r="AC325" i="41"/>
  <c r="AD325" i="41"/>
  <c r="AD373" i="41"/>
  <c r="AC373" i="41"/>
  <c r="AC421" i="41"/>
  <c r="AD421" i="41"/>
  <c r="AC469" i="41"/>
  <c r="AD469" i="41"/>
  <c r="AD517" i="41"/>
  <c r="AC517" i="41"/>
  <c r="AD300" i="41"/>
  <c r="AC300" i="41"/>
  <c r="AC158" i="41"/>
  <c r="AD158" i="41"/>
  <c r="AC27" i="41"/>
  <c r="AD27" i="41"/>
  <c r="AD532" i="41"/>
  <c r="AC532" i="41"/>
  <c r="AD509" i="41"/>
  <c r="AC509" i="41"/>
  <c r="AD465" i="41"/>
  <c r="AC465" i="41"/>
  <c r="AD295" i="41"/>
  <c r="AC295" i="41"/>
  <c r="AD487" i="41"/>
  <c r="AC487" i="41"/>
  <c r="AC289" i="41"/>
  <c r="AD289" i="41"/>
  <c r="AD36" i="41"/>
  <c r="AC36" i="41"/>
  <c r="AD161" i="41"/>
  <c r="AC161" i="41"/>
  <c r="AD18" i="41"/>
  <c r="AC18" i="41"/>
  <c r="AD66" i="41"/>
  <c r="AC66" i="41"/>
  <c r="AD114" i="41"/>
  <c r="AC114" i="41"/>
  <c r="AD7" i="41"/>
  <c r="AC7" i="41"/>
  <c r="AD83" i="41"/>
  <c r="AC83" i="41"/>
  <c r="AC206" i="41"/>
  <c r="AD206" i="41"/>
  <c r="AC254" i="41"/>
  <c r="AD254" i="41"/>
  <c r="AD302" i="41"/>
  <c r="AC302" i="41"/>
  <c r="AC350" i="41"/>
  <c r="AD350" i="41"/>
  <c r="AD398" i="41"/>
  <c r="AC398" i="41"/>
  <c r="AD446" i="41"/>
  <c r="AC446" i="41"/>
  <c r="AD494" i="41"/>
  <c r="AC494" i="41"/>
  <c r="AD542" i="41"/>
  <c r="AC542" i="41"/>
  <c r="AD95" i="41"/>
  <c r="AC95" i="41"/>
  <c r="AD444" i="41"/>
  <c r="AC444" i="41"/>
  <c r="AD239" i="41"/>
  <c r="AC239" i="41"/>
  <c r="AC219" i="41"/>
  <c r="AD219" i="41"/>
  <c r="AC267" i="41"/>
  <c r="AD267" i="41"/>
  <c r="AD315" i="41"/>
  <c r="AC315" i="41"/>
  <c r="AD363" i="41"/>
  <c r="AC363" i="41"/>
  <c r="AC411" i="41"/>
  <c r="AD411" i="41"/>
  <c r="AD459" i="41"/>
  <c r="AC459" i="41"/>
  <c r="AD507" i="41"/>
  <c r="AC507" i="41"/>
  <c r="AC484" i="41"/>
  <c r="AD484" i="41"/>
  <c r="AD504" i="41"/>
  <c r="AC504" i="41"/>
  <c r="AD144" i="41"/>
  <c r="AC144" i="41"/>
  <c r="AD417" i="41"/>
  <c r="AC417" i="41"/>
  <c r="AD79" i="41"/>
  <c r="AC79" i="41"/>
  <c r="AD540" i="41"/>
  <c r="AC540" i="41"/>
  <c r="AD32" i="41"/>
  <c r="AC32" i="41"/>
  <c r="AD80" i="41"/>
  <c r="AC80" i="41"/>
  <c r="AD128" i="41"/>
  <c r="AC128" i="41"/>
  <c r="AD480" i="41"/>
  <c r="AC480" i="41"/>
  <c r="AD247" i="41"/>
  <c r="AC247" i="41"/>
  <c r="AD535" i="41"/>
  <c r="AC535" i="41"/>
  <c r="AC193" i="41"/>
  <c r="AD193" i="41"/>
  <c r="AC529" i="41"/>
  <c r="AD529" i="41"/>
  <c r="AD202" i="41"/>
  <c r="AC202" i="41"/>
  <c r="AD287" i="41"/>
  <c r="AC287" i="41"/>
  <c r="AC508" i="41"/>
  <c r="AD508" i="41"/>
  <c r="AD240" i="41"/>
  <c r="AC240" i="41"/>
  <c r="AD441" i="41"/>
  <c r="AC441" i="41"/>
  <c r="AD187" i="41"/>
  <c r="AC187" i="41"/>
  <c r="AD264" i="41"/>
  <c r="AC264" i="41"/>
  <c r="AD12" i="41"/>
  <c r="AC12" i="41"/>
  <c r="AD372" i="41"/>
  <c r="AC372" i="41"/>
  <c r="AD191" i="41"/>
  <c r="AC191" i="41"/>
  <c r="AF7" i="41"/>
  <c r="AF19" i="41"/>
  <c r="AF31" i="41"/>
  <c r="AF43" i="41"/>
  <c r="AF55" i="41"/>
  <c r="AF67" i="41"/>
  <c r="AF79" i="41"/>
  <c r="AF91" i="41"/>
  <c r="AF103" i="41"/>
  <c r="AF115" i="41"/>
  <c r="AF127" i="41"/>
  <c r="AF139" i="41"/>
  <c r="AF151" i="41"/>
  <c r="AF163" i="41"/>
  <c r="AF175" i="41"/>
  <c r="AF187" i="41"/>
  <c r="AF199" i="41"/>
  <c r="AF211" i="41"/>
  <c r="AF223" i="41"/>
  <c r="AF235" i="41"/>
  <c r="AF247" i="41"/>
  <c r="AF259" i="41"/>
  <c r="AF271" i="41"/>
  <c r="AF283" i="41"/>
  <c r="AF295" i="41"/>
  <c r="AF307" i="41"/>
  <c r="AF319" i="41"/>
  <c r="AF331" i="41"/>
  <c r="AF343" i="41"/>
  <c r="AF355" i="41"/>
  <c r="AF367" i="41"/>
  <c r="AF379" i="41"/>
  <c r="AF391" i="41"/>
  <c r="AF403" i="41"/>
  <c r="AF415" i="41"/>
  <c r="AF427" i="41"/>
  <c r="AF439" i="41"/>
  <c r="AF451" i="41"/>
  <c r="AF463" i="41"/>
  <c r="AF475" i="41"/>
  <c r="AF487" i="41"/>
  <c r="AF499" i="41"/>
  <c r="AF511" i="41"/>
  <c r="AF523" i="41"/>
  <c r="AF535" i="41"/>
  <c r="AF547" i="41"/>
  <c r="AF40" i="41"/>
  <c r="AF65" i="41"/>
  <c r="AF149" i="41"/>
  <c r="AF161" i="41"/>
  <c r="AF209" i="41"/>
  <c r="AF257" i="41"/>
  <c r="AF317" i="41"/>
  <c r="AF8" i="41"/>
  <c r="AF20" i="41"/>
  <c r="AF32" i="41"/>
  <c r="AF44" i="41"/>
  <c r="AF56" i="41"/>
  <c r="AF68" i="41"/>
  <c r="AF80" i="41"/>
  <c r="AF92" i="41"/>
  <c r="AF104" i="41"/>
  <c r="AF116" i="41"/>
  <c r="AF128" i="41"/>
  <c r="AF140" i="41"/>
  <c r="AF152" i="41"/>
  <c r="AF164" i="41"/>
  <c r="AF176" i="41"/>
  <c r="AF188" i="41"/>
  <c r="AF200" i="41"/>
  <c r="AF212" i="41"/>
  <c r="AF224" i="41"/>
  <c r="AF236" i="41"/>
  <c r="AF248" i="41"/>
  <c r="AF260" i="41"/>
  <c r="AF272" i="41"/>
  <c r="AF284" i="41"/>
  <c r="AF296" i="41"/>
  <c r="AF308" i="41"/>
  <c r="AF320" i="41"/>
  <c r="AF332" i="41"/>
  <c r="AF344" i="41"/>
  <c r="AF356" i="41"/>
  <c r="AF368" i="41"/>
  <c r="AF380" i="41"/>
  <c r="AF392" i="41"/>
  <c r="AF404" i="41"/>
  <c r="AF416" i="41"/>
  <c r="AF428" i="41"/>
  <c r="AF440" i="41"/>
  <c r="AF452" i="41"/>
  <c r="AF464" i="41"/>
  <c r="AF476" i="41"/>
  <c r="AF488" i="41"/>
  <c r="AF500" i="41"/>
  <c r="AF512" i="41"/>
  <c r="AF524" i="41"/>
  <c r="AF536" i="41"/>
  <c r="AF548" i="41"/>
  <c r="AF64" i="41"/>
  <c r="AF9" i="41"/>
  <c r="AF21" i="41"/>
  <c r="AF33" i="41"/>
  <c r="AF45" i="41"/>
  <c r="AF57" i="41"/>
  <c r="AF69" i="41"/>
  <c r="AF81" i="41"/>
  <c r="AF93" i="41"/>
  <c r="AF105" i="41"/>
  <c r="AF117" i="41"/>
  <c r="AF129" i="41"/>
  <c r="AF141" i="41"/>
  <c r="AF153" i="41"/>
  <c r="AF165" i="41"/>
  <c r="AF177" i="41"/>
  <c r="AF189" i="41"/>
  <c r="AF201" i="41"/>
  <c r="AF213" i="41"/>
  <c r="AF225" i="41"/>
  <c r="AF237" i="41"/>
  <c r="AF249" i="41"/>
  <c r="AF261" i="41"/>
  <c r="AF273" i="41"/>
  <c r="AF285" i="41"/>
  <c r="AF297" i="41"/>
  <c r="AF309" i="41"/>
  <c r="AF321" i="41"/>
  <c r="AF333" i="41"/>
  <c r="AF345" i="41"/>
  <c r="AF357" i="41"/>
  <c r="AF369" i="41"/>
  <c r="AF381" i="41"/>
  <c r="AF393" i="41"/>
  <c r="AF405" i="41"/>
  <c r="AF417" i="41"/>
  <c r="AF429" i="41"/>
  <c r="AF441" i="41"/>
  <c r="AF453" i="41"/>
  <c r="AF465" i="41"/>
  <c r="AF477" i="41"/>
  <c r="AF489" i="41"/>
  <c r="AF501" i="41"/>
  <c r="AF513" i="41"/>
  <c r="AF525" i="41"/>
  <c r="AF537" i="41"/>
  <c r="AF549" i="41"/>
  <c r="AF100" i="41"/>
  <c r="AF29" i="41"/>
  <c r="AF281" i="41"/>
  <c r="AF10" i="41"/>
  <c r="AF22" i="41"/>
  <c r="AF34" i="41"/>
  <c r="AF46" i="41"/>
  <c r="AF58" i="41"/>
  <c r="AF70" i="41"/>
  <c r="AF82" i="41"/>
  <c r="AF94" i="41"/>
  <c r="AF106" i="41"/>
  <c r="AF118" i="41"/>
  <c r="AF130" i="41"/>
  <c r="AF142" i="41"/>
  <c r="AF154" i="41"/>
  <c r="AF166" i="41"/>
  <c r="AF178" i="41"/>
  <c r="AF190" i="41"/>
  <c r="AF202" i="41"/>
  <c r="AF214" i="41"/>
  <c r="AF226" i="41"/>
  <c r="AF238" i="41"/>
  <c r="AF250" i="41"/>
  <c r="AF262" i="41"/>
  <c r="AF274" i="41"/>
  <c r="AF286" i="41"/>
  <c r="AF298" i="41"/>
  <c r="AF310" i="41"/>
  <c r="AF322" i="41"/>
  <c r="AF334" i="41"/>
  <c r="AF346" i="41"/>
  <c r="AF358" i="41"/>
  <c r="AF370" i="41"/>
  <c r="AF382" i="41"/>
  <c r="AF394" i="41"/>
  <c r="AF406" i="41"/>
  <c r="AF418" i="41"/>
  <c r="AF430" i="41"/>
  <c r="AF442" i="41"/>
  <c r="AF454" i="41"/>
  <c r="AF466" i="41"/>
  <c r="AF478" i="41"/>
  <c r="AF490" i="41"/>
  <c r="AF502" i="41"/>
  <c r="AF514" i="41"/>
  <c r="AF526" i="41"/>
  <c r="AF538" i="41"/>
  <c r="AF550" i="41"/>
  <c r="AF28" i="41"/>
  <c r="AF11" i="41"/>
  <c r="AF23" i="41"/>
  <c r="AF35" i="41"/>
  <c r="AF47" i="41"/>
  <c r="AF59" i="41"/>
  <c r="AF71" i="41"/>
  <c r="AF83" i="41"/>
  <c r="AF95" i="41"/>
  <c r="AF107" i="41"/>
  <c r="AF119" i="41"/>
  <c r="AF131" i="41"/>
  <c r="AF143" i="41"/>
  <c r="AF155" i="41"/>
  <c r="AF167" i="41"/>
  <c r="AF179" i="41"/>
  <c r="AF191" i="41"/>
  <c r="AF203" i="41"/>
  <c r="AF215" i="41"/>
  <c r="AF227" i="41"/>
  <c r="AF239" i="41"/>
  <c r="AF251" i="41"/>
  <c r="AF263" i="41"/>
  <c r="AF275" i="41"/>
  <c r="AF287" i="41"/>
  <c r="AF299" i="41"/>
  <c r="AF311" i="41"/>
  <c r="AF323" i="41"/>
  <c r="AF335" i="41"/>
  <c r="AF347" i="41"/>
  <c r="AF359" i="41"/>
  <c r="AF371" i="41"/>
  <c r="AF383" i="41"/>
  <c r="AF395" i="41"/>
  <c r="AF407" i="41"/>
  <c r="AF419" i="41"/>
  <c r="AF431" i="41"/>
  <c r="AF443" i="41"/>
  <c r="AF455" i="41"/>
  <c r="AF467" i="41"/>
  <c r="AF479" i="41"/>
  <c r="AF491" i="41"/>
  <c r="AF503" i="41"/>
  <c r="AF515" i="41"/>
  <c r="AF527" i="41"/>
  <c r="AF539" i="41"/>
  <c r="AF88" i="41"/>
  <c r="AF12" i="41"/>
  <c r="AF24" i="41"/>
  <c r="AF36" i="41"/>
  <c r="AF48" i="41"/>
  <c r="AF60" i="41"/>
  <c r="AF72" i="41"/>
  <c r="AF84" i="41"/>
  <c r="AF96" i="41"/>
  <c r="AF108" i="41"/>
  <c r="AF120" i="41"/>
  <c r="AF132" i="41"/>
  <c r="AF144" i="41"/>
  <c r="AF156" i="41"/>
  <c r="AF168" i="41"/>
  <c r="AF180" i="41"/>
  <c r="AF192" i="41"/>
  <c r="AF204" i="41"/>
  <c r="AF216" i="41"/>
  <c r="AF228" i="41"/>
  <c r="AF240" i="41"/>
  <c r="AF252" i="41"/>
  <c r="AF264" i="41"/>
  <c r="AF276" i="41"/>
  <c r="AF288" i="41"/>
  <c r="AF300" i="41"/>
  <c r="AF312" i="41"/>
  <c r="AF324" i="41"/>
  <c r="AF336" i="41"/>
  <c r="AF348" i="41"/>
  <c r="AF360" i="41"/>
  <c r="AF372" i="41"/>
  <c r="AF384" i="41"/>
  <c r="AF396" i="41"/>
  <c r="AF408" i="41"/>
  <c r="AF420" i="41"/>
  <c r="AF432" i="41"/>
  <c r="AF444" i="41"/>
  <c r="AF456" i="41"/>
  <c r="AF468" i="41"/>
  <c r="AF480" i="41"/>
  <c r="AF492" i="41"/>
  <c r="AF504" i="41"/>
  <c r="AF516" i="41"/>
  <c r="AF528" i="41"/>
  <c r="AF540" i="41"/>
  <c r="AF52" i="41"/>
  <c r="AF13" i="41"/>
  <c r="AF25" i="41"/>
  <c r="AF37" i="41"/>
  <c r="AF49" i="41"/>
  <c r="AF61" i="41"/>
  <c r="AF73" i="41"/>
  <c r="AF85" i="41"/>
  <c r="AF97" i="41"/>
  <c r="AF109" i="41"/>
  <c r="AF121" i="41"/>
  <c r="AF133" i="41"/>
  <c r="AF145" i="41"/>
  <c r="AF157" i="41"/>
  <c r="AF169" i="41"/>
  <c r="AF181" i="41"/>
  <c r="AF193" i="41"/>
  <c r="AF205" i="41"/>
  <c r="AF217" i="41"/>
  <c r="AF229" i="41"/>
  <c r="AF241" i="41"/>
  <c r="AF253" i="41"/>
  <c r="AF265" i="41"/>
  <c r="AF277" i="41"/>
  <c r="AF289" i="41"/>
  <c r="AF301" i="41"/>
  <c r="AF313" i="41"/>
  <c r="AF325" i="41"/>
  <c r="AF337" i="41"/>
  <c r="AF349" i="41"/>
  <c r="AF361" i="41"/>
  <c r="AF373" i="41"/>
  <c r="AF385" i="41"/>
  <c r="AF397" i="41"/>
  <c r="AF409" i="41"/>
  <c r="AF421" i="41"/>
  <c r="AF433" i="41"/>
  <c r="AF445" i="41"/>
  <c r="AF457" i="41"/>
  <c r="AF469" i="41"/>
  <c r="AF481" i="41"/>
  <c r="AF493" i="41"/>
  <c r="AF505" i="41"/>
  <c r="AF517" i="41"/>
  <c r="AF529" i="41"/>
  <c r="AF541" i="41"/>
  <c r="AF76" i="41"/>
  <c r="AF14" i="41"/>
  <c r="AF26" i="41"/>
  <c r="AF38" i="41"/>
  <c r="AF50" i="41"/>
  <c r="AF62" i="41"/>
  <c r="AF74" i="41"/>
  <c r="AF86" i="41"/>
  <c r="AF98" i="41"/>
  <c r="AF110" i="41"/>
  <c r="AF122" i="41"/>
  <c r="AF134" i="41"/>
  <c r="AF146" i="41"/>
  <c r="AF158" i="41"/>
  <c r="AF170" i="41"/>
  <c r="AF182" i="41"/>
  <c r="AF194" i="41"/>
  <c r="AF206" i="41"/>
  <c r="AF218" i="41"/>
  <c r="AF230" i="41"/>
  <c r="AF242" i="41"/>
  <c r="AF254" i="41"/>
  <c r="AF266" i="41"/>
  <c r="AF278" i="41"/>
  <c r="AF290" i="41"/>
  <c r="AF302" i="41"/>
  <c r="AF314" i="41"/>
  <c r="AF326" i="41"/>
  <c r="AF338" i="41"/>
  <c r="AF350" i="41"/>
  <c r="AF362" i="41"/>
  <c r="AF374" i="41"/>
  <c r="AF386" i="41"/>
  <c r="AF398" i="41"/>
  <c r="AF410" i="41"/>
  <c r="AF422" i="41"/>
  <c r="AF434" i="41"/>
  <c r="AF446" i="41"/>
  <c r="AF458" i="41"/>
  <c r="AF470" i="41"/>
  <c r="AF482" i="41"/>
  <c r="AF494" i="41"/>
  <c r="AF506" i="41"/>
  <c r="AF518" i="41"/>
  <c r="AF530" i="41"/>
  <c r="AF542" i="41"/>
  <c r="AF112" i="41"/>
  <c r="AF77" i="41"/>
  <c r="AF137" i="41"/>
  <c r="AF197" i="41"/>
  <c r="AF221" i="41"/>
  <c r="AF269" i="41"/>
  <c r="AF329" i="41"/>
  <c r="AF15" i="41"/>
  <c r="AF27" i="41"/>
  <c r="AF39" i="41"/>
  <c r="AF51" i="41"/>
  <c r="AF63" i="41"/>
  <c r="AF75" i="41"/>
  <c r="AF87" i="41"/>
  <c r="AF99" i="41"/>
  <c r="AF111" i="41"/>
  <c r="AF123" i="41"/>
  <c r="AF135" i="41"/>
  <c r="AF147" i="41"/>
  <c r="AF159" i="41"/>
  <c r="AF171" i="41"/>
  <c r="AF183" i="41"/>
  <c r="AF195" i="41"/>
  <c r="AF207" i="41"/>
  <c r="AF219" i="41"/>
  <c r="AF231" i="41"/>
  <c r="AF243" i="41"/>
  <c r="AF255" i="41"/>
  <c r="AF267" i="41"/>
  <c r="AF279" i="41"/>
  <c r="AF291" i="41"/>
  <c r="AF303" i="41"/>
  <c r="AF315" i="41"/>
  <c r="AF327" i="41"/>
  <c r="AF339" i="41"/>
  <c r="AF351" i="41"/>
  <c r="AF363" i="41"/>
  <c r="AF375" i="41"/>
  <c r="AF387" i="41"/>
  <c r="AF399" i="41"/>
  <c r="AF411" i="41"/>
  <c r="AF423" i="41"/>
  <c r="AF435" i="41"/>
  <c r="AF447" i="41"/>
  <c r="AF459" i="41"/>
  <c r="AF471" i="41"/>
  <c r="AF483" i="41"/>
  <c r="AF495" i="41"/>
  <c r="AF507" i="41"/>
  <c r="AF519" i="41"/>
  <c r="AF531" i="41"/>
  <c r="AF543" i="41"/>
  <c r="AF16" i="41"/>
  <c r="AF136" i="41"/>
  <c r="AF148" i="41"/>
  <c r="AF160" i="41"/>
  <c r="AF172" i="41"/>
  <c r="AF184" i="41"/>
  <c r="AF196" i="41"/>
  <c r="AF208" i="41"/>
  <c r="AF220" i="41"/>
  <c r="AF232" i="41"/>
  <c r="AF244" i="41"/>
  <c r="AF256" i="41"/>
  <c r="AF268" i="41"/>
  <c r="AF280" i="41"/>
  <c r="AF292" i="41"/>
  <c r="AF304" i="41"/>
  <c r="AF316" i="41"/>
  <c r="AF328" i="41"/>
  <c r="AF340" i="41"/>
  <c r="AF352" i="41"/>
  <c r="AF364" i="41"/>
  <c r="AF376" i="41"/>
  <c r="AF388" i="41"/>
  <c r="AF400" i="41"/>
  <c r="AF412" i="41"/>
  <c r="AF424" i="41"/>
  <c r="AF436" i="41"/>
  <c r="AF448" i="41"/>
  <c r="AF460" i="41"/>
  <c r="AF472" i="41"/>
  <c r="AF484" i="41"/>
  <c r="AF496" i="41"/>
  <c r="AF508" i="41"/>
  <c r="AF520" i="41"/>
  <c r="AF532" i="41"/>
  <c r="AF544" i="41"/>
  <c r="AF17" i="41"/>
  <c r="AF185" i="41"/>
  <c r="AF245" i="41"/>
  <c r="AF305" i="41"/>
  <c r="AF18" i="41"/>
  <c r="AF30" i="41"/>
  <c r="AF42" i="41"/>
  <c r="AF54" i="41"/>
  <c r="AF66" i="41"/>
  <c r="AF78" i="41"/>
  <c r="AF90" i="41"/>
  <c r="AF102" i="41"/>
  <c r="AF114" i="41"/>
  <c r="AF126" i="41"/>
  <c r="AF138" i="41"/>
  <c r="AF150" i="41"/>
  <c r="AF162" i="41"/>
  <c r="AF174" i="41"/>
  <c r="AF186" i="41"/>
  <c r="AF198" i="41"/>
  <c r="AF210" i="41"/>
  <c r="AF222" i="41"/>
  <c r="AF234" i="41"/>
  <c r="AF246" i="41"/>
  <c r="AF258" i="41"/>
  <c r="AF270" i="41"/>
  <c r="AF282" i="41"/>
  <c r="AF294" i="41"/>
  <c r="AF306" i="41"/>
  <c r="AF318" i="41"/>
  <c r="AF330" i="41"/>
  <c r="AF342" i="41"/>
  <c r="AF354" i="41"/>
  <c r="AF366" i="41"/>
  <c r="AF378" i="41"/>
  <c r="AF390" i="41"/>
  <c r="AF402" i="41"/>
  <c r="AF414" i="41"/>
  <c r="AF426" i="41"/>
  <c r="AF438" i="41"/>
  <c r="AF450" i="41"/>
  <c r="AF462" i="41"/>
  <c r="AF474" i="41"/>
  <c r="AF486" i="41"/>
  <c r="AF498" i="41"/>
  <c r="AF510" i="41"/>
  <c r="AF522" i="41"/>
  <c r="AF534" i="41"/>
  <c r="AF546" i="41"/>
  <c r="AF124" i="41"/>
  <c r="AF41" i="41"/>
  <c r="AF173" i="41"/>
  <c r="AF233" i="41"/>
  <c r="AF293" i="41"/>
  <c r="AF53" i="41"/>
  <c r="AF425" i="41"/>
  <c r="AF89" i="41"/>
  <c r="AF437" i="41"/>
  <c r="AF401" i="41"/>
  <c r="AF101" i="41"/>
  <c r="AF449" i="41"/>
  <c r="AF113" i="41"/>
  <c r="AF461" i="41"/>
  <c r="AF125" i="41"/>
  <c r="AF473" i="41"/>
  <c r="AF341" i="41"/>
  <c r="AF485" i="41"/>
  <c r="AF353" i="41"/>
  <c r="AF497" i="41"/>
  <c r="AF377" i="41"/>
  <c r="AF365" i="41"/>
  <c r="AF509" i="41"/>
  <c r="AF521" i="41"/>
  <c r="AF389" i="41"/>
  <c r="AF413" i="41"/>
  <c r="AF533" i="41"/>
  <c r="AF545" i="41"/>
  <c r="J358" i="41"/>
  <c r="J407" i="41"/>
  <c r="I466" i="41"/>
  <c r="J184" i="41"/>
  <c r="L344" i="41"/>
  <c r="K473" i="41"/>
  <c r="J527" i="41"/>
  <c r="L473" i="41"/>
  <c r="K527" i="41"/>
  <c r="K128" i="41"/>
  <c r="L527" i="41"/>
  <c r="L463" i="41"/>
  <c r="J172" i="41"/>
  <c r="I206" i="41"/>
  <c r="I510" i="41"/>
  <c r="J174" i="41"/>
  <c r="L174" i="41"/>
  <c r="K174" i="41"/>
  <c r="I174" i="41"/>
  <c r="J211" i="41"/>
  <c r="I211" i="41"/>
  <c r="K113" i="41"/>
  <c r="L113" i="41"/>
  <c r="J113" i="41"/>
  <c r="I113" i="41"/>
  <c r="I116" i="41"/>
  <c r="L116" i="41"/>
  <c r="J116" i="41"/>
  <c r="K116" i="41"/>
  <c r="L139" i="41"/>
  <c r="K139" i="41"/>
  <c r="J139" i="41"/>
  <c r="I139" i="41"/>
  <c r="I140" i="41"/>
  <c r="L140" i="41"/>
  <c r="I134" i="41"/>
  <c r="L134" i="41"/>
  <c r="I195" i="41"/>
  <c r="L195" i="41"/>
  <c r="K195" i="41"/>
  <c r="J195" i="41"/>
  <c r="L108" i="41"/>
  <c r="K108" i="41"/>
  <c r="L120" i="41"/>
  <c r="K120" i="41"/>
  <c r="K179" i="41"/>
  <c r="J179" i="41"/>
  <c r="I179" i="41"/>
  <c r="L179" i="41"/>
  <c r="J203" i="41"/>
  <c r="L203" i="41"/>
  <c r="L163" i="41"/>
  <c r="J163" i="41"/>
  <c r="I163" i="41"/>
  <c r="K163" i="41"/>
  <c r="I165" i="41"/>
  <c r="L165" i="41"/>
  <c r="K165" i="41"/>
  <c r="J165" i="41"/>
  <c r="K182" i="41"/>
  <c r="L182" i="41"/>
  <c r="J182" i="41"/>
  <c r="L218" i="41"/>
  <c r="K218" i="41"/>
  <c r="J218" i="41"/>
  <c r="I218" i="41"/>
  <c r="L131" i="41"/>
  <c r="J131" i="41"/>
  <c r="K152" i="41"/>
  <c r="J152" i="41"/>
  <c r="K132" i="41"/>
  <c r="L132" i="41"/>
  <c r="J191" i="41"/>
  <c r="L191" i="41"/>
  <c r="J128" i="41"/>
  <c r="H144" i="41"/>
  <c r="K144" i="41" s="1"/>
  <c r="I172" i="41"/>
  <c r="L405" i="41"/>
  <c r="K405" i="41"/>
  <c r="J405" i="41"/>
  <c r="I405" i="41"/>
  <c r="L538" i="41"/>
  <c r="K538" i="41"/>
  <c r="J538" i="41"/>
  <c r="I538" i="41"/>
  <c r="I539" i="41"/>
  <c r="J539" i="41"/>
  <c r="K539" i="41"/>
  <c r="J104" i="41"/>
  <c r="L128" i="41"/>
  <c r="I151" i="41"/>
  <c r="I194" i="41"/>
  <c r="L210" i="41"/>
  <c r="J217" i="41"/>
  <c r="L257" i="41"/>
  <c r="K257" i="41"/>
  <c r="L441" i="41"/>
  <c r="K441" i="41"/>
  <c r="L507" i="41"/>
  <c r="K507" i="41"/>
  <c r="J548" i="41"/>
  <c r="I548" i="41"/>
  <c r="K104" i="41"/>
  <c r="J151" i="41"/>
  <c r="J194" i="41"/>
  <c r="K217" i="41"/>
  <c r="J332" i="41"/>
  <c r="L332" i="41"/>
  <c r="K332" i="41"/>
  <c r="I332" i="41"/>
  <c r="J468" i="41"/>
  <c r="K468" i="41"/>
  <c r="L470" i="41"/>
  <c r="K470" i="41"/>
  <c r="L471" i="41"/>
  <c r="K471" i="41"/>
  <c r="J471" i="41"/>
  <c r="I471" i="41"/>
  <c r="L104" i="41"/>
  <c r="H117" i="41"/>
  <c r="L117" i="41" s="1"/>
  <c r="H142" i="41"/>
  <c r="K151" i="41"/>
  <c r="K194" i="41"/>
  <c r="J206" i="41"/>
  <c r="K331" i="41"/>
  <c r="J331" i="41"/>
  <c r="I340" i="41"/>
  <c r="K340" i="41"/>
  <c r="L416" i="41"/>
  <c r="K416" i="41"/>
  <c r="L446" i="41"/>
  <c r="I446" i="41"/>
  <c r="L548" i="41"/>
  <c r="K206" i="41"/>
  <c r="K299" i="41"/>
  <c r="L299" i="41"/>
  <c r="J299" i="41"/>
  <c r="L346" i="41"/>
  <c r="K346" i="41"/>
  <c r="J346" i="41"/>
  <c r="I306" i="41"/>
  <c r="L306" i="41"/>
  <c r="J306" i="41"/>
  <c r="L409" i="41"/>
  <c r="I409" i="41"/>
  <c r="K126" i="41"/>
  <c r="J175" i="41"/>
  <c r="I184" i="41"/>
  <c r="K207" i="41"/>
  <c r="K238" i="41"/>
  <c r="L238" i="41"/>
  <c r="J274" i="41"/>
  <c r="L274" i="41"/>
  <c r="K274" i="41"/>
  <c r="L275" i="41"/>
  <c r="I275" i="41"/>
  <c r="J310" i="41"/>
  <c r="L310" i="41"/>
  <c r="K310" i="41"/>
  <c r="I310" i="41"/>
  <c r="J311" i="41"/>
  <c r="K311" i="41"/>
  <c r="K312" i="41"/>
  <c r="J312" i="41"/>
  <c r="L349" i="41"/>
  <c r="I349" i="41"/>
  <c r="L428" i="41"/>
  <c r="I428" i="41"/>
  <c r="L429" i="41"/>
  <c r="J429" i="41"/>
  <c r="L517" i="41"/>
  <c r="J517" i="41"/>
  <c r="I517" i="41"/>
  <c r="L175" i="41"/>
  <c r="L376" i="41"/>
  <c r="K376" i="41"/>
  <c r="J376" i="41"/>
  <c r="L399" i="41"/>
  <c r="J399" i="41"/>
  <c r="J508" i="41"/>
  <c r="L508" i="41"/>
  <c r="K508" i="41"/>
  <c r="I508" i="41"/>
  <c r="I241" i="41"/>
  <c r="K241" i="41"/>
  <c r="J241" i="41"/>
  <c r="I322" i="41"/>
  <c r="L322" i="41"/>
  <c r="J322" i="41"/>
  <c r="I380" i="41"/>
  <c r="L380" i="41"/>
  <c r="L400" i="41"/>
  <c r="K400" i="41"/>
  <c r="J400" i="41"/>
  <c r="J230" i="41"/>
  <c r="I248" i="41"/>
  <c r="K248" i="41"/>
  <c r="J248" i="41"/>
  <c r="K250" i="41"/>
  <c r="L250" i="41"/>
  <c r="J250" i="41"/>
  <c r="I250" i="41"/>
  <c r="L360" i="41"/>
  <c r="K360" i="41"/>
  <c r="I399" i="41"/>
  <c r="K403" i="41"/>
  <c r="J403" i="41"/>
  <c r="L434" i="41"/>
  <c r="I434" i="41"/>
  <c r="J536" i="41"/>
  <c r="I536" i="41"/>
  <c r="L536" i="41"/>
  <c r="K240" i="41"/>
  <c r="L247" i="41"/>
  <c r="L260" i="41"/>
  <c r="K298" i="41"/>
  <c r="L348" i="41"/>
  <c r="I358" i="41"/>
  <c r="L442" i="41"/>
  <c r="J473" i="41"/>
  <c r="H520" i="41"/>
  <c r="H256" i="41"/>
  <c r="K276" i="41"/>
  <c r="L276" i="41"/>
  <c r="I488" i="41"/>
  <c r="I504" i="41"/>
  <c r="L510" i="41"/>
  <c r="I526" i="41"/>
  <c r="J488" i="41"/>
  <c r="K504" i="41"/>
  <c r="J526" i="41"/>
  <c r="J432" i="41"/>
  <c r="J444" i="41"/>
  <c r="K488" i="41"/>
  <c r="L504" i="41"/>
  <c r="K526" i="41"/>
  <c r="J314" i="41"/>
  <c r="H329" i="41"/>
  <c r="L329" i="41" s="1"/>
  <c r="K432" i="41"/>
  <c r="K444" i="41"/>
  <c r="J297" i="41"/>
  <c r="K314" i="41"/>
  <c r="I364" i="41"/>
  <c r="J378" i="41"/>
  <c r="L432" i="41"/>
  <c r="L444" i="41"/>
  <c r="I286" i="41"/>
  <c r="K364" i="41"/>
  <c r="I417" i="41"/>
  <c r="I247" i="41"/>
  <c r="K286" i="41"/>
  <c r="L364" i="41"/>
  <c r="K375" i="41"/>
  <c r="J417" i="41"/>
  <c r="I442" i="41"/>
  <c r="I240" i="41"/>
  <c r="J247" i="41"/>
  <c r="L286" i="41"/>
  <c r="K417" i="41"/>
  <c r="J442" i="41"/>
  <c r="J240" i="41"/>
  <c r="I298" i="41"/>
  <c r="H387" i="41"/>
  <c r="K407" i="41"/>
  <c r="L112" i="41"/>
  <c r="K112" i="41"/>
  <c r="J112" i="41"/>
  <c r="I112" i="41"/>
  <c r="I124" i="41"/>
  <c r="L124" i="41"/>
  <c r="K124" i="41"/>
  <c r="J124" i="41"/>
  <c r="J125" i="41"/>
  <c r="I125" i="41"/>
  <c r="L125" i="41"/>
  <c r="K125" i="41"/>
  <c r="K136" i="41"/>
  <c r="I136" i="41"/>
  <c r="J136" i="41"/>
  <c r="L136" i="41"/>
  <c r="H110" i="41"/>
  <c r="I111" i="41"/>
  <c r="L114" i="41"/>
  <c r="H122" i="41"/>
  <c r="I123" i="41"/>
  <c r="L126" i="41"/>
  <c r="H109" i="41"/>
  <c r="J111" i="41"/>
  <c r="H121" i="41"/>
  <c r="J123" i="41"/>
  <c r="L162" i="41"/>
  <c r="K162" i="41"/>
  <c r="J162" i="41"/>
  <c r="L169" i="41"/>
  <c r="K169" i="41"/>
  <c r="J169" i="41"/>
  <c r="I169" i="41"/>
  <c r="K111" i="41"/>
  <c r="K123" i="41"/>
  <c r="L158" i="41"/>
  <c r="I158" i="41"/>
  <c r="H159" i="41"/>
  <c r="I162" i="41"/>
  <c r="H107" i="41"/>
  <c r="I120" i="41"/>
  <c r="I132" i="41"/>
  <c r="H150" i="41"/>
  <c r="H156" i="41"/>
  <c r="H160" i="41"/>
  <c r="L161" i="41"/>
  <c r="K161" i="41"/>
  <c r="J161" i="41"/>
  <c r="I161" i="41"/>
  <c r="I108" i="41"/>
  <c r="H119" i="41"/>
  <c r="H106" i="41"/>
  <c r="J108" i="41"/>
  <c r="H118" i="41"/>
  <c r="J120" i="41"/>
  <c r="H130" i="41"/>
  <c r="I131" i="41"/>
  <c r="J132" i="41"/>
  <c r="H147" i="41"/>
  <c r="H148" i="41"/>
  <c r="L152" i="41"/>
  <c r="I152" i="41"/>
  <c r="H154" i="41"/>
  <c r="K158" i="41"/>
  <c r="I105" i="41"/>
  <c r="I129" i="41"/>
  <c r="K131" i="41"/>
  <c r="I144" i="41"/>
  <c r="J146" i="41"/>
  <c r="J105" i="41"/>
  <c r="H115" i="41"/>
  <c r="H127" i="41"/>
  <c r="J129" i="41"/>
  <c r="H138" i="41"/>
  <c r="J143" i="41"/>
  <c r="L143" i="41"/>
  <c r="J144" i="41"/>
  <c r="K146" i="41"/>
  <c r="K105" i="41"/>
  <c r="K129" i="41"/>
  <c r="H141" i="41"/>
  <c r="I142" i="41"/>
  <c r="K142" i="41"/>
  <c r="L144" i="41"/>
  <c r="L146" i="41"/>
  <c r="I114" i="41"/>
  <c r="I126" i="41"/>
  <c r="J134" i="41"/>
  <c r="L137" i="41"/>
  <c r="J137" i="41"/>
  <c r="J140" i="41"/>
  <c r="J142" i="41"/>
  <c r="K143" i="41"/>
  <c r="J114" i="41"/>
  <c r="K134" i="41"/>
  <c r="H135" i="41"/>
  <c r="I137" i="41"/>
  <c r="K140" i="41"/>
  <c r="L142" i="41"/>
  <c r="H153" i="41"/>
  <c r="L149" i="41"/>
  <c r="J149" i="41"/>
  <c r="I149" i="41"/>
  <c r="J155" i="41"/>
  <c r="I155" i="41"/>
  <c r="L155" i="41"/>
  <c r="I173" i="41"/>
  <c r="L173" i="41"/>
  <c r="K173" i="41"/>
  <c r="J173" i="41"/>
  <c r="L181" i="41"/>
  <c r="H190" i="41"/>
  <c r="I170" i="41"/>
  <c r="I168" i="41"/>
  <c r="J170" i="41"/>
  <c r="K172" i="41"/>
  <c r="J177" i="41"/>
  <c r="K184" i="41"/>
  <c r="J168" i="41"/>
  <c r="K170" i="41"/>
  <c r="K177" i="41"/>
  <c r="H180" i="41"/>
  <c r="I182" i="41"/>
  <c r="J185" i="41"/>
  <c r="L201" i="41"/>
  <c r="K201" i="41"/>
  <c r="J201" i="41"/>
  <c r="I201" i="41"/>
  <c r="I202" i="41"/>
  <c r="L202" i="41"/>
  <c r="K202" i="41"/>
  <c r="J202" i="41"/>
  <c r="K168" i="41"/>
  <c r="L177" i="41"/>
  <c r="K185" i="41"/>
  <c r="K192" i="41"/>
  <c r="J192" i="41"/>
  <c r="L192" i="41"/>
  <c r="H133" i="41"/>
  <c r="H145" i="41"/>
  <c r="H157" i="41"/>
  <c r="H164" i="41"/>
  <c r="H166" i="41"/>
  <c r="I175" i="41"/>
  <c r="L185" i="41"/>
  <c r="H189" i="41"/>
  <c r="I192" i="41"/>
  <c r="J186" i="41"/>
  <c r="I186" i="41"/>
  <c r="I171" i="41"/>
  <c r="H176" i="41"/>
  <c r="K186" i="41"/>
  <c r="L193" i="41"/>
  <c r="K193" i="41"/>
  <c r="J209" i="41"/>
  <c r="I209" i="41"/>
  <c r="L209" i="41"/>
  <c r="K209" i="41"/>
  <c r="J171" i="41"/>
  <c r="I178" i="41"/>
  <c r="I181" i="41"/>
  <c r="H183" i="41"/>
  <c r="L186" i="41"/>
  <c r="H187" i="41"/>
  <c r="I193" i="41"/>
  <c r="H167" i="41"/>
  <c r="K171" i="41"/>
  <c r="K178" i="41"/>
  <c r="J181" i="41"/>
  <c r="J193" i="41"/>
  <c r="H197" i="41"/>
  <c r="L178" i="41"/>
  <c r="I191" i="41"/>
  <c r="K191" i="41"/>
  <c r="H188" i="41"/>
  <c r="H200" i="41"/>
  <c r="K203" i="41"/>
  <c r="L204" i="41"/>
  <c r="H220" i="41"/>
  <c r="L229" i="41"/>
  <c r="K229" i="41"/>
  <c r="K234" i="41"/>
  <c r="J234" i="41"/>
  <c r="I234" i="41"/>
  <c r="L239" i="41"/>
  <c r="K239" i="41"/>
  <c r="J239" i="41"/>
  <c r="I239" i="41"/>
  <c r="I199" i="41"/>
  <c r="K222" i="41"/>
  <c r="J222" i="41"/>
  <c r="I222" i="41"/>
  <c r="L234" i="41"/>
  <c r="I198" i="41"/>
  <c r="J199" i="41"/>
  <c r="L222" i="41"/>
  <c r="J229" i="41"/>
  <c r="H237" i="41"/>
  <c r="J242" i="41"/>
  <c r="L242" i="41"/>
  <c r="K242" i="41"/>
  <c r="I242" i="41"/>
  <c r="H196" i="41"/>
  <c r="J198" i="41"/>
  <c r="K199" i="41"/>
  <c r="H208" i="41"/>
  <c r="I217" i="41"/>
  <c r="H219" i="41"/>
  <c r="H225" i="41"/>
  <c r="L235" i="41"/>
  <c r="K235" i="41"/>
  <c r="J235" i="41"/>
  <c r="J249" i="41"/>
  <c r="L249" i="41"/>
  <c r="K249" i="41"/>
  <c r="I249" i="41"/>
  <c r="K198" i="41"/>
  <c r="K216" i="41"/>
  <c r="L216" i="41"/>
  <c r="I207" i="41"/>
  <c r="I216" i="41"/>
  <c r="J227" i="41"/>
  <c r="I227" i="41"/>
  <c r="K227" i="41"/>
  <c r="H205" i="41"/>
  <c r="J207" i="41"/>
  <c r="H212" i="41"/>
  <c r="H213" i="41"/>
  <c r="J216" i="41"/>
  <c r="H221" i="41"/>
  <c r="L223" i="41"/>
  <c r="K223" i="41"/>
  <c r="J223" i="41"/>
  <c r="J215" i="41"/>
  <c r="K215" i="41"/>
  <c r="I230" i="41"/>
  <c r="H232" i="41"/>
  <c r="I204" i="41"/>
  <c r="I214" i="41"/>
  <c r="J214" i="41"/>
  <c r="I215" i="41"/>
  <c r="I203" i="41"/>
  <c r="J204" i="41"/>
  <c r="L211" i="41"/>
  <c r="K211" i="41"/>
  <c r="K214" i="41"/>
  <c r="L215" i="41"/>
  <c r="H226" i="41"/>
  <c r="H228" i="41"/>
  <c r="K230" i="41"/>
  <c r="H233" i="41"/>
  <c r="K210" i="41"/>
  <c r="J210" i="41"/>
  <c r="L214" i="41"/>
  <c r="H224" i="41"/>
  <c r="H236" i="41"/>
  <c r="L246" i="41"/>
  <c r="K260" i="41"/>
  <c r="L263" i="41"/>
  <c r="K263" i="41"/>
  <c r="J263" i="41"/>
  <c r="H265" i="41"/>
  <c r="I245" i="41"/>
  <c r="J255" i="41"/>
  <c r="K255" i="41"/>
  <c r="I258" i="41"/>
  <c r="H267" i="41"/>
  <c r="J278" i="41"/>
  <c r="I278" i="41"/>
  <c r="K278" i="41"/>
  <c r="L281" i="41"/>
  <c r="J281" i="41"/>
  <c r="K281" i="41"/>
  <c r="I281" i="41"/>
  <c r="J245" i="41"/>
  <c r="I255" i="41"/>
  <c r="J258" i="41"/>
  <c r="L270" i="41"/>
  <c r="K270" i="41"/>
  <c r="L278" i="41"/>
  <c r="I238" i="41"/>
  <c r="H243" i="41"/>
  <c r="K245" i="41"/>
  <c r="L255" i="41"/>
  <c r="I257" i="41"/>
  <c r="K258" i="41"/>
  <c r="K262" i="41"/>
  <c r="J262" i="41"/>
  <c r="I262" i="41"/>
  <c r="L269" i="41"/>
  <c r="K269" i="41"/>
  <c r="J269" i="41"/>
  <c r="I270" i="41"/>
  <c r="H231" i="41"/>
  <c r="J238" i="41"/>
  <c r="H254" i="41"/>
  <c r="J257" i="41"/>
  <c r="H264" i="41"/>
  <c r="J270" i="41"/>
  <c r="I277" i="41"/>
  <c r="L277" i="41"/>
  <c r="K277" i="41"/>
  <c r="J277" i="41"/>
  <c r="L251" i="41"/>
  <c r="K251" i="41"/>
  <c r="J251" i="41"/>
  <c r="H261" i="41"/>
  <c r="K268" i="41"/>
  <c r="J268" i="41"/>
  <c r="I268" i="41"/>
  <c r="L268" i="41"/>
  <c r="L280" i="41"/>
  <c r="K280" i="41"/>
  <c r="I280" i="41"/>
  <c r="J280" i="41"/>
  <c r="I251" i="41"/>
  <c r="H253" i="41"/>
  <c r="K256" i="41"/>
  <c r="L256" i="41"/>
  <c r="I244" i="41"/>
  <c r="I246" i="41"/>
  <c r="I256" i="41"/>
  <c r="I266" i="41"/>
  <c r="J266" i="41"/>
  <c r="H279" i="41"/>
  <c r="L241" i="41"/>
  <c r="J244" i="41"/>
  <c r="J246" i="41"/>
  <c r="L248" i="41"/>
  <c r="J256" i="41"/>
  <c r="K266" i="41"/>
  <c r="K244" i="41"/>
  <c r="H252" i="41"/>
  <c r="J260" i="41"/>
  <c r="L266" i="41"/>
  <c r="H285" i="41"/>
  <c r="H273" i="41"/>
  <c r="J276" i="41"/>
  <c r="H284" i="41"/>
  <c r="K289" i="41"/>
  <c r="J289" i="41"/>
  <c r="I289" i="41"/>
  <c r="H345" i="41"/>
  <c r="J295" i="41"/>
  <c r="L295" i="41"/>
  <c r="L304" i="41"/>
  <c r="K304" i="41"/>
  <c r="J304" i="41"/>
  <c r="I304" i="41"/>
  <c r="K287" i="41"/>
  <c r="I287" i="41"/>
  <c r="I295" i="41"/>
  <c r="J287" i="41"/>
  <c r="K295" i="41"/>
  <c r="I296" i="41"/>
  <c r="L305" i="41"/>
  <c r="K305" i="41"/>
  <c r="J305" i="41"/>
  <c r="H272" i="41"/>
  <c r="I274" i="41"/>
  <c r="L287" i="41"/>
  <c r="H290" i="41"/>
  <c r="J296" i="41"/>
  <c r="L301" i="41"/>
  <c r="K301" i="41"/>
  <c r="J301" i="41"/>
  <c r="I301" i="41"/>
  <c r="L320" i="41"/>
  <c r="K320" i="41"/>
  <c r="J320" i="41"/>
  <c r="I320" i="41"/>
  <c r="H259" i="41"/>
  <c r="H271" i="41"/>
  <c r="L296" i="41"/>
  <c r="I305" i="41"/>
  <c r="K308" i="41"/>
  <c r="J308" i="41"/>
  <c r="I308" i="41"/>
  <c r="L292" i="41"/>
  <c r="K292" i="41"/>
  <c r="I292" i="41"/>
  <c r="H293" i="41"/>
  <c r="H302" i="41"/>
  <c r="J292" i="41"/>
  <c r="L297" i="41"/>
  <c r="I297" i="41"/>
  <c r="H315" i="41"/>
  <c r="H288" i="41"/>
  <c r="H300" i="41"/>
  <c r="J275" i="41"/>
  <c r="H282" i="41"/>
  <c r="K275" i="41"/>
  <c r="I294" i="41"/>
  <c r="K294" i="41"/>
  <c r="H283" i="41"/>
  <c r="J294" i="41"/>
  <c r="H327" i="41"/>
  <c r="H291" i="41"/>
  <c r="H303" i="41"/>
  <c r="K306" i="41"/>
  <c r="L312" i="41"/>
  <c r="H354" i="41"/>
  <c r="H334" i="41"/>
  <c r="L337" i="41"/>
  <c r="K337" i="41"/>
  <c r="J337" i="41"/>
  <c r="I337" i="41"/>
  <c r="H313" i="41"/>
  <c r="I319" i="41"/>
  <c r="K324" i="41"/>
  <c r="J324" i="41"/>
  <c r="I324" i="41"/>
  <c r="H355" i="41"/>
  <c r="J319" i="41"/>
  <c r="H326" i="41"/>
  <c r="K319" i="41"/>
  <c r="H323" i="41"/>
  <c r="I299" i="41"/>
  <c r="I311" i="41"/>
  <c r="L336" i="41"/>
  <c r="K336" i="41"/>
  <c r="J336" i="41"/>
  <c r="I336" i="41"/>
  <c r="H338" i="41"/>
  <c r="K318" i="41"/>
  <c r="L318" i="41"/>
  <c r="J329" i="41"/>
  <c r="K329" i="41"/>
  <c r="K330" i="41"/>
  <c r="L330" i="41"/>
  <c r="L351" i="41"/>
  <c r="K351" i="41"/>
  <c r="J351" i="41"/>
  <c r="I351" i="41"/>
  <c r="I309" i="41"/>
  <c r="L311" i="41"/>
  <c r="I314" i="41"/>
  <c r="I316" i="41"/>
  <c r="I318" i="41"/>
  <c r="I329" i="41"/>
  <c r="H307" i="41"/>
  <c r="J309" i="41"/>
  <c r="K316" i="41"/>
  <c r="J318" i="41"/>
  <c r="H335" i="41"/>
  <c r="L352" i="41"/>
  <c r="K352" i="41"/>
  <c r="J352" i="41"/>
  <c r="I352" i="41"/>
  <c r="K309" i="41"/>
  <c r="L316" i="41"/>
  <c r="J317" i="41"/>
  <c r="K317" i="41"/>
  <c r="I328" i="41"/>
  <c r="J328" i="41"/>
  <c r="J330" i="41"/>
  <c r="I312" i="41"/>
  <c r="I317" i="41"/>
  <c r="K322" i="41"/>
  <c r="L325" i="41"/>
  <c r="K325" i="41"/>
  <c r="J325" i="41"/>
  <c r="K328" i="41"/>
  <c r="L331" i="41"/>
  <c r="I331" i="41"/>
  <c r="L339" i="41"/>
  <c r="K339" i="41"/>
  <c r="I339" i="41"/>
  <c r="H350" i="41"/>
  <c r="J340" i="41"/>
  <c r="J344" i="41"/>
  <c r="L340" i="41"/>
  <c r="K356" i="41"/>
  <c r="I356" i="41"/>
  <c r="L357" i="41"/>
  <c r="J357" i="41"/>
  <c r="J347" i="41"/>
  <c r="J356" i="41"/>
  <c r="I357" i="41"/>
  <c r="L358" i="41"/>
  <c r="L363" i="41"/>
  <c r="I363" i="41"/>
  <c r="K347" i="41"/>
  <c r="L356" i="41"/>
  <c r="K357" i="41"/>
  <c r="J363" i="41"/>
  <c r="H366" i="41"/>
  <c r="H321" i="41"/>
  <c r="H333" i="41"/>
  <c r="H343" i="41"/>
  <c r="L347" i="41"/>
  <c r="I360" i="41"/>
  <c r="J360" i="41"/>
  <c r="K363" i="41"/>
  <c r="I348" i="41"/>
  <c r="J348" i="41"/>
  <c r="J349" i="41"/>
  <c r="K349" i="41"/>
  <c r="H342" i="41"/>
  <c r="I346" i="41"/>
  <c r="H373" i="41"/>
  <c r="H341" i="41"/>
  <c r="H359" i="41"/>
  <c r="I344" i="41"/>
  <c r="H361" i="41"/>
  <c r="K362" i="41"/>
  <c r="L362" i="41"/>
  <c r="H374" i="41"/>
  <c r="J375" i="41"/>
  <c r="I376" i="41"/>
  <c r="H379" i="41"/>
  <c r="H370" i="41"/>
  <c r="H371" i="41"/>
  <c r="L378" i="41"/>
  <c r="I388" i="41"/>
  <c r="H386" i="41"/>
  <c r="J388" i="41"/>
  <c r="H390" i="41"/>
  <c r="H353" i="41"/>
  <c r="H365" i="41"/>
  <c r="H372" i="41"/>
  <c r="K388" i="41"/>
  <c r="L369" i="41"/>
  <c r="K369" i="41"/>
  <c r="K368" i="41"/>
  <c r="J368" i="41"/>
  <c r="H382" i="41"/>
  <c r="H383" i="41"/>
  <c r="J385" i="41"/>
  <c r="K385" i="41"/>
  <c r="H395" i="41"/>
  <c r="H396" i="41"/>
  <c r="H367" i="41"/>
  <c r="I368" i="41"/>
  <c r="J369" i="41"/>
  <c r="I385" i="41"/>
  <c r="L387" i="41"/>
  <c r="K387" i="41"/>
  <c r="K398" i="41"/>
  <c r="J398" i="41"/>
  <c r="L398" i="41"/>
  <c r="I384" i="41"/>
  <c r="J384" i="41"/>
  <c r="L393" i="41"/>
  <c r="K393" i="41"/>
  <c r="J393" i="41"/>
  <c r="J397" i="41"/>
  <c r="I397" i="41"/>
  <c r="K397" i="41"/>
  <c r="I398" i="41"/>
  <c r="L381" i="41"/>
  <c r="K381" i="41"/>
  <c r="H391" i="41"/>
  <c r="L392" i="41"/>
  <c r="K392" i="41"/>
  <c r="J392" i="41"/>
  <c r="I392" i="41"/>
  <c r="I375" i="41"/>
  <c r="H377" i="41"/>
  <c r="K380" i="41"/>
  <c r="J380" i="41"/>
  <c r="I381" i="41"/>
  <c r="L384" i="41"/>
  <c r="H394" i="41"/>
  <c r="H415" i="41"/>
  <c r="J416" i="41"/>
  <c r="K421" i="41"/>
  <c r="J421" i="41"/>
  <c r="I421" i="41"/>
  <c r="H402" i="41"/>
  <c r="H411" i="41"/>
  <c r="H412" i="41"/>
  <c r="H414" i="41"/>
  <c r="H424" i="41"/>
  <c r="H437" i="41"/>
  <c r="H426" i="41"/>
  <c r="H389" i="41"/>
  <c r="H401" i="41"/>
  <c r="H413" i="41"/>
  <c r="H406" i="41"/>
  <c r="L410" i="41"/>
  <c r="K410" i="41"/>
  <c r="H420" i="41"/>
  <c r="L422" i="41"/>
  <c r="K422" i="41"/>
  <c r="J422" i="41"/>
  <c r="I400" i="41"/>
  <c r="K409" i="41"/>
  <c r="J409" i="41"/>
  <c r="I410" i="41"/>
  <c r="I422" i="41"/>
  <c r="J433" i="41"/>
  <c r="I433" i="41"/>
  <c r="L433" i="41"/>
  <c r="K433" i="41"/>
  <c r="J408" i="41"/>
  <c r="I408" i="41"/>
  <c r="K427" i="41"/>
  <c r="J427" i="41"/>
  <c r="L427" i="41"/>
  <c r="H425" i="41"/>
  <c r="H436" i="41"/>
  <c r="K399" i="41"/>
  <c r="L403" i="41"/>
  <c r="L407" i="41"/>
  <c r="L408" i="41"/>
  <c r="H404" i="41"/>
  <c r="I416" i="41"/>
  <c r="H418" i="41"/>
  <c r="H419" i="41"/>
  <c r="H423" i="41"/>
  <c r="K434" i="41"/>
  <c r="J434" i="41"/>
  <c r="H448" i="41"/>
  <c r="H449" i="41"/>
  <c r="J451" i="41"/>
  <c r="K451" i="41"/>
  <c r="I451" i="41"/>
  <c r="K458" i="41"/>
  <c r="J458" i="41"/>
  <c r="I458" i="41"/>
  <c r="L459" i="41"/>
  <c r="K459" i="41"/>
  <c r="J459" i="41"/>
  <c r="H450" i="41"/>
  <c r="L451" i="41"/>
  <c r="L458" i="41"/>
  <c r="I459" i="41"/>
  <c r="H431" i="41"/>
  <c r="I441" i="41"/>
  <c r="H443" i="41"/>
  <c r="L447" i="41"/>
  <c r="K447" i="41"/>
  <c r="I454" i="41"/>
  <c r="H430" i="41"/>
  <c r="H440" i="41"/>
  <c r="J441" i="41"/>
  <c r="K446" i="41"/>
  <c r="J446" i="41"/>
  <c r="J454" i="41"/>
  <c r="H456" i="41"/>
  <c r="L461" i="41"/>
  <c r="K461" i="41"/>
  <c r="I461" i="41"/>
  <c r="J445" i="41"/>
  <c r="I445" i="41"/>
  <c r="K452" i="41"/>
  <c r="J452" i="41"/>
  <c r="L452" i="41"/>
  <c r="I429" i="41"/>
  <c r="K445" i="41"/>
  <c r="I452" i="41"/>
  <c r="J439" i="41"/>
  <c r="K439" i="41"/>
  <c r="J428" i="41"/>
  <c r="K429" i="41"/>
  <c r="I439" i="41"/>
  <c r="L453" i="41"/>
  <c r="K453" i="41"/>
  <c r="K428" i="41"/>
  <c r="H438" i="41"/>
  <c r="L439" i="41"/>
  <c r="I453" i="41"/>
  <c r="L435" i="41"/>
  <c r="K435" i="41"/>
  <c r="J453" i="41"/>
  <c r="H457" i="41"/>
  <c r="H462" i="41"/>
  <c r="H460" i="41"/>
  <c r="K463" i="41"/>
  <c r="L464" i="41"/>
  <c r="H478" i="41"/>
  <c r="J480" i="41"/>
  <c r="I480" i="41"/>
  <c r="K480" i="41"/>
  <c r="K487" i="41"/>
  <c r="L487" i="41"/>
  <c r="J467" i="41"/>
  <c r="L480" i="41"/>
  <c r="I487" i="41"/>
  <c r="I465" i="41"/>
  <c r="K467" i="41"/>
  <c r="H474" i="41"/>
  <c r="L476" i="41"/>
  <c r="K476" i="41"/>
  <c r="J476" i="41"/>
  <c r="I483" i="41"/>
  <c r="J487" i="41"/>
  <c r="J465" i="41"/>
  <c r="L467" i="41"/>
  <c r="I470" i="41"/>
  <c r="H472" i="41"/>
  <c r="I476" i="41"/>
  <c r="J483" i="41"/>
  <c r="J492" i="41"/>
  <c r="L492" i="41"/>
  <c r="K492" i="41"/>
  <c r="I492" i="41"/>
  <c r="H455" i="41"/>
  <c r="K465" i="41"/>
  <c r="H469" i="41"/>
  <c r="J470" i="41"/>
  <c r="H481" i="41"/>
  <c r="K483" i="41"/>
  <c r="H479" i="41"/>
  <c r="I468" i="41"/>
  <c r="L482" i="41"/>
  <c r="K482" i="41"/>
  <c r="I464" i="41"/>
  <c r="L468" i="41"/>
  <c r="I482" i="41"/>
  <c r="H485" i="41"/>
  <c r="H486" i="41"/>
  <c r="H489" i="41"/>
  <c r="I491" i="41"/>
  <c r="L491" i="41"/>
  <c r="K491" i="41"/>
  <c r="J491" i="41"/>
  <c r="I463" i="41"/>
  <c r="J464" i="41"/>
  <c r="K475" i="41"/>
  <c r="J475" i="41"/>
  <c r="I475" i="41"/>
  <c r="J482" i="41"/>
  <c r="H490" i="41"/>
  <c r="K493" i="41"/>
  <c r="J493" i="41"/>
  <c r="L493" i="41"/>
  <c r="L475" i="41"/>
  <c r="I493" i="41"/>
  <c r="H477" i="41"/>
  <c r="L503" i="41"/>
  <c r="I503" i="41"/>
  <c r="K503" i="41"/>
  <c r="J495" i="41"/>
  <c r="L495" i="41"/>
  <c r="H496" i="41"/>
  <c r="J503" i="41"/>
  <c r="H509" i="41"/>
  <c r="H484" i="41"/>
  <c r="I495" i="41"/>
  <c r="H498" i="41"/>
  <c r="L511" i="41"/>
  <c r="I511" i="41"/>
  <c r="K511" i="41"/>
  <c r="J511" i="41"/>
  <c r="K495" i="41"/>
  <c r="H499" i="41"/>
  <c r="L497" i="41"/>
  <c r="J497" i="41"/>
  <c r="I497" i="41"/>
  <c r="J506" i="41"/>
  <c r="L506" i="41"/>
  <c r="K506" i="41"/>
  <c r="I506" i="41"/>
  <c r="J501" i="41"/>
  <c r="L501" i="41"/>
  <c r="I500" i="41"/>
  <c r="L500" i="41"/>
  <c r="K500" i="41"/>
  <c r="J500" i="41"/>
  <c r="I501" i="41"/>
  <c r="I494" i="41"/>
  <c r="L494" i="41"/>
  <c r="K501" i="41"/>
  <c r="J494" i="41"/>
  <c r="K494" i="41"/>
  <c r="H512" i="41"/>
  <c r="K516" i="41"/>
  <c r="J516" i="41"/>
  <c r="H502" i="41"/>
  <c r="I516" i="41"/>
  <c r="L516" i="41"/>
  <c r="H521" i="41"/>
  <c r="H513" i="41"/>
  <c r="H505" i="41"/>
  <c r="J507" i="41"/>
  <c r="I507" i="41"/>
  <c r="L514" i="41"/>
  <c r="I514" i="41"/>
  <c r="K514" i="41"/>
  <c r="J514" i="41"/>
  <c r="I518" i="41"/>
  <c r="L518" i="41"/>
  <c r="H524" i="41"/>
  <c r="J518" i="41"/>
  <c r="H519" i="41"/>
  <c r="H515" i="41"/>
  <c r="K520" i="41"/>
  <c r="K549" i="41"/>
  <c r="J549" i="41"/>
  <c r="I549" i="41"/>
  <c r="L549" i="41"/>
  <c r="L520" i="41"/>
  <c r="H547" i="41"/>
  <c r="H522" i="41"/>
  <c r="H534" i="41"/>
  <c r="K517" i="41"/>
  <c r="H523" i="41"/>
  <c r="H525" i="41"/>
  <c r="H529" i="41"/>
  <c r="L550" i="41"/>
  <c r="K550" i="41"/>
  <c r="J550" i="41"/>
  <c r="H528" i="41"/>
  <c r="L531" i="41"/>
  <c r="K531" i="41"/>
  <c r="J531" i="41"/>
  <c r="I531" i="41"/>
  <c r="H533" i="41"/>
  <c r="K537" i="41"/>
  <c r="I537" i="41"/>
  <c r="L537" i="41"/>
  <c r="H542" i="41"/>
  <c r="L530" i="41"/>
  <c r="K530" i="41"/>
  <c r="J530" i="41"/>
  <c r="I530" i="41"/>
  <c r="I535" i="41"/>
  <c r="J535" i="41"/>
  <c r="H532" i="41"/>
  <c r="K535" i="41"/>
  <c r="L546" i="41"/>
  <c r="K546" i="41"/>
  <c r="J546" i="41"/>
  <c r="I546" i="41"/>
  <c r="L535" i="41"/>
  <c r="K536" i="41"/>
  <c r="H545" i="41"/>
  <c r="K548" i="41"/>
  <c r="I544" i="41"/>
  <c r="I543" i="41"/>
  <c r="J544" i="41"/>
  <c r="H541" i="41"/>
  <c r="J543" i="41"/>
  <c r="K544" i="41"/>
  <c r="H540" i="41"/>
  <c r="K543" i="41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H103" i="41"/>
  <c r="L103" i="41" s="1"/>
  <c r="H102" i="41"/>
  <c r="H101" i="41"/>
  <c r="K101" i="41" s="1"/>
  <c r="H100" i="41"/>
  <c r="H99" i="41"/>
  <c r="H98" i="41"/>
  <c r="L98" i="41" s="1"/>
  <c r="H96" i="41"/>
  <c r="L96" i="41" s="1"/>
  <c r="H92" i="41"/>
  <c r="K92" i="41" s="1"/>
  <c r="H91" i="41"/>
  <c r="H90" i="41"/>
  <c r="H88" i="41"/>
  <c r="H87" i="41"/>
  <c r="J87" i="41" s="1"/>
  <c r="H86" i="41"/>
  <c r="L86" i="41" s="1"/>
  <c r="H84" i="41"/>
  <c r="H80" i="41"/>
  <c r="H79" i="41"/>
  <c r="H77" i="41"/>
  <c r="H76" i="41"/>
  <c r="I76" i="41" s="1"/>
  <c r="H75" i="41"/>
  <c r="H74" i="41"/>
  <c r="H72" i="41"/>
  <c r="J72" i="41" s="1"/>
  <c r="H70" i="41"/>
  <c r="I70" i="41" s="1"/>
  <c r="H69" i="41"/>
  <c r="H64" i="41"/>
  <c r="H63" i="41"/>
  <c r="K63" i="41" s="1"/>
  <c r="H60" i="41"/>
  <c r="J60" i="41" s="1"/>
  <c r="H59" i="41"/>
  <c r="H58" i="41"/>
  <c r="H57" i="41"/>
  <c r="H55" i="41"/>
  <c r="L55" i="41" s="1"/>
  <c r="H54" i="41"/>
  <c r="L54" i="41" s="1"/>
  <c r="AP552" i="38"/>
  <c r="AO552" i="38"/>
  <c r="AN552" i="38"/>
  <c r="AM552" i="38"/>
  <c r="AL552" i="38"/>
  <c r="AK552" i="38"/>
  <c r="AJ552" i="38"/>
  <c r="AI552" i="38"/>
  <c r="AH552" i="38"/>
  <c r="AG552" i="38"/>
  <c r="AF552" i="38"/>
  <c r="AE552" i="38"/>
  <c r="AD552" i="38"/>
  <c r="AC552" i="38"/>
  <c r="AB552" i="38"/>
  <c r="AA552" i="38"/>
  <c r="Z552" i="38"/>
  <c r="Y552" i="38"/>
  <c r="X552" i="38"/>
  <c r="W552" i="38"/>
  <c r="V552" i="38"/>
  <c r="U552" i="38"/>
  <c r="T552" i="38"/>
  <c r="S552" i="38"/>
  <c r="R552" i="38"/>
  <c r="Q552" i="38"/>
  <c r="P552" i="38"/>
  <c r="O552" i="38"/>
  <c r="N552" i="38"/>
  <c r="M552" i="38"/>
  <c r="L552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J103" i="38"/>
  <c r="J102" i="38"/>
  <c r="J101" i="38"/>
  <c r="J100" i="38"/>
  <c r="J99" i="38"/>
  <c r="J98" i="38"/>
  <c r="J97" i="38"/>
  <c r="J96" i="38"/>
  <c r="J95" i="38"/>
  <c r="J94" i="38"/>
  <c r="J93" i="38"/>
  <c r="J92" i="38"/>
  <c r="J91" i="38"/>
  <c r="J90" i="38"/>
  <c r="J89" i="38"/>
  <c r="J88" i="38"/>
  <c r="J87" i="38"/>
  <c r="J86" i="38"/>
  <c r="J85" i="38"/>
  <c r="J84" i="38"/>
  <c r="J83" i="38"/>
  <c r="J82" i="38"/>
  <c r="J81" i="38"/>
  <c r="J80" i="38"/>
  <c r="J79" i="38"/>
  <c r="J78" i="38"/>
  <c r="J77" i="38"/>
  <c r="J76" i="38"/>
  <c r="J75" i="38"/>
  <c r="J74" i="38"/>
  <c r="J73" i="38"/>
  <c r="J72" i="38"/>
  <c r="J71" i="38"/>
  <c r="J70" i="38"/>
  <c r="J69" i="38"/>
  <c r="J68" i="38"/>
  <c r="J67" i="38"/>
  <c r="J66" i="38"/>
  <c r="J65" i="38"/>
  <c r="J64" i="38"/>
  <c r="J63" i="38"/>
  <c r="J62" i="38"/>
  <c r="J15" i="38"/>
  <c r="J14" i="38"/>
  <c r="J13" i="38"/>
  <c r="J12" i="38"/>
  <c r="J11" i="38"/>
  <c r="J10" i="38"/>
  <c r="J9" i="38"/>
  <c r="J8" i="38"/>
  <c r="J7" i="38"/>
  <c r="J6" i="38"/>
  <c r="J117" i="41" l="1"/>
  <c r="I520" i="41"/>
  <c r="J520" i="41"/>
  <c r="I387" i="41"/>
  <c r="J387" i="41"/>
  <c r="K117" i="41"/>
  <c r="I117" i="41"/>
  <c r="K541" i="41"/>
  <c r="J541" i="41"/>
  <c r="I541" i="41"/>
  <c r="L541" i="41"/>
  <c r="L505" i="41"/>
  <c r="K505" i="41"/>
  <c r="J505" i="41"/>
  <c r="I505" i="41"/>
  <c r="K496" i="41"/>
  <c r="J496" i="41"/>
  <c r="I496" i="41"/>
  <c r="L496" i="41"/>
  <c r="I462" i="41"/>
  <c r="L462" i="41"/>
  <c r="J462" i="41"/>
  <c r="K462" i="41"/>
  <c r="I419" i="41"/>
  <c r="L419" i="41"/>
  <c r="K419" i="41"/>
  <c r="J419" i="41"/>
  <c r="K401" i="41"/>
  <c r="J401" i="41"/>
  <c r="I401" i="41"/>
  <c r="L401" i="41"/>
  <c r="K365" i="41"/>
  <c r="I365" i="41"/>
  <c r="L365" i="41"/>
  <c r="J365" i="41"/>
  <c r="K350" i="41"/>
  <c r="L350" i="41"/>
  <c r="J350" i="41"/>
  <c r="I350" i="41"/>
  <c r="L327" i="41"/>
  <c r="I327" i="41"/>
  <c r="K327" i="41"/>
  <c r="J327" i="41"/>
  <c r="L302" i="41"/>
  <c r="K302" i="41"/>
  <c r="J302" i="41"/>
  <c r="I302" i="41"/>
  <c r="L285" i="41"/>
  <c r="K285" i="41"/>
  <c r="J285" i="41"/>
  <c r="I285" i="41"/>
  <c r="K167" i="41"/>
  <c r="I167" i="41"/>
  <c r="J167" i="41"/>
  <c r="L167" i="41"/>
  <c r="J166" i="41"/>
  <c r="L166" i="41"/>
  <c r="K166" i="41"/>
  <c r="I166" i="41"/>
  <c r="J147" i="41"/>
  <c r="L147" i="41"/>
  <c r="K147" i="41"/>
  <c r="I147" i="41"/>
  <c r="K160" i="41"/>
  <c r="J160" i="41"/>
  <c r="I160" i="41"/>
  <c r="L160" i="41"/>
  <c r="L532" i="41"/>
  <c r="K532" i="41"/>
  <c r="I532" i="41"/>
  <c r="J532" i="41"/>
  <c r="J528" i="41"/>
  <c r="L528" i="41"/>
  <c r="I528" i="41"/>
  <c r="K528" i="41"/>
  <c r="J486" i="41"/>
  <c r="K486" i="41"/>
  <c r="I486" i="41"/>
  <c r="L486" i="41"/>
  <c r="I437" i="41"/>
  <c r="K437" i="41"/>
  <c r="J437" i="41"/>
  <c r="L437" i="41"/>
  <c r="L411" i="41"/>
  <c r="K411" i="41"/>
  <c r="J411" i="41"/>
  <c r="I411" i="41"/>
  <c r="L394" i="41"/>
  <c r="K394" i="41"/>
  <c r="J394" i="41"/>
  <c r="I394" i="41"/>
  <c r="J343" i="41"/>
  <c r="L343" i="41"/>
  <c r="K343" i="41"/>
  <c r="I343" i="41"/>
  <c r="L335" i="41"/>
  <c r="K335" i="41"/>
  <c r="J335" i="41"/>
  <c r="I335" i="41"/>
  <c r="L252" i="41"/>
  <c r="K252" i="41"/>
  <c r="J252" i="41"/>
  <c r="I252" i="41"/>
  <c r="I254" i="41"/>
  <c r="J254" i="41"/>
  <c r="L254" i="41"/>
  <c r="K254" i="41"/>
  <c r="L205" i="41"/>
  <c r="K205" i="41"/>
  <c r="J205" i="41"/>
  <c r="I205" i="41"/>
  <c r="K187" i="41"/>
  <c r="J187" i="41"/>
  <c r="L187" i="41"/>
  <c r="I187" i="41"/>
  <c r="L164" i="41"/>
  <c r="K164" i="41"/>
  <c r="J164" i="41"/>
  <c r="I164" i="41"/>
  <c r="L133" i="41"/>
  <c r="K133" i="41"/>
  <c r="J133" i="41"/>
  <c r="I133" i="41"/>
  <c r="L180" i="41"/>
  <c r="K180" i="41"/>
  <c r="J180" i="41"/>
  <c r="I180" i="41"/>
  <c r="L127" i="41"/>
  <c r="K127" i="41"/>
  <c r="J127" i="41"/>
  <c r="I127" i="41"/>
  <c r="K529" i="41"/>
  <c r="J529" i="41"/>
  <c r="I529" i="41"/>
  <c r="L529" i="41"/>
  <c r="I547" i="41"/>
  <c r="L547" i="41"/>
  <c r="K547" i="41"/>
  <c r="J547" i="41"/>
  <c r="J521" i="41"/>
  <c r="L521" i="41"/>
  <c r="I521" i="41"/>
  <c r="K521" i="41"/>
  <c r="K469" i="41"/>
  <c r="L469" i="41"/>
  <c r="J469" i="41"/>
  <c r="I469" i="41"/>
  <c r="L418" i="41"/>
  <c r="K418" i="41"/>
  <c r="J418" i="41"/>
  <c r="I418" i="41"/>
  <c r="I413" i="41"/>
  <c r="J413" i="41"/>
  <c r="L413" i="41"/>
  <c r="K413" i="41"/>
  <c r="J379" i="41"/>
  <c r="I379" i="41"/>
  <c r="L379" i="41"/>
  <c r="K379" i="41"/>
  <c r="K342" i="41"/>
  <c r="J342" i="41"/>
  <c r="I342" i="41"/>
  <c r="L342" i="41"/>
  <c r="J355" i="41"/>
  <c r="L355" i="41"/>
  <c r="K355" i="41"/>
  <c r="I355" i="41"/>
  <c r="L283" i="41"/>
  <c r="K283" i="41"/>
  <c r="I283" i="41"/>
  <c r="J283" i="41"/>
  <c r="L231" i="41"/>
  <c r="K231" i="41"/>
  <c r="J231" i="41"/>
  <c r="I231" i="41"/>
  <c r="I226" i="41"/>
  <c r="J226" i="41"/>
  <c r="L226" i="41"/>
  <c r="K226" i="41"/>
  <c r="K232" i="41"/>
  <c r="I232" i="41"/>
  <c r="L232" i="41"/>
  <c r="J232" i="41"/>
  <c r="L225" i="41"/>
  <c r="I225" i="41"/>
  <c r="K225" i="41"/>
  <c r="J225" i="41"/>
  <c r="L176" i="41"/>
  <c r="J176" i="41"/>
  <c r="I176" i="41"/>
  <c r="K176" i="41"/>
  <c r="J190" i="41"/>
  <c r="L190" i="41"/>
  <c r="K190" i="41"/>
  <c r="I190" i="41"/>
  <c r="K138" i="41"/>
  <c r="L138" i="41"/>
  <c r="J138" i="41"/>
  <c r="I138" i="41"/>
  <c r="L130" i="41"/>
  <c r="K130" i="41"/>
  <c r="J130" i="41"/>
  <c r="I130" i="41"/>
  <c r="K524" i="41"/>
  <c r="L524" i="41"/>
  <c r="J524" i="41"/>
  <c r="I524" i="41"/>
  <c r="K502" i="41"/>
  <c r="L502" i="41"/>
  <c r="J502" i="41"/>
  <c r="I502" i="41"/>
  <c r="K499" i="41"/>
  <c r="J499" i="41"/>
  <c r="I499" i="41"/>
  <c r="L499" i="41"/>
  <c r="L498" i="41"/>
  <c r="J498" i="41"/>
  <c r="K498" i="41"/>
  <c r="I498" i="41"/>
  <c r="I479" i="41"/>
  <c r="J479" i="41"/>
  <c r="L479" i="41"/>
  <c r="K479" i="41"/>
  <c r="K481" i="41"/>
  <c r="J481" i="41"/>
  <c r="L481" i="41"/>
  <c r="I481" i="41"/>
  <c r="L478" i="41"/>
  <c r="I478" i="41"/>
  <c r="K478" i="41"/>
  <c r="J478" i="41"/>
  <c r="L457" i="41"/>
  <c r="J457" i="41"/>
  <c r="I457" i="41"/>
  <c r="K457" i="41"/>
  <c r="I456" i="41"/>
  <c r="L456" i="41"/>
  <c r="K456" i="41"/>
  <c r="J456" i="41"/>
  <c r="L423" i="41"/>
  <c r="K423" i="41"/>
  <c r="I423" i="41"/>
  <c r="J423" i="41"/>
  <c r="L404" i="41"/>
  <c r="K404" i="41"/>
  <c r="J404" i="41"/>
  <c r="I404" i="41"/>
  <c r="K415" i="41"/>
  <c r="L415" i="41"/>
  <c r="J415" i="41"/>
  <c r="I415" i="41"/>
  <c r="L395" i="41"/>
  <c r="I395" i="41"/>
  <c r="K395" i="41"/>
  <c r="J395" i="41"/>
  <c r="L353" i="41"/>
  <c r="K353" i="41"/>
  <c r="J353" i="41"/>
  <c r="I353" i="41"/>
  <c r="J341" i="41"/>
  <c r="I341" i="41"/>
  <c r="K341" i="41"/>
  <c r="L341" i="41"/>
  <c r="J307" i="41"/>
  <c r="I307" i="41"/>
  <c r="L307" i="41"/>
  <c r="K307" i="41"/>
  <c r="J323" i="41"/>
  <c r="I323" i="41"/>
  <c r="L323" i="41"/>
  <c r="K323" i="41"/>
  <c r="L293" i="41"/>
  <c r="J293" i="41"/>
  <c r="K293" i="41"/>
  <c r="I293" i="41"/>
  <c r="J237" i="41"/>
  <c r="I237" i="41"/>
  <c r="K237" i="41"/>
  <c r="L237" i="41"/>
  <c r="L106" i="41"/>
  <c r="K106" i="41"/>
  <c r="J106" i="41"/>
  <c r="I106" i="41"/>
  <c r="K156" i="41"/>
  <c r="J156" i="41"/>
  <c r="L156" i="41"/>
  <c r="I156" i="41"/>
  <c r="L107" i="41"/>
  <c r="K107" i="41"/>
  <c r="J107" i="41"/>
  <c r="I107" i="41"/>
  <c r="L122" i="41"/>
  <c r="K122" i="41"/>
  <c r="J122" i="41"/>
  <c r="I122" i="41"/>
  <c r="L540" i="41"/>
  <c r="J540" i="41"/>
  <c r="I540" i="41"/>
  <c r="K540" i="41"/>
  <c r="L525" i="41"/>
  <c r="K525" i="41"/>
  <c r="I525" i="41"/>
  <c r="J525" i="41"/>
  <c r="L460" i="41"/>
  <c r="K460" i="41"/>
  <c r="J460" i="41"/>
  <c r="I460" i="41"/>
  <c r="L443" i="41"/>
  <c r="K443" i="41"/>
  <c r="J443" i="41"/>
  <c r="I443" i="41"/>
  <c r="I449" i="41"/>
  <c r="L449" i="41"/>
  <c r="K449" i="41"/>
  <c r="J449" i="41"/>
  <c r="J389" i="41"/>
  <c r="I389" i="41"/>
  <c r="K389" i="41"/>
  <c r="L389" i="41"/>
  <c r="J414" i="41"/>
  <c r="K414" i="41"/>
  <c r="L414" i="41"/>
  <c r="I414" i="41"/>
  <c r="L377" i="41"/>
  <c r="K377" i="41"/>
  <c r="J377" i="41"/>
  <c r="I377" i="41"/>
  <c r="L391" i="41"/>
  <c r="J391" i="41"/>
  <c r="I391" i="41"/>
  <c r="K391" i="41"/>
  <c r="I383" i="41"/>
  <c r="L383" i="41"/>
  <c r="K383" i="41"/>
  <c r="J383" i="41"/>
  <c r="I371" i="41"/>
  <c r="L371" i="41"/>
  <c r="K371" i="41"/>
  <c r="J371" i="41"/>
  <c r="L313" i="41"/>
  <c r="K313" i="41"/>
  <c r="J313" i="41"/>
  <c r="I313" i="41"/>
  <c r="L288" i="41"/>
  <c r="J288" i="41"/>
  <c r="K288" i="41"/>
  <c r="I288" i="41"/>
  <c r="I315" i="41"/>
  <c r="L315" i="41"/>
  <c r="K315" i="41"/>
  <c r="J315" i="41"/>
  <c r="J261" i="41"/>
  <c r="I261" i="41"/>
  <c r="L261" i="41"/>
  <c r="K261" i="41"/>
  <c r="L233" i="41"/>
  <c r="J233" i="41"/>
  <c r="I233" i="41"/>
  <c r="K233" i="41"/>
  <c r="L188" i="41"/>
  <c r="K188" i="41"/>
  <c r="J188" i="41"/>
  <c r="I188" i="41"/>
  <c r="J183" i="41"/>
  <c r="I183" i="41"/>
  <c r="L183" i="41"/>
  <c r="K183" i="41"/>
  <c r="L157" i="41"/>
  <c r="K157" i="41"/>
  <c r="J157" i="41"/>
  <c r="I157" i="41"/>
  <c r="J135" i="41"/>
  <c r="L135" i="41"/>
  <c r="K135" i="41"/>
  <c r="I135" i="41"/>
  <c r="I154" i="41"/>
  <c r="K154" i="41"/>
  <c r="L154" i="41"/>
  <c r="J154" i="41"/>
  <c r="L119" i="41"/>
  <c r="K119" i="41"/>
  <c r="J119" i="41"/>
  <c r="I119" i="41"/>
  <c r="L109" i="41"/>
  <c r="K109" i="41"/>
  <c r="J109" i="41"/>
  <c r="I109" i="41"/>
  <c r="L110" i="41"/>
  <c r="K110" i="41"/>
  <c r="J110" i="41"/>
  <c r="I110" i="41"/>
  <c r="L533" i="41"/>
  <c r="K533" i="41"/>
  <c r="J533" i="41"/>
  <c r="I533" i="41"/>
  <c r="J512" i="41"/>
  <c r="L512" i="41"/>
  <c r="K512" i="41"/>
  <c r="I512" i="41"/>
  <c r="I438" i="41"/>
  <c r="J438" i="41"/>
  <c r="K438" i="41"/>
  <c r="L438" i="41"/>
  <c r="K440" i="41"/>
  <c r="L440" i="41"/>
  <c r="J440" i="41"/>
  <c r="I440" i="41"/>
  <c r="J426" i="41"/>
  <c r="I426" i="41"/>
  <c r="K426" i="41"/>
  <c r="L426" i="41"/>
  <c r="L366" i="41"/>
  <c r="J366" i="41"/>
  <c r="I366" i="41"/>
  <c r="K366" i="41"/>
  <c r="L291" i="41"/>
  <c r="K291" i="41"/>
  <c r="J291" i="41"/>
  <c r="I291" i="41"/>
  <c r="L284" i="41"/>
  <c r="K284" i="41"/>
  <c r="J284" i="41"/>
  <c r="I284" i="41"/>
  <c r="J221" i="41"/>
  <c r="I221" i="41"/>
  <c r="L221" i="41"/>
  <c r="K221" i="41"/>
  <c r="K196" i="41"/>
  <c r="J196" i="41"/>
  <c r="I196" i="41"/>
  <c r="L196" i="41"/>
  <c r="J153" i="41"/>
  <c r="L153" i="41"/>
  <c r="K153" i="41"/>
  <c r="I153" i="41"/>
  <c r="L542" i="41"/>
  <c r="K542" i="41"/>
  <c r="J542" i="41"/>
  <c r="I542" i="41"/>
  <c r="J523" i="41"/>
  <c r="L523" i="41"/>
  <c r="K523" i="41"/>
  <c r="I523" i="41"/>
  <c r="K522" i="41"/>
  <c r="I522" i="41"/>
  <c r="L522" i="41"/>
  <c r="J522" i="41"/>
  <c r="L519" i="41"/>
  <c r="K519" i="41"/>
  <c r="I519" i="41"/>
  <c r="J519" i="41"/>
  <c r="L448" i="41"/>
  <c r="K448" i="41"/>
  <c r="J448" i="41"/>
  <c r="I448" i="41"/>
  <c r="I425" i="41"/>
  <c r="J425" i="41"/>
  <c r="K425" i="41"/>
  <c r="L425" i="41"/>
  <c r="L406" i="41"/>
  <c r="K406" i="41"/>
  <c r="J406" i="41"/>
  <c r="I406" i="41"/>
  <c r="J367" i="41"/>
  <c r="I367" i="41"/>
  <c r="L367" i="41"/>
  <c r="K367" i="41"/>
  <c r="L382" i="41"/>
  <c r="K382" i="41"/>
  <c r="J382" i="41"/>
  <c r="I382" i="41"/>
  <c r="K386" i="41"/>
  <c r="L386" i="41"/>
  <c r="J386" i="41"/>
  <c r="I386" i="41"/>
  <c r="L370" i="41"/>
  <c r="K370" i="41"/>
  <c r="J370" i="41"/>
  <c r="I370" i="41"/>
  <c r="L333" i="41"/>
  <c r="K333" i="41"/>
  <c r="J333" i="41"/>
  <c r="I333" i="41"/>
  <c r="L326" i="41"/>
  <c r="K326" i="41"/>
  <c r="J326" i="41"/>
  <c r="I326" i="41"/>
  <c r="K272" i="41"/>
  <c r="I272" i="41"/>
  <c r="L272" i="41"/>
  <c r="J272" i="41"/>
  <c r="L345" i="41"/>
  <c r="K345" i="41"/>
  <c r="J345" i="41"/>
  <c r="I345" i="41"/>
  <c r="L236" i="41"/>
  <c r="K236" i="41"/>
  <c r="J236" i="41"/>
  <c r="I236" i="41"/>
  <c r="I213" i="41"/>
  <c r="L213" i="41"/>
  <c r="K213" i="41"/>
  <c r="J213" i="41"/>
  <c r="L208" i="41"/>
  <c r="K208" i="41"/>
  <c r="J208" i="41"/>
  <c r="I208" i="41"/>
  <c r="I220" i="41"/>
  <c r="L220" i="41"/>
  <c r="K220" i="41"/>
  <c r="J220" i="41"/>
  <c r="J141" i="41"/>
  <c r="K141" i="41"/>
  <c r="I141" i="41"/>
  <c r="L141" i="41"/>
  <c r="L121" i="41"/>
  <c r="K121" i="41"/>
  <c r="J121" i="41"/>
  <c r="I121" i="41"/>
  <c r="I485" i="41"/>
  <c r="J485" i="41"/>
  <c r="K485" i="41"/>
  <c r="L485" i="41"/>
  <c r="L472" i="41"/>
  <c r="K472" i="41"/>
  <c r="J472" i="41"/>
  <c r="I472" i="41"/>
  <c r="J402" i="41"/>
  <c r="L402" i="41"/>
  <c r="K402" i="41"/>
  <c r="I402" i="41"/>
  <c r="L300" i="41"/>
  <c r="J300" i="41"/>
  <c r="I300" i="41"/>
  <c r="K300" i="41"/>
  <c r="L271" i="41"/>
  <c r="J271" i="41"/>
  <c r="K271" i="41"/>
  <c r="I271" i="41"/>
  <c r="L253" i="41"/>
  <c r="I253" i="41"/>
  <c r="K253" i="41"/>
  <c r="J253" i="41"/>
  <c r="L264" i="41"/>
  <c r="K264" i="41"/>
  <c r="J264" i="41"/>
  <c r="I264" i="41"/>
  <c r="J267" i="41"/>
  <c r="K267" i="41"/>
  <c r="L267" i="41"/>
  <c r="I267" i="41"/>
  <c r="L265" i="41"/>
  <c r="I265" i="41"/>
  <c r="K265" i="41"/>
  <c r="J265" i="41"/>
  <c r="L200" i="41"/>
  <c r="K200" i="41"/>
  <c r="J200" i="41"/>
  <c r="I200" i="41"/>
  <c r="K150" i="41"/>
  <c r="J150" i="41"/>
  <c r="L150" i="41"/>
  <c r="I150" i="41"/>
  <c r="I484" i="41"/>
  <c r="K484" i="41"/>
  <c r="J484" i="41"/>
  <c r="L484" i="41"/>
  <c r="L436" i="41"/>
  <c r="J436" i="41"/>
  <c r="I436" i="41"/>
  <c r="K436" i="41"/>
  <c r="K374" i="41"/>
  <c r="L374" i="41"/>
  <c r="J374" i="41"/>
  <c r="I374" i="41"/>
  <c r="L359" i="41"/>
  <c r="I359" i="41"/>
  <c r="J359" i="41"/>
  <c r="K359" i="41"/>
  <c r="K282" i="41"/>
  <c r="J282" i="41"/>
  <c r="I282" i="41"/>
  <c r="L282" i="41"/>
  <c r="K243" i="41"/>
  <c r="L243" i="41"/>
  <c r="J243" i="41"/>
  <c r="I243" i="41"/>
  <c r="L212" i="41"/>
  <c r="K212" i="41"/>
  <c r="J212" i="41"/>
  <c r="I212" i="41"/>
  <c r="L189" i="41"/>
  <c r="I189" i="41"/>
  <c r="K189" i="41"/>
  <c r="J189" i="41"/>
  <c r="L145" i="41"/>
  <c r="K145" i="41"/>
  <c r="J145" i="41"/>
  <c r="I145" i="41"/>
  <c r="L545" i="41"/>
  <c r="K545" i="41"/>
  <c r="J545" i="41"/>
  <c r="I545" i="41"/>
  <c r="I534" i="41"/>
  <c r="L534" i="41"/>
  <c r="K534" i="41"/>
  <c r="J534" i="41"/>
  <c r="J515" i="41"/>
  <c r="I515" i="41"/>
  <c r="L515" i="41"/>
  <c r="K515" i="41"/>
  <c r="L477" i="41"/>
  <c r="K477" i="41"/>
  <c r="J477" i="41"/>
  <c r="I477" i="41"/>
  <c r="L490" i="41"/>
  <c r="K490" i="41"/>
  <c r="J490" i="41"/>
  <c r="I490" i="41"/>
  <c r="K489" i="41"/>
  <c r="J489" i="41"/>
  <c r="I489" i="41"/>
  <c r="L489" i="41"/>
  <c r="L430" i="41"/>
  <c r="J430" i="41"/>
  <c r="I430" i="41"/>
  <c r="K430" i="41"/>
  <c r="J420" i="41"/>
  <c r="I420" i="41"/>
  <c r="L420" i="41"/>
  <c r="K420" i="41"/>
  <c r="L424" i="41"/>
  <c r="I424" i="41"/>
  <c r="K424" i="41"/>
  <c r="J424" i="41"/>
  <c r="J373" i="41"/>
  <c r="K373" i="41"/>
  <c r="L373" i="41"/>
  <c r="I373" i="41"/>
  <c r="L321" i="41"/>
  <c r="K321" i="41"/>
  <c r="J321" i="41"/>
  <c r="I321" i="41"/>
  <c r="L334" i="41"/>
  <c r="K334" i="41"/>
  <c r="J334" i="41"/>
  <c r="I334" i="41"/>
  <c r="L290" i="41"/>
  <c r="K290" i="41"/>
  <c r="J290" i="41"/>
  <c r="I290" i="41"/>
  <c r="L197" i="41"/>
  <c r="K197" i="41"/>
  <c r="J197" i="41"/>
  <c r="I197" i="41"/>
  <c r="L118" i="41"/>
  <c r="K118" i="41"/>
  <c r="J118" i="41"/>
  <c r="I118" i="41"/>
  <c r="K513" i="41"/>
  <c r="L513" i="41"/>
  <c r="I513" i="41"/>
  <c r="J513" i="41"/>
  <c r="I455" i="41"/>
  <c r="L455" i="41"/>
  <c r="K455" i="41"/>
  <c r="J455" i="41"/>
  <c r="I450" i="41"/>
  <c r="J450" i="41"/>
  <c r="L450" i="41"/>
  <c r="K450" i="41"/>
  <c r="I372" i="41"/>
  <c r="J372" i="41"/>
  <c r="L372" i="41"/>
  <c r="K372" i="41"/>
  <c r="J361" i="41"/>
  <c r="K361" i="41"/>
  <c r="I361" i="41"/>
  <c r="L361" i="41"/>
  <c r="L259" i="41"/>
  <c r="K259" i="41"/>
  <c r="J259" i="41"/>
  <c r="I259" i="41"/>
  <c r="L273" i="41"/>
  <c r="K273" i="41"/>
  <c r="J273" i="41"/>
  <c r="I273" i="41"/>
  <c r="K279" i="41"/>
  <c r="J279" i="41"/>
  <c r="L279" i="41"/>
  <c r="I279" i="41"/>
  <c r="L224" i="41"/>
  <c r="K224" i="41"/>
  <c r="J224" i="41"/>
  <c r="I224" i="41"/>
  <c r="K228" i="41"/>
  <c r="J228" i="41"/>
  <c r="L228" i="41"/>
  <c r="I228" i="41"/>
  <c r="L219" i="41"/>
  <c r="K219" i="41"/>
  <c r="J219" i="41"/>
  <c r="I219" i="41"/>
  <c r="L115" i="41"/>
  <c r="K115" i="41"/>
  <c r="J115" i="41"/>
  <c r="I115" i="41"/>
  <c r="J509" i="41"/>
  <c r="I509" i="41"/>
  <c r="L509" i="41"/>
  <c r="K509" i="41"/>
  <c r="J474" i="41"/>
  <c r="I474" i="41"/>
  <c r="L474" i="41"/>
  <c r="K474" i="41"/>
  <c r="K431" i="41"/>
  <c r="J431" i="41"/>
  <c r="I431" i="41"/>
  <c r="L431" i="41"/>
  <c r="I412" i="41"/>
  <c r="L412" i="41"/>
  <c r="K412" i="41"/>
  <c r="J412" i="41"/>
  <c r="I396" i="41"/>
  <c r="J396" i="41"/>
  <c r="L396" i="41"/>
  <c r="K396" i="41"/>
  <c r="I390" i="41"/>
  <c r="L390" i="41"/>
  <c r="K390" i="41"/>
  <c r="J390" i="41"/>
  <c r="L338" i="41"/>
  <c r="K338" i="41"/>
  <c r="J338" i="41"/>
  <c r="I338" i="41"/>
  <c r="I354" i="41"/>
  <c r="L354" i="41"/>
  <c r="K354" i="41"/>
  <c r="J354" i="41"/>
  <c r="L303" i="41"/>
  <c r="K303" i="41"/>
  <c r="J303" i="41"/>
  <c r="I303" i="41"/>
  <c r="K148" i="41"/>
  <c r="I148" i="41"/>
  <c r="L148" i="41"/>
  <c r="J148" i="41"/>
  <c r="J159" i="41"/>
  <c r="I159" i="41"/>
  <c r="L159" i="41"/>
  <c r="K159" i="41"/>
  <c r="K87" i="41"/>
  <c r="H89" i="41"/>
  <c r="K89" i="41" s="1"/>
  <c r="L100" i="41"/>
  <c r="K100" i="41"/>
  <c r="J100" i="41"/>
  <c r="I100" i="41"/>
  <c r="I77" i="41"/>
  <c r="K77" i="41"/>
  <c r="J77" i="41"/>
  <c r="L77" i="41"/>
  <c r="J64" i="41"/>
  <c r="K64" i="41"/>
  <c r="I64" i="41"/>
  <c r="L64" i="41"/>
  <c r="AX6" i="41"/>
  <c r="J76" i="41"/>
  <c r="K76" i="41"/>
  <c r="L76" i="41"/>
  <c r="K59" i="41"/>
  <c r="J59" i="41"/>
  <c r="L88" i="41"/>
  <c r="K88" i="41"/>
  <c r="J88" i="41"/>
  <c r="I88" i="41"/>
  <c r="L72" i="41"/>
  <c r="K72" i="41"/>
  <c r="Y3" i="41"/>
  <c r="L101" i="41"/>
  <c r="I86" i="41"/>
  <c r="I98" i="41"/>
  <c r="J86" i="41"/>
  <c r="J98" i="41"/>
  <c r="H73" i="41"/>
  <c r="K73" i="41" s="1"/>
  <c r="J101" i="41"/>
  <c r="AO6" i="41"/>
  <c r="AF6" i="41"/>
  <c r="H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H68" i="41"/>
  <c r="K75" i="41"/>
  <c r="I75" i="41"/>
  <c r="L75" i="41"/>
  <c r="H85" i="4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I74" i="41"/>
  <c r="J75" i="41"/>
  <c r="I79" i="41"/>
  <c r="K79" i="41"/>
  <c r="L79" i="41"/>
  <c r="J79" i="41"/>
  <c r="L91" i="41"/>
  <c r="I55" i="41"/>
  <c r="K54" i="41"/>
  <c r="L57" i="41"/>
  <c r="L74" i="41"/>
  <c r="L60" i="41"/>
  <c r="I60" i="41"/>
  <c r="H78" i="41"/>
  <c r="I63" i="41"/>
  <c r="L63" i="41"/>
  <c r="L69" i="41"/>
  <c r="K69" i="41"/>
  <c r="I69" i="4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H67" i="41"/>
  <c r="L73" i="41"/>
  <c r="H83" i="41"/>
  <c r="H97" i="41"/>
  <c r="I72" i="41"/>
  <c r="I102" i="41"/>
  <c r="L102" i="41"/>
  <c r="J102" i="41"/>
  <c r="H66" i="41"/>
  <c r="L87" i="41"/>
  <c r="I87" i="41"/>
  <c r="K102" i="41"/>
  <c r="H82" i="41"/>
  <c r="H95" i="41"/>
  <c r="L99" i="41"/>
  <c r="K99" i="41"/>
  <c r="I99" i="41"/>
  <c r="J103" i="41"/>
  <c r="I103" i="41"/>
  <c r="K103" i="41"/>
  <c r="J99" i="41"/>
  <c r="L92" i="41"/>
  <c r="I101" i="41"/>
  <c r="K86" i="41"/>
  <c r="I96" i="41"/>
  <c r="K98" i="41"/>
  <c r="H94" i="41"/>
  <c r="J96" i="41"/>
  <c r="H81" i="41"/>
  <c r="H93" i="41"/>
  <c r="K96" i="41"/>
  <c r="I92" i="41"/>
  <c r="J92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H552" i="40" l="1"/>
  <c r="J552" i="40"/>
  <c r="I552" i="40"/>
  <c r="G552" i="40"/>
  <c r="L89" i="41"/>
  <c r="J89" i="41"/>
  <c r="I89" i="41"/>
  <c r="K67" i="4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L66" i="41"/>
  <c r="J66" i="41"/>
  <c r="I66" i="41"/>
  <c r="K66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M6" i="41" l="1"/>
  <c r="AL6" i="41"/>
  <c r="AV6" i="41"/>
  <c r="AU6" i="41"/>
  <c r="AD6" i="41"/>
  <c r="AC6" i="41"/>
  <c r="AB3" i="41" l="1"/>
  <c r="A3" i="42" l="1"/>
  <c r="C556" i="42"/>
  <c r="E556" i="42"/>
  <c r="E555" i="42"/>
  <c r="H556" i="42"/>
  <c r="H555" i="42"/>
  <c r="H554" i="42"/>
  <c r="E554" i="42"/>
  <c r="B554" i="42"/>
  <c r="C555" i="42"/>
  <c r="F1" i="41"/>
  <c r="E1" i="40"/>
  <c r="E1" i="42"/>
  <c r="M539" i="41" l="1"/>
  <c r="M540" i="41"/>
  <c r="M541" i="41"/>
  <c r="M543" i="41"/>
  <c r="M531" i="41"/>
  <c r="M544" i="41"/>
  <c r="M532" i="41"/>
  <c r="M545" i="41"/>
  <c r="M533" i="41"/>
  <c r="M546" i="41"/>
  <c r="M534" i="41"/>
  <c r="M547" i="41"/>
  <c r="M548" i="41"/>
  <c r="M549" i="41"/>
  <c r="M550" i="41"/>
  <c r="M538" i="41"/>
  <c r="M526" i="41"/>
  <c r="M520" i="41"/>
  <c r="M530" i="41"/>
  <c r="M542" i="41"/>
  <c r="M528" i="41"/>
  <c r="M537" i="41"/>
  <c r="M512" i="41"/>
  <c r="M536" i="41"/>
  <c r="M525" i="41"/>
  <c r="M523" i="41"/>
  <c r="M529" i="41"/>
  <c r="M515" i="41"/>
  <c r="M518" i="41"/>
  <c r="M506" i="41"/>
  <c r="M504" i="41"/>
  <c r="M509" i="41"/>
  <c r="M507" i="41"/>
  <c r="M521" i="41"/>
  <c r="M513" i="41"/>
  <c r="M498" i="41"/>
  <c r="M499" i="41"/>
  <c r="M535" i="41"/>
  <c r="M508" i="41"/>
  <c r="M501" i="41"/>
  <c r="M527" i="41"/>
  <c r="M505" i="41"/>
  <c r="M494" i="41"/>
  <c r="M510" i="41"/>
  <c r="M514" i="41"/>
  <c r="M517" i="41"/>
  <c r="M522" i="41"/>
  <c r="M516" i="41"/>
  <c r="M489" i="41"/>
  <c r="M503" i="41"/>
  <c r="M495" i="41"/>
  <c r="M511" i="41"/>
  <c r="M491" i="41"/>
  <c r="M519" i="41"/>
  <c r="M487" i="41"/>
  <c r="M483" i="41"/>
  <c r="M471" i="41"/>
  <c r="M524" i="41"/>
  <c r="M500" i="41"/>
  <c r="M497" i="41"/>
  <c r="M502" i="41"/>
  <c r="M492" i="41"/>
  <c r="M496" i="41"/>
  <c r="M477" i="41"/>
  <c r="M493" i="41"/>
  <c r="M488" i="41"/>
  <c r="M478" i="41"/>
  <c r="M466" i="41"/>
  <c r="M479" i="41"/>
  <c r="M482" i="41"/>
  <c r="M470" i="41"/>
  <c r="M454" i="41"/>
  <c r="M442" i="41"/>
  <c r="M472" i="41"/>
  <c r="M468" i="41"/>
  <c r="M455" i="41"/>
  <c r="M473" i="41"/>
  <c r="M469" i="41"/>
  <c r="M481" i="41"/>
  <c r="M474" i="41"/>
  <c r="M458" i="41"/>
  <c r="M465" i="41"/>
  <c r="M459" i="41"/>
  <c r="M476" i="41"/>
  <c r="M467" i="41"/>
  <c r="M460" i="41"/>
  <c r="M448" i="41"/>
  <c r="M436" i="41"/>
  <c r="M461" i="41"/>
  <c r="M449" i="41"/>
  <c r="M437" i="41"/>
  <c r="M480" i="41"/>
  <c r="M462" i="41"/>
  <c r="M463" i="41"/>
  <c r="M484" i="41"/>
  <c r="M464" i="41"/>
  <c r="M490" i="41"/>
  <c r="M486" i="41"/>
  <c r="M485" i="41"/>
  <c r="M475" i="41"/>
  <c r="M453" i="41"/>
  <c r="M441" i="41"/>
  <c r="M439" i="41"/>
  <c r="M429" i="41"/>
  <c r="M417" i="41"/>
  <c r="M405" i="41"/>
  <c r="M456" i="41"/>
  <c r="M443" i="41"/>
  <c r="M430" i="41"/>
  <c r="M445" i="41"/>
  <c r="M444" i="41"/>
  <c r="M431" i="41"/>
  <c r="M452" i="41"/>
  <c r="M446" i="41"/>
  <c r="M440" i="41"/>
  <c r="M447" i="41"/>
  <c r="M450" i="41"/>
  <c r="M423" i="41"/>
  <c r="M411" i="41"/>
  <c r="M451" i="41"/>
  <c r="M433" i="41"/>
  <c r="M432" i="41"/>
  <c r="M424" i="41"/>
  <c r="M412" i="41"/>
  <c r="M434" i="41"/>
  <c r="M425" i="41"/>
  <c r="M457" i="41"/>
  <c r="M435" i="41"/>
  <c r="M438" i="41"/>
  <c r="M428" i="41"/>
  <c r="M416" i="41"/>
  <c r="M408" i="41"/>
  <c r="M407" i="41"/>
  <c r="M403" i="41"/>
  <c r="M400" i="41"/>
  <c r="M388" i="41"/>
  <c r="M376" i="41"/>
  <c r="M427" i="41"/>
  <c r="M420" i="41"/>
  <c r="M409" i="41"/>
  <c r="M401" i="41"/>
  <c r="M389" i="41"/>
  <c r="M410" i="41"/>
  <c r="M422" i="41"/>
  <c r="M413" i="41"/>
  <c r="M402" i="41"/>
  <c r="M392" i="41"/>
  <c r="M426" i="41"/>
  <c r="M414" i="41"/>
  <c r="M393" i="41"/>
  <c r="M418" i="41"/>
  <c r="M394" i="41"/>
  <c r="M382" i="41"/>
  <c r="M370" i="41"/>
  <c r="M419" i="41"/>
  <c r="M395" i="41"/>
  <c r="M383" i="41"/>
  <c r="M371" i="41"/>
  <c r="M421" i="41"/>
  <c r="M415" i="41"/>
  <c r="M404" i="41"/>
  <c r="M396" i="41"/>
  <c r="M406" i="41"/>
  <c r="M399" i="41"/>
  <c r="M387" i="41"/>
  <c r="M375" i="41"/>
  <c r="M397" i="41"/>
  <c r="M367" i="41"/>
  <c r="M364" i="41"/>
  <c r="M352" i="41"/>
  <c r="M398" i="41"/>
  <c r="M385" i="41"/>
  <c r="M390" i="41"/>
  <c r="M369" i="41"/>
  <c r="M372" i="41"/>
  <c r="M386" i="41"/>
  <c r="M373" i="41"/>
  <c r="M377" i="41"/>
  <c r="M358" i="41"/>
  <c r="M346" i="41"/>
  <c r="M378" i="41"/>
  <c r="M359" i="41"/>
  <c r="M379" i="41"/>
  <c r="M374" i="41"/>
  <c r="M360" i="41"/>
  <c r="M348" i="41"/>
  <c r="M380" i="41"/>
  <c r="M384" i="41"/>
  <c r="M363" i="41"/>
  <c r="M351" i="41"/>
  <c r="M332" i="41"/>
  <c r="M320" i="41"/>
  <c r="M349" i="41"/>
  <c r="M343" i="41"/>
  <c r="M334" i="41"/>
  <c r="M335" i="41"/>
  <c r="M366" i="41"/>
  <c r="M354" i="41"/>
  <c r="M353" i="41"/>
  <c r="M345" i="41"/>
  <c r="M336" i="41"/>
  <c r="M355" i="41"/>
  <c r="M350" i="41"/>
  <c r="M347" i="41"/>
  <c r="M337" i="41"/>
  <c r="M357" i="41"/>
  <c r="M356" i="41"/>
  <c r="M338" i="41"/>
  <c r="M326" i="41"/>
  <c r="M314" i="41"/>
  <c r="M391" i="41"/>
  <c r="M381" i="41"/>
  <c r="M365" i="41"/>
  <c r="M339" i="41"/>
  <c r="M327" i="41"/>
  <c r="M362" i="41"/>
  <c r="M340" i="41"/>
  <c r="M328" i="41"/>
  <c r="M368" i="41"/>
  <c r="M361" i="41"/>
  <c r="M344" i="41"/>
  <c r="M341" i="41"/>
  <c r="M331" i="41"/>
  <c r="M319" i="41"/>
  <c r="M330" i="41"/>
  <c r="M316" i="41"/>
  <c r="M310" i="41"/>
  <c r="M298" i="41"/>
  <c r="M329" i="41"/>
  <c r="M318" i="41"/>
  <c r="M299" i="41"/>
  <c r="M323" i="41"/>
  <c r="M311" i="41"/>
  <c r="M300" i="41"/>
  <c r="M333" i="41"/>
  <c r="M301" i="41"/>
  <c r="M289" i="41"/>
  <c r="M313" i="41"/>
  <c r="M302" i="41"/>
  <c r="M315" i="41"/>
  <c r="M303" i="41"/>
  <c r="M291" i="41"/>
  <c r="M324" i="41"/>
  <c r="M304" i="41"/>
  <c r="M292" i="41"/>
  <c r="M342" i="41"/>
  <c r="M321" i="41"/>
  <c r="M305" i="41"/>
  <c r="M293" i="41"/>
  <c r="M281" i="41"/>
  <c r="M306" i="41"/>
  <c r="M294" i="41"/>
  <c r="M282" i="41"/>
  <c r="M312" i="41"/>
  <c r="M307" i="41"/>
  <c r="M325" i="41"/>
  <c r="M322" i="41"/>
  <c r="M317" i="41"/>
  <c r="M308" i="41"/>
  <c r="M296" i="41"/>
  <c r="M284" i="41"/>
  <c r="M270" i="41"/>
  <c r="M258" i="41"/>
  <c r="M297" i="41"/>
  <c r="M280" i="41"/>
  <c r="M279" i="41"/>
  <c r="M271" i="41"/>
  <c r="M278" i="41"/>
  <c r="M272" i="41"/>
  <c r="M290" i="41"/>
  <c r="M287" i="41"/>
  <c r="M273" i="41"/>
  <c r="M264" i="41"/>
  <c r="M252" i="41"/>
  <c r="M240" i="41"/>
  <c r="M295" i="41"/>
  <c r="M265" i="41"/>
  <c r="M253" i="41"/>
  <c r="M283" i="41"/>
  <c r="M276" i="41"/>
  <c r="M266" i="41"/>
  <c r="M254" i="41"/>
  <c r="M309" i="41"/>
  <c r="M288" i="41"/>
  <c r="M275" i="41"/>
  <c r="M269" i="41"/>
  <c r="M257" i="41"/>
  <c r="M245" i="41"/>
  <c r="M256" i="41"/>
  <c r="M248" i="41"/>
  <c r="M241" i="41"/>
  <c r="M230" i="41"/>
  <c r="M218" i="41"/>
  <c r="M286" i="41"/>
  <c r="M261" i="41"/>
  <c r="M231" i="41"/>
  <c r="M250" i="41"/>
  <c r="M274" i="41"/>
  <c r="M251" i="41"/>
  <c r="M243" i="41"/>
  <c r="M277" i="41"/>
  <c r="M268" i="41"/>
  <c r="M238" i="41"/>
  <c r="M234" i="41"/>
  <c r="M267" i="41"/>
  <c r="M262" i="41"/>
  <c r="M247" i="41"/>
  <c r="M259" i="41"/>
  <c r="M255" i="41"/>
  <c r="M236" i="41"/>
  <c r="M224" i="41"/>
  <c r="M212" i="41"/>
  <c r="M249" i="41"/>
  <c r="M242" i="41"/>
  <c r="M225" i="41"/>
  <c r="M213" i="41"/>
  <c r="M226" i="41"/>
  <c r="M263" i="41"/>
  <c r="M260" i="41"/>
  <c r="M285" i="41"/>
  <c r="M246" i="41"/>
  <c r="M244" i="41"/>
  <c r="M239" i="41"/>
  <c r="M229" i="41"/>
  <c r="M217" i="41"/>
  <c r="M221" i="41"/>
  <c r="M215" i="41"/>
  <c r="M206" i="41"/>
  <c r="M194" i="41"/>
  <c r="M219" i="41"/>
  <c r="M207" i="41"/>
  <c r="M195" i="41"/>
  <c r="M223" i="41"/>
  <c r="M208" i="41"/>
  <c r="M196" i="41"/>
  <c r="M227" i="41"/>
  <c r="M216" i="41"/>
  <c r="M198" i="41"/>
  <c r="M237" i="41"/>
  <c r="M235" i="41"/>
  <c r="M220" i="41"/>
  <c r="M199" i="41"/>
  <c r="M200" i="41"/>
  <c r="M222" i="41"/>
  <c r="M201" i="41"/>
  <c r="M189" i="41"/>
  <c r="M177" i="41"/>
  <c r="M165" i="41"/>
  <c r="M209" i="41"/>
  <c r="M202" i="41"/>
  <c r="M190" i="41"/>
  <c r="M210" i="41"/>
  <c r="M203" i="41"/>
  <c r="M233" i="41"/>
  <c r="M211" i="41"/>
  <c r="M204" i="41"/>
  <c r="M232" i="41"/>
  <c r="M228" i="41"/>
  <c r="M214" i="41"/>
  <c r="M205" i="41"/>
  <c r="M193" i="41"/>
  <c r="M181" i="41"/>
  <c r="M169" i="41"/>
  <c r="M164" i="41"/>
  <c r="M188" i="41"/>
  <c r="M186" i="41"/>
  <c r="M173" i="41"/>
  <c r="M166" i="41"/>
  <c r="M158" i="41"/>
  <c r="M146" i="41"/>
  <c r="M134" i="41"/>
  <c r="M175" i="41"/>
  <c r="M159" i="41"/>
  <c r="M182" i="41"/>
  <c r="M180" i="41"/>
  <c r="M192" i="41"/>
  <c r="M185" i="41"/>
  <c r="M170" i="41"/>
  <c r="M168" i="41"/>
  <c r="M162" i="41"/>
  <c r="M150" i="41"/>
  <c r="M138" i="41"/>
  <c r="M184" i="41"/>
  <c r="M172" i="41"/>
  <c r="M163" i="41"/>
  <c r="M179" i="41"/>
  <c r="M174" i="41"/>
  <c r="M152" i="41"/>
  <c r="M140" i="41"/>
  <c r="M153" i="41"/>
  <c r="M191" i="41"/>
  <c r="M183" i="41"/>
  <c r="M167" i="41"/>
  <c r="M176" i="41"/>
  <c r="M197" i="41"/>
  <c r="M187" i="41"/>
  <c r="M178" i="41"/>
  <c r="M171" i="41"/>
  <c r="M156" i="41"/>
  <c r="M144" i="41"/>
  <c r="M157" i="41"/>
  <c r="M142" i="41"/>
  <c r="M128" i="41"/>
  <c r="M116" i="41"/>
  <c r="M104" i="41"/>
  <c r="M143" i="41"/>
  <c r="M129" i="41"/>
  <c r="M117" i="41"/>
  <c r="M105" i="41"/>
  <c r="M147" i="41"/>
  <c r="M145" i="41"/>
  <c r="M133" i="41"/>
  <c r="M130" i="41"/>
  <c r="M118" i="41"/>
  <c r="M106" i="41"/>
  <c r="M154" i="41"/>
  <c r="M131" i="41"/>
  <c r="M119" i="41"/>
  <c r="M107" i="41"/>
  <c r="M148" i="41"/>
  <c r="M120" i="41"/>
  <c r="M108" i="41"/>
  <c r="M160" i="41"/>
  <c r="M132" i="41"/>
  <c r="M121" i="41"/>
  <c r="M109" i="41"/>
  <c r="M122" i="41"/>
  <c r="M110" i="41"/>
  <c r="M161" i="41"/>
  <c r="M123" i="41"/>
  <c r="M111" i="41"/>
  <c r="M112" i="41"/>
  <c r="M135" i="41"/>
  <c r="M124" i="41"/>
  <c r="M125" i="41"/>
  <c r="M113" i="41"/>
  <c r="M155" i="41"/>
  <c r="M151" i="41"/>
  <c r="M149" i="41"/>
  <c r="M141" i="41"/>
  <c r="M136" i="41"/>
  <c r="M126" i="41"/>
  <c r="M114" i="41"/>
  <c r="M139" i="41"/>
  <c r="M137" i="41"/>
  <c r="M127" i="41"/>
  <c r="M115" i="41"/>
  <c r="M92" i="41"/>
  <c r="M83" i="41"/>
  <c r="M99" i="41"/>
  <c r="M97" i="41"/>
  <c r="M95" i="41"/>
  <c r="M88" i="41"/>
  <c r="M102" i="41"/>
  <c r="M85" i="41"/>
  <c r="M69" i="41"/>
  <c r="M62" i="41"/>
  <c r="M52" i="41"/>
  <c r="M80" i="41"/>
  <c r="M75" i="41"/>
  <c r="M55" i="41"/>
  <c r="M87" i="41"/>
  <c r="M94" i="41"/>
  <c r="M82" i="41"/>
  <c r="M73" i="41"/>
  <c r="M66" i="41"/>
  <c r="M100" i="41"/>
  <c r="M96" i="41"/>
  <c r="M91" i="41"/>
  <c r="M71" i="41"/>
  <c r="M68" i="41"/>
  <c r="M57" i="41"/>
  <c r="M98" i="41"/>
  <c r="M89" i="41"/>
  <c r="M86" i="41"/>
  <c r="M84" i="41"/>
  <c r="M79" i="41"/>
  <c r="M65" i="41"/>
  <c r="M59" i="41"/>
  <c r="M76" i="41"/>
  <c r="M74" i="41"/>
  <c r="M63" i="41"/>
  <c r="M61" i="41"/>
  <c r="M90" i="41"/>
  <c r="M78" i="41"/>
  <c r="M72" i="41"/>
  <c r="M103" i="41"/>
  <c r="M81" i="41"/>
  <c r="M58" i="41"/>
  <c r="M53" i="41"/>
  <c r="M56" i="41"/>
  <c r="M54" i="41"/>
  <c r="M60" i="41"/>
  <c r="M93" i="41"/>
  <c r="M77" i="41"/>
  <c r="M70" i="41"/>
  <c r="M64" i="41"/>
  <c r="M67" i="41"/>
  <c r="M101" i="41"/>
  <c r="M10" i="41"/>
  <c r="M7" i="41"/>
  <c r="M6" i="41"/>
  <c r="M13" i="41"/>
  <c r="M12" i="41"/>
  <c r="M9" i="41"/>
  <c r="M8" i="41"/>
  <c r="M14" i="41"/>
  <c r="M11" i="41"/>
  <c r="Q113" i="41" l="1"/>
  <c r="P113" i="41"/>
  <c r="O113" i="41"/>
  <c r="N113" i="41"/>
  <c r="P160" i="41"/>
  <c r="O160" i="41"/>
  <c r="N160" i="41"/>
  <c r="Q160" i="41"/>
  <c r="P180" i="41"/>
  <c r="Q180" i="41"/>
  <c r="O180" i="41"/>
  <c r="N180" i="41"/>
  <c r="Q127" i="41"/>
  <c r="P127" i="41"/>
  <c r="O127" i="41"/>
  <c r="N127" i="41"/>
  <c r="N147" i="41"/>
  <c r="P147" i="41"/>
  <c r="Q147" i="41"/>
  <c r="O147" i="41"/>
  <c r="N182" i="41"/>
  <c r="Q182" i="41"/>
  <c r="P182" i="41"/>
  <c r="O182" i="41"/>
  <c r="Q198" i="41"/>
  <c r="P198" i="41"/>
  <c r="O198" i="41"/>
  <c r="N198" i="41"/>
  <c r="N253" i="41"/>
  <c r="O253" i="41"/>
  <c r="Q253" i="41"/>
  <c r="P253" i="41"/>
  <c r="P137" i="41"/>
  <c r="Q137" i="41"/>
  <c r="O137" i="41"/>
  <c r="N137" i="41"/>
  <c r="Q120" i="41"/>
  <c r="P120" i="41"/>
  <c r="O120" i="41"/>
  <c r="N120" i="41"/>
  <c r="N139" i="41"/>
  <c r="Q139" i="41"/>
  <c r="P139" i="41"/>
  <c r="O139" i="41"/>
  <c r="Q112" i="41"/>
  <c r="P112" i="41"/>
  <c r="O112" i="41"/>
  <c r="N112" i="41"/>
  <c r="O148" i="41"/>
  <c r="Q148" i="41"/>
  <c r="P148" i="41"/>
  <c r="N148" i="41"/>
  <c r="Q117" i="41"/>
  <c r="P117" i="41"/>
  <c r="O117" i="41"/>
  <c r="N117" i="41"/>
  <c r="Q187" i="41"/>
  <c r="P187" i="41"/>
  <c r="O187" i="41"/>
  <c r="N187" i="41"/>
  <c r="P172" i="41"/>
  <c r="Q172" i="41"/>
  <c r="O172" i="41"/>
  <c r="N172" i="41"/>
  <c r="O175" i="41"/>
  <c r="N175" i="41"/>
  <c r="Q175" i="41"/>
  <c r="P175" i="41"/>
  <c r="Q205" i="41"/>
  <c r="P205" i="41"/>
  <c r="O205" i="41"/>
  <c r="N205" i="41"/>
  <c r="P165" i="41"/>
  <c r="O165" i="41"/>
  <c r="N165" i="41"/>
  <c r="Q165" i="41"/>
  <c r="P227" i="41"/>
  <c r="O227" i="41"/>
  <c r="N227" i="41"/>
  <c r="Q227" i="41"/>
  <c r="Q229" i="41"/>
  <c r="P229" i="41"/>
  <c r="O229" i="41"/>
  <c r="N229" i="41"/>
  <c r="Q212" i="41"/>
  <c r="P212" i="41"/>
  <c r="O212" i="41"/>
  <c r="N212" i="41"/>
  <c r="P243" i="41"/>
  <c r="Q243" i="41"/>
  <c r="O243" i="41"/>
  <c r="N243" i="41"/>
  <c r="Q245" i="41"/>
  <c r="P245" i="41"/>
  <c r="O245" i="41"/>
  <c r="N245" i="41"/>
  <c r="Q295" i="41"/>
  <c r="P295" i="41"/>
  <c r="O295" i="41"/>
  <c r="N295" i="41"/>
  <c r="Q297" i="41"/>
  <c r="P297" i="41"/>
  <c r="N297" i="41"/>
  <c r="O297" i="41"/>
  <c r="P294" i="41"/>
  <c r="O294" i="41"/>
  <c r="N294" i="41"/>
  <c r="Q294" i="41"/>
  <c r="N315" i="41"/>
  <c r="Q315" i="41"/>
  <c r="P315" i="41"/>
  <c r="O315" i="41"/>
  <c r="Q298" i="41"/>
  <c r="O298" i="41"/>
  <c r="P298" i="41"/>
  <c r="N298" i="41"/>
  <c r="Q362" i="41"/>
  <c r="P362" i="41"/>
  <c r="O362" i="41"/>
  <c r="N362" i="41"/>
  <c r="N347" i="41"/>
  <c r="Q347" i="41"/>
  <c r="P347" i="41"/>
  <c r="O347" i="41"/>
  <c r="Q320" i="41"/>
  <c r="N320" i="41"/>
  <c r="P320" i="41"/>
  <c r="O320" i="41"/>
  <c r="Q346" i="41"/>
  <c r="P346" i="41"/>
  <c r="N346" i="41"/>
  <c r="O346" i="41"/>
  <c r="P367" i="41"/>
  <c r="Q367" i="41"/>
  <c r="N367" i="41"/>
  <c r="O367" i="41"/>
  <c r="P395" i="41"/>
  <c r="O395" i="41"/>
  <c r="N395" i="41"/>
  <c r="Q395" i="41"/>
  <c r="Q422" i="41"/>
  <c r="P422" i="41"/>
  <c r="O422" i="41"/>
  <c r="N422" i="41"/>
  <c r="P408" i="41"/>
  <c r="Q408" i="41"/>
  <c r="O408" i="41"/>
  <c r="N408" i="41"/>
  <c r="P451" i="41"/>
  <c r="O451" i="41"/>
  <c r="N451" i="41"/>
  <c r="Q451" i="41"/>
  <c r="N443" i="41"/>
  <c r="O443" i="41"/>
  <c r="P443" i="41"/>
  <c r="Q443" i="41"/>
  <c r="Q464" i="41"/>
  <c r="P464" i="41"/>
  <c r="O464" i="41"/>
  <c r="N464" i="41"/>
  <c r="Q476" i="41"/>
  <c r="P476" i="41"/>
  <c r="O476" i="41"/>
  <c r="N476" i="41"/>
  <c r="Q454" i="41"/>
  <c r="N454" i="41"/>
  <c r="P454" i="41"/>
  <c r="O454" i="41"/>
  <c r="Q497" i="41"/>
  <c r="P497" i="41"/>
  <c r="O497" i="41"/>
  <c r="N497" i="41"/>
  <c r="Q516" i="41"/>
  <c r="N516" i="41"/>
  <c r="O516" i="41"/>
  <c r="P516" i="41"/>
  <c r="Q498" i="41"/>
  <c r="P498" i="41"/>
  <c r="O498" i="41"/>
  <c r="N498" i="41"/>
  <c r="Q536" i="41"/>
  <c r="P536" i="41"/>
  <c r="O536" i="41"/>
  <c r="N536" i="41"/>
  <c r="Q547" i="41"/>
  <c r="P547" i="41"/>
  <c r="O547" i="41"/>
  <c r="N547" i="41"/>
  <c r="Q111" i="41"/>
  <c r="P111" i="41"/>
  <c r="O111" i="41"/>
  <c r="N111" i="41"/>
  <c r="N129" i="41"/>
  <c r="Q129" i="41"/>
  <c r="P129" i="41"/>
  <c r="O129" i="41"/>
  <c r="P197" i="41"/>
  <c r="O197" i="41"/>
  <c r="N197" i="41"/>
  <c r="Q197" i="41"/>
  <c r="P184" i="41"/>
  <c r="Q184" i="41"/>
  <c r="O184" i="41"/>
  <c r="N184" i="41"/>
  <c r="Q134" i="41"/>
  <c r="P134" i="41"/>
  <c r="O134" i="41"/>
  <c r="N134" i="41"/>
  <c r="O214" i="41"/>
  <c r="N214" i="41"/>
  <c r="Q214" i="41"/>
  <c r="P214" i="41"/>
  <c r="Q177" i="41"/>
  <c r="P177" i="41"/>
  <c r="O177" i="41"/>
  <c r="N177" i="41"/>
  <c r="O196" i="41"/>
  <c r="N196" i="41"/>
  <c r="P196" i="41"/>
  <c r="Q196" i="41"/>
  <c r="Q239" i="41"/>
  <c r="P239" i="41"/>
  <c r="O239" i="41"/>
  <c r="N239" i="41"/>
  <c r="Q224" i="41"/>
  <c r="P224" i="41"/>
  <c r="O224" i="41"/>
  <c r="N224" i="41"/>
  <c r="P251" i="41"/>
  <c r="O251" i="41"/>
  <c r="N251" i="41"/>
  <c r="Q251" i="41"/>
  <c r="Q257" i="41"/>
  <c r="P257" i="41"/>
  <c r="O257" i="41"/>
  <c r="N257" i="41"/>
  <c r="P240" i="41"/>
  <c r="O240" i="41"/>
  <c r="N240" i="41"/>
  <c r="Q240" i="41"/>
  <c r="Q258" i="41"/>
  <c r="N258" i="41"/>
  <c r="P258" i="41"/>
  <c r="O258" i="41"/>
  <c r="Q306" i="41"/>
  <c r="P306" i="41"/>
  <c r="O306" i="41"/>
  <c r="N306" i="41"/>
  <c r="Q302" i="41"/>
  <c r="P302" i="41"/>
  <c r="O302" i="41"/>
  <c r="N302" i="41"/>
  <c r="Q310" i="41"/>
  <c r="P310" i="41"/>
  <c r="O310" i="41"/>
  <c r="N310" i="41"/>
  <c r="N327" i="41"/>
  <c r="Q327" i="41"/>
  <c r="P327" i="41"/>
  <c r="O327" i="41"/>
  <c r="Q350" i="41"/>
  <c r="O350" i="41"/>
  <c r="P350" i="41"/>
  <c r="N350" i="41"/>
  <c r="Q332" i="41"/>
  <c r="N332" i="41"/>
  <c r="P332" i="41"/>
  <c r="O332" i="41"/>
  <c r="Q358" i="41"/>
  <c r="P358" i="41"/>
  <c r="O358" i="41"/>
  <c r="N358" i="41"/>
  <c r="Q397" i="41"/>
  <c r="P397" i="41"/>
  <c r="O397" i="41"/>
  <c r="N397" i="41"/>
  <c r="O419" i="41"/>
  <c r="N419" i="41"/>
  <c r="P419" i="41"/>
  <c r="Q419" i="41"/>
  <c r="O410" i="41"/>
  <c r="N410" i="41"/>
  <c r="Q410" i="41"/>
  <c r="P410" i="41"/>
  <c r="Q416" i="41"/>
  <c r="P416" i="41"/>
  <c r="O416" i="41"/>
  <c r="N416" i="41"/>
  <c r="Q411" i="41"/>
  <c r="P411" i="41"/>
  <c r="O411" i="41"/>
  <c r="N411" i="41"/>
  <c r="O456" i="41"/>
  <c r="N456" i="41"/>
  <c r="P456" i="41"/>
  <c r="Q456" i="41"/>
  <c r="N484" i="41"/>
  <c r="P484" i="41"/>
  <c r="O484" i="41"/>
  <c r="Q484" i="41"/>
  <c r="Q459" i="41"/>
  <c r="N459" i="41"/>
  <c r="P459" i="41"/>
  <c r="O459" i="41"/>
  <c r="Q470" i="41"/>
  <c r="P470" i="41"/>
  <c r="O470" i="41"/>
  <c r="N470" i="41"/>
  <c r="O500" i="41"/>
  <c r="N500" i="41"/>
  <c r="Q500" i="41"/>
  <c r="P500" i="41"/>
  <c r="O522" i="41"/>
  <c r="Q522" i="41"/>
  <c r="P522" i="41"/>
  <c r="N522" i="41"/>
  <c r="N513" i="41"/>
  <c r="Q513" i="41"/>
  <c r="P513" i="41"/>
  <c r="O513" i="41"/>
  <c r="P512" i="41"/>
  <c r="O512" i="41"/>
  <c r="Q512" i="41"/>
  <c r="N512" i="41"/>
  <c r="P534" i="41"/>
  <c r="O534" i="41"/>
  <c r="N534" i="41"/>
  <c r="Q534" i="41"/>
  <c r="Q123" i="41"/>
  <c r="P123" i="41"/>
  <c r="O123" i="41"/>
  <c r="N123" i="41"/>
  <c r="Q138" i="41"/>
  <c r="N138" i="41"/>
  <c r="P138" i="41"/>
  <c r="O138" i="41"/>
  <c r="O189" i="41"/>
  <c r="Q189" i="41"/>
  <c r="P189" i="41"/>
  <c r="N189" i="41"/>
  <c r="O208" i="41"/>
  <c r="N208" i="41"/>
  <c r="Q208" i="41"/>
  <c r="P208" i="41"/>
  <c r="Q244" i="41"/>
  <c r="P244" i="41"/>
  <c r="O244" i="41"/>
  <c r="N244" i="41"/>
  <c r="O236" i="41"/>
  <c r="N236" i="41"/>
  <c r="Q236" i="41"/>
  <c r="P236" i="41"/>
  <c r="Q274" i="41"/>
  <c r="O274" i="41"/>
  <c r="P274" i="41"/>
  <c r="N274" i="41"/>
  <c r="Q269" i="41"/>
  <c r="P269" i="41"/>
  <c r="O269" i="41"/>
  <c r="N269" i="41"/>
  <c r="Q252" i="41"/>
  <c r="P252" i="41"/>
  <c r="O252" i="41"/>
  <c r="N252" i="41"/>
  <c r="Q270" i="41"/>
  <c r="P270" i="41"/>
  <c r="N270" i="41"/>
  <c r="O270" i="41"/>
  <c r="N281" i="41"/>
  <c r="Q281" i="41"/>
  <c r="O281" i="41"/>
  <c r="P281" i="41"/>
  <c r="Q313" i="41"/>
  <c r="P313" i="41"/>
  <c r="O313" i="41"/>
  <c r="N313" i="41"/>
  <c r="O316" i="41"/>
  <c r="Q316" i="41"/>
  <c r="P316" i="41"/>
  <c r="N316" i="41"/>
  <c r="Q339" i="41"/>
  <c r="P339" i="41"/>
  <c r="O339" i="41"/>
  <c r="N339" i="41"/>
  <c r="P355" i="41"/>
  <c r="Q355" i="41"/>
  <c r="O355" i="41"/>
  <c r="N355" i="41"/>
  <c r="P351" i="41"/>
  <c r="Q351" i="41"/>
  <c r="O351" i="41"/>
  <c r="N351" i="41"/>
  <c r="N377" i="41"/>
  <c r="O377" i="41"/>
  <c r="Q377" i="41"/>
  <c r="P377" i="41"/>
  <c r="Q375" i="41"/>
  <c r="P375" i="41"/>
  <c r="O375" i="41"/>
  <c r="N375" i="41"/>
  <c r="Q370" i="41"/>
  <c r="O370" i="41"/>
  <c r="N370" i="41"/>
  <c r="P370" i="41"/>
  <c r="N389" i="41"/>
  <c r="O389" i="41"/>
  <c r="Q389" i="41"/>
  <c r="P389" i="41"/>
  <c r="Q428" i="41"/>
  <c r="P428" i="41"/>
  <c r="O428" i="41"/>
  <c r="N428" i="41"/>
  <c r="Q423" i="41"/>
  <c r="P423" i="41"/>
  <c r="O423" i="41"/>
  <c r="N423" i="41"/>
  <c r="P405" i="41"/>
  <c r="O405" i="41"/>
  <c r="N405" i="41"/>
  <c r="Q405" i="41"/>
  <c r="Q463" i="41"/>
  <c r="P463" i="41"/>
  <c r="O463" i="41"/>
  <c r="N463" i="41"/>
  <c r="Q465" i="41"/>
  <c r="P465" i="41"/>
  <c r="O465" i="41"/>
  <c r="N465" i="41"/>
  <c r="Q482" i="41"/>
  <c r="P482" i="41"/>
  <c r="N482" i="41"/>
  <c r="O482" i="41"/>
  <c r="P524" i="41"/>
  <c r="O524" i="41"/>
  <c r="N524" i="41"/>
  <c r="Q524" i="41"/>
  <c r="O517" i="41"/>
  <c r="P517" i="41"/>
  <c r="Q517" i="41"/>
  <c r="N517" i="41"/>
  <c r="N521" i="41"/>
  <c r="P521" i="41"/>
  <c r="Q521" i="41"/>
  <c r="O521" i="41"/>
  <c r="Q537" i="41"/>
  <c r="P537" i="41"/>
  <c r="O537" i="41"/>
  <c r="N537" i="41"/>
  <c r="P546" i="41"/>
  <c r="O546" i="41"/>
  <c r="N546" i="41"/>
  <c r="Q546" i="41"/>
  <c r="O107" i="41"/>
  <c r="N107" i="41"/>
  <c r="Q107" i="41"/>
  <c r="P107" i="41"/>
  <c r="Q126" i="41"/>
  <c r="P126" i="41"/>
  <c r="O126" i="41"/>
  <c r="N126" i="41"/>
  <c r="Q176" i="41"/>
  <c r="P176" i="41"/>
  <c r="O176" i="41"/>
  <c r="N176" i="41"/>
  <c r="Q104" i="41"/>
  <c r="P104" i="41"/>
  <c r="O104" i="41"/>
  <c r="N104" i="41"/>
  <c r="N158" i="41"/>
  <c r="O158" i="41"/>
  <c r="Q158" i="41"/>
  <c r="P158" i="41"/>
  <c r="Q223" i="41"/>
  <c r="O223" i="41"/>
  <c r="N223" i="41"/>
  <c r="P223" i="41"/>
  <c r="O250" i="41"/>
  <c r="N250" i="41"/>
  <c r="Q250" i="41"/>
  <c r="P250" i="41"/>
  <c r="P275" i="41"/>
  <c r="Q275" i="41"/>
  <c r="O275" i="41"/>
  <c r="N275" i="41"/>
  <c r="P264" i="41"/>
  <c r="O264" i="41"/>
  <c r="N264" i="41"/>
  <c r="Q264" i="41"/>
  <c r="P284" i="41"/>
  <c r="O284" i="41"/>
  <c r="Q284" i="41"/>
  <c r="N284" i="41"/>
  <c r="Q293" i="41"/>
  <c r="O293" i="41"/>
  <c r="N293" i="41"/>
  <c r="P293" i="41"/>
  <c r="P289" i="41"/>
  <c r="Q289" i="41"/>
  <c r="O289" i="41"/>
  <c r="N289" i="41"/>
  <c r="Q330" i="41"/>
  <c r="P330" i="41"/>
  <c r="O330" i="41"/>
  <c r="N330" i="41"/>
  <c r="N365" i="41"/>
  <c r="O365" i="41"/>
  <c r="Q365" i="41"/>
  <c r="P365" i="41"/>
  <c r="Q336" i="41"/>
  <c r="O336" i="41"/>
  <c r="N336" i="41"/>
  <c r="P336" i="41"/>
  <c r="Q363" i="41"/>
  <c r="P363" i="41"/>
  <c r="O363" i="41"/>
  <c r="N363" i="41"/>
  <c r="P373" i="41"/>
  <c r="O373" i="41"/>
  <c r="Q373" i="41"/>
  <c r="N373" i="41"/>
  <c r="Q387" i="41"/>
  <c r="P387" i="41"/>
  <c r="N387" i="41"/>
  <c r="O387" i="41"/>
  <c r="Q382" i="41"/>
  <c r="P382" i="41"/>
  <c r="N382" i="41"/>
  <c r="O382" i="41"/>
  <c r="N401" i="41"/>
  <c r="Q401" i="41"/>
  <c r="P401" i="41"/>
  <c r="O401" i="41"/>
  <c r="O438" i="41"/>
  <c r="N438" i="41"/>
  <c r="Q438" i="41"/>
  <c r="P438" i="41"/>
  <c r="O450" i="41"/>
  <c r="N450" i="41"/>
  <c r="Q450" i="41"/>
  <c r="P450" i="41"/>
  <c r="N417" i="41"/>
  <c r="Q417" i="41"/>
  <c r="P417" i="41"/>
  <c r="O417" i="41"/>
  <c r="Q462" i="41"/>
  <c r="P462" i="41"/>
  <c r="O462" i="41"/>
  <c r="N462" i="41"/>
  <c r="Q458" i="41"/>
  <c r="P458" i="41"/>
  <c r="O458" i="41"/>
  <c r="N458" i="41"/>
  <c r="O479" i="41"/>
  <c r="N479" i="41"/>
  <c r="Q479" i="41"/>
  <c r="P479" i="41"/>
  <c r="N471" i="41"/>
  <c r="Q471" i="41"/>
  <c r="P471" i="41"/>
  <c r="O471" i="41"/>
  <c r="O514" i="41"/>
  <c r="P514" i="41"/>
  <c r="Q514" i="41"/>
  <c r="N514" i="41"/>
  <c r="Q507" i="41"/>
  <c r="N507" i="41"/>
  <c r="P507" i="41"/>
  <c r="O507" i="41"/>
  <c r="O528" i="41"/>
  <c r="Q528" i="41"/>
  <c r="P528" i="41"/>
  <c r="N528" i="41"/>
  <c r="O533" i="41"/>
  <c r="N533" i="41"/>
  <c r="Q533" i="41"/>
  <c r="P533" i="41"/>
  <c r="P119" i="41"/>
  <c r="O119" i="41"/>
  <c r="N119" i="41"/>
  <c r="Q119" i="41"/>
  <c r="Q228" i="41"/>
  <c r="P228" i="41"/>
  <c r="O228" i="41"/>
  <c r="N228" i="41"/>
  <c r="Q161" i="41"/>
  <c r="P161" i="41"/>
  <c r="O161" i="41"/>
  <c r="N161" i="41"/>
  <c r="O167" i="41"/>
  <c r="Q167" i="41"/>
  <c r="P167" i="41"/>
  <c r="N167" i="41"/>
  <c r="O232" i="41"/>
  <c r="N232" i="41"/>
  <c r="P232" i="41"/>
  <c r="Q232" i="41"/>
  <c r="N246" i="41"/>
  <c r="Q246" i="41"/>
  <c r="P246" i="41"/>
  <c r="O246" i="41"/>
  <c r="Q110" i="41"/>
  <c r="P110" i="41"/>
  <c r="O110" i="41"/>
  <c r="N110" i="41"/>
  <c r="Q116" i="41"/>
  <c r="P116" i="41"/>
  <c r="O116" i="41"/>
  <c r="N116" i="41"/>
  <c r="O183" i="41"/>
  <c r="Q183" i="41"/>
  <c r="P183" i="41"/>
  <c r="N183" i="41"/>
  <c r="Q162" i="41"/>
  <c r="P162" i="41"/>
  <c r="O162" i="41"/>
  <c r="N162" i="41"/>
  <c r="N166" i="41"/>
  <c r="O166" i="41"/>
  <c r="P166" i="41"/>
  <c r="Q166" i="41"/>
  <c r="Q204" i="41"/>
  <c r="P204" i="41"/>
  <c r="O204" i="41"/>
  <c r="N204" i="41"/>
  <c r="Q222" i="41"/>
  <c r="P222" i="41"/>
  <c r="O222" i="41"/>
  <c r="N222" i="41"/>
  <c r="N195" i="41"/>
  <c r="Q195" i="41"/>
  <c r="O195" i="41"/>
  <c r="P195" i="41"/>
  <c r="Q285" i="41"/>
  <c r="P285" i="41"/>
  <c r="N285" i="41"/>
  <c r="O285" i="41"/>
  <c r="N259" i="41"/>
  <c r="O259" i="41"/>
  <c r="Q259" i="41"/>
  <c r="P259" i="41"/>
  <c r="N231" i="41"/>
  <c r="O231" i="41"/>
  <c r="Q231" i="41"/>
  <c r="P231" i="41"/>
  <c r="O288" i="41"/>
  <c r="Q288" i="41"/>
  <c r="P288" i="41"/>
  <c r="N288" i="41"/>
  <c r="Q273" i="41"/>
  <c r="P273" i="41"/>
  <c r="N273" i="41"/>
  <c r="O273" i="41"/>
  <c r="Q296" i="41"/>
  <c r="P296" i="41"/>
  <c r="O296" i="41"/>
  <c r="N296" i="41"/>
  <c r="Q305" i="41"/>
  <c r="P305" i="41"/>
  <c r="O305" i="41"/>
  <c r="N305" i="41"/>
  <c r="P301" i="41"/>
  <c r="O301" i="41"/>
  <c r="N301" i="41"/>
  <c r="Q301" i="41"/>
  <c r="Q319" i="41"/>
  <c r="P319" i="41"/>
  <c r="O319" i="41"/>
  <c r="N319" i="41"/>
  <c r="Q381" i="41"/>
  <c r="P381" i="41"/>
  <c r="O381" i="41"/>
  <c r="N381" i="41"/>
  <c r="Q345" i="41"/>
  <c r="P345" i="41"/>
  <c r="O345" i="41"/>
  <c r="N345" i="41"/>
  <c r="O384" i="41"/>
  <c r="N384" i="41"/>
  <c r="Q384" i="41"/>
  <c r="P384" i="41"/>
  <c r="Q386" i="41"/>
  <c r="P386" i="41"/>
  <c r="O386" i="41"/>
  <c r="N386" i="41"/>
  <c r="Q399" i="41"/>
  <c r="P399" i="41"/>
  <c r="O399" i="41"/>
  <c r="N399" i="41"/>
  <c r="O394" i="41"/>
  <c r="N394" i="41"/>
  <c r="P394" i="41"/>
  <c r="Q394" i="41"/>
  <c r="Q409" i="41"/>
  <c r="N409" i="41"/>
  <c r="P409" i="41"/>
  <c r="O409" i="41"/>
  <c r="Q435" i="41"/>
  <c r="P435" i="41"/>
  <c r="O435" i="41"/>
  <c r="N435" i="41"/>
  <c r="Q447" i="41"/>
  <c r="P447" i="41"/>
  <c r="O447" i="41"/>
  <c r="N447" i="41"/>
  <c r="Q429" i="41"/>
  <c r="N429" i="41"/>
  <c r="P429" i="41"/>
  <c r="O429" i="41"/>
  <c r="P480" i="41"/>
  <c r="O480" i="41"/>
  <c r="N480" i="41"/>
  <c r="Q480" i="41"/>
  <c r="P474" i="41"/>
  <c r="O474" i="41"/>
  <c r="Q474" i="41"/>
  <c r="N474" i="41"/>
  <c r="N466" i="41"/>
  <c r="Q466" i="41"/>
  <c r="P466" i="41"/>
  <c r="O466" i="41"/>
  <c r="Q483" i="41"/>
  <c r="N483" i="41"/>
  <c r="P483" i="41"/>
  <c r="O483" i="41"/>
  <c r="Q510" i="41"/>
  <c r="N510" i="41"/>
  <c r="O510" i="41"/>
  <c r="P510" i="41"/>
  <c r="P509" i="41"/>
  <c r="Q509" i="41"/>
  <c r="O509" i="41"/>
  <c r="N509" i="41"/>
  <c r="P542" i="41"/>
  <c r="O542" i="41"/>
  <c r="N542" i="41"/>
  <c r="Q542" i="41"/>
  <c r="Q545" i="41"/>
  <c r="O545" i="41"/>
  <c r="N545" i="41"/>
  <c r="P545" i="41"/>
  <c r="Q114" i="41"/>
  <c r="P114" i="41"/>
  <c r="O114" i="41"/>
  <c r="N114" i="41"/>
  <c r="P143" i="41"/>
  <c r="N143" i="41"/>
  <c r="Q143" i="41"/>
  <c r="O143" i="41"/>
  <c r="O146" i="41"/>
  <c r="Q146" i="41"/>
  <c r="P146" i="41"/>
  <c r="N146" i="41"/>
  <c r="O136" i="41"/>
  <c r="Q136" i="41"/>
  <c r="P136" i="41"/>
  <c r="N136" i="41"/>
  <c r="P131" i="41"/>
  <c r="O131" i="41"/>
  <c r="N131" i="41"/>
  <c r="Q131" i="41"/>
  <c r="Q150" i="41"/>
  <c r="P150" i="41"/>
  <c r="O150" i="41"/>
  <c r="N150" i="41"/>
  <c r="Q201" i="41"/>
  <c r="P201" i="41"/>
  <c r="O201" i="41"/>
  <c r="N201" i="41"/>
  <c r="P255" i="41"/>
  <c r="O255" i="41"/>
  <c r="N255" i="41"/>
  <c r="Q255" i="41"/>
  <c r="P141" i="41"/>
  <c r="N141" i="41"/>
  <c r="Q141" i="41"/>
  <c r="O141" i="41"/>
  <c r="Q154" i="41"/>
  <c r="O154" i="41"/>
  <c r="N154" i="41"/>
  <c r="P154" i="41"/>
  <c r="P149" i="41"/>
  <c r="O149" i="41"/>
  <c r="Q149" i="41"/>
  <c r="N149" i="41"/>
  <c r="Q122" i="41"/>
  <c r="P122" i="41"/>
  <c r="O122" i="41"/>
  <c r="N122" i="41"/>
  <c r="O106" i="41"/>
  <c r="N106" i="41"/>
  <c r="Q106" i="41"/>
  <c r="P106" i="41"/>
  <c r="Q128" i="41"/>
  <c r="P128" i="41"/>
  <c r="O128" i="41"/>
  <c r="N128" i="41"/>
  <c r="Q191" i="41"/>
  <c r="O191" i="41"/>
  <c r="N191" i="41"/>
  <c r="P191" i="41"/>
  <c r="P168" i="41"/>
  <c r="Q168" i="41"/>
  <c r="O168" i="41"/>
  <c r="N168" i="41"/>
  <c r="Q173" i="41"/>
  <c r="N173" i="41"/>
  <c r="P173" i="41"/>
  <c r="O173" i="41"/>
  <c r="Q211" i="41"/>
  <c r="P211" i="41"/>
  <c r="O211" i="41"/>
  <c r="N211" i="41"/>
  <c r="Q200" i="41"/>
  <c r="P200" i="41"/>
  <c r="O200" i="41"/>
  <c r="N200" i="41"/>
  <c r="N207" i="41"/>
  <c r="Q207" i="41"/>
  <c r="P207" i="41"/>
  <c r="O207" i="41"/>
  <c r="O260" i="41"/>
  <c r="P260" i="41"/>
  <c r="Q260" i="41"/>
  <c r="N260" i="41"/>
  <c r="O247" i="41"/>
  <c r="Q247" i="41"/>
  <c r="P247" i="41"/>
  <c r="N247" i="41"/>
  <c r="P261" i="41"/>
  <c r="Q261" i="41"/>
  <c r="N261" i="41"/>
  <c r="O261" i="41"/>
  <c r="Q309" i="41"/>
  <c r="P309" i="41"/>
  <c r="O309" i="41"/>
  <c r="N309" i="41"/>
  <c r="P287" i="41"/>
  <c r="Q287" i="41"/>
  <c r="O287" i="41"/>
  <c r="N287" i="41"/>
  <c r="Q308" i="41"/>
  <c r="P308" i="41"/>
  <c r="O308" i="41"/>
  <c r="N308" i="41"/>
  <c r="N321" i="41"/>
  <c r="O321" i="41"/>
  <c r="Q321" i="41"/>
  <c r="P321" i="41"/>
  <c r="N333" i="41"/>
  <c r="O333" i="41"/>
  <c r="Q333" i="41"/>
  <c r="P333" i="41"/>
  <c r="Q331" i="41"/>
  <c r="P331" i="41"/>
  <c r="O331" i="41"/>
  <c r="N331" i="41"/>
  <c r="P391" i="41"/>
  <c r="O391" i="41"/>
  <c r="Q391" i="41"/>
  <c r="N391" i="41"/>
  <c r="N353" i="41"/>
  <c r="O353" i="41"/>
  <c r="Q353" i="41"/>
  <c r="P353" i="41"/>
  <c r="Q380" i="41"/>
  <c r="P380" i="41"/>
  <c r="O380" i="41"/>
  <c r="N380" i="41"/>
  <c r="O372" i="41"/>
  <c r="N372" i="41"/>
  <c r="P372" i="41"/>
  <c r="Q372" i="41"/>
  <c r="N406" i="41"/>
  <c r="O406" i="41"/>
  <c r="Q406" i="41"/>
  <c r="P406" i="41"/>
  <c r="N418" i="41"/>
  <c r="O418" i="41"/>
  <c r="Q418" i="41"/>
  <c r="P418" i="41"/>
  <c r="P420" i="41"/>
  <c r="O420" i="41"/>
  <c r="Q420" i="41"/>
  <c r="N420" i="41"/>
  <c r="P457" i="41"/>
  <c r="O457" i="41"/>
  <c r="Q457" i="41"/>
  <c r="N457" i="41"/>
  <c r="Q440" i="41"/>
  <c r="P440" i="41"/>
  <c r="O440" i="41"/>
  <c r="N440" i="41"/>
  <c r="P439" i="41"/>
  <c r="O439" i="41"/>
  <c r="Q439" i="41"/>
  <c r="N439" i="41"/>
  <c r="N437" i="41"/>
  <c r="Q437" i="41"/>
  <c r="P437" i="41"/>
  <c r="O437" i="41"/>
  <c r="Q481" i="41"/>
  <c r="P481" i="41"/>
  <c r="O481" i="41"/>
  <c r="N481" i="41"/>
  <c r="N478" i="41"/>
  <c r="Q478" i="41"/>
  <c r="P478" i="41"/>
  <c r="O478" i="41"/>
  <c r="Q487" i="41"/>
  <c r="N487" i="41"/>
  <c r="P487" i="41"/>
  <c r="O487" i="41"/>
  <c r="O494" i="41"/>
  <c r="Q494" i="41"/>
  <c r="P494" i="41"/>
  <c r="N494" i="41"/>
  <c r="P504" i="41"/>
  <c r="Q504" i="41"/>
  <c r="O504" i="41"/>
  <c r="N504" i="41"/>
  <c r="Q530" i="41"/>
  <c r="N530" i="41"/>
  <c r="P530" i="41"/>
  <c r="O530" i="41"/>
  <c r="N532" i="41"/>
  <c r="Q532" i="41"/>
  <c r="P532" i="41"/>
  <c r="O532" i="41"/>
  <c r="Q151" i="41"/>
  <c r="N151" i="41"/>
  <c r="P151" i="41"/>
  <c r="O151" i="41"/>
  <c r="Q109" i="41"/>
  <c r="P109" i="41"/>
  <c r="O109" i="41"/>
  <c r="N109" i="41"/>
  <c r="N118" i="41"/>
  <c r="Q118" i="41"/>
  <c r="P118" i="41"/>
  <c r="O118" i="41"/>
  <c r="Q142" i="41"/>
  <c r="O142" i="41"/>
  <c r="P142" i="41"/>
  <c r="N142" i="41"/>
  <c r="P153" i="41"/>
  <c r="N153" i="41"/>
  <c r="Q153" i="41"/>
  <c r="O153" i="41"/>
  <c r="N170" i="41"/>
  <c r="Q170" i="41"/>
  <c r="P170" i="41"/>
  <c r="O170" i="41"/>
  <c r="N186" i="41"/>
  <c r="Q186" i="41"/>
  <c r="P186" i="41"/>
  <c r="O186" i="41"/>
  <c r="P233" i="41"/>
  <c r="O233" i="41"/>
  <c r="Q233" i="41"/>
  <c r="N233" i="41"/>
  <c r="Q199" i="41"/>
  <c r="P199" i="41"/>
  <c r="O199" i="41"/>
  <c r="N199" i="41"/>
  <c r="N219" i="41"/>
  <c r="O219" i="41"/>
  <c r="P219" i="41"/>
  <c r="Q219" i="41"/>
  <c r="Q263" i="41"/>
  <c r="P263" i="41"/>
  <c r="O263" i="41"/>
  <c r="N263" i="41"/>
  <c r="Q262" i="41"/>
  <c r="P262" i="41"/>
  <c r="O262" i="41"/>
  <c r="N262" i="41"/>
  <c r="Q286" i="41"/>
  <c r="O286" i="41"/>
  <c r="P286" i="41"/>
  <c r="N286" i="41"/>
  <c r="O254" i="41"/>
  <c r="N254" i="41"/>
  <c r="Q254" i="41"/>
  <c r="P254" i="41"/>
  <c r="Q290" i="41"/>
  <c r="N290" i="41"/>
  <c r="P290" i="41"/>
  <c r="O290" i="41"/>
  <c r="P317" i="41"/>
  <c r="O317" i="41"/>
  <c r="Q317" i="41"/>
  <c r="N317" i="41"/>
  <c r="Q342" i="41"/>
  <c r="P342" i="41"/>
  <c r="O342" i="41"/>
  <c r="N342" i="41"/>
  <c r="O300" i="41"/>
  <c r="N300" i="41"/>
  <c r="Q300" i="41"/>
  <c r="P300" i="41"/>
  <c r="Q341" i="41"/>
  <c r="P341" i="41"/>
  <c r="O341" i="41"/>
  <c r="N341" i="41"/>
  <c r="Q314" i="41"/>
  <c r="P314" i="41"/>
  <c r="O314" i="41"/>
  <c r="N314" i="41"/>
  <c r="O354" i="41"/>
  <c r="P354" i="41"/>
  <c r="Q354" i="41"/>
  <c r="N354" i="41"/>
  <c r="O348" i="41"/>
  <c r="Q348" i="41"/>
  <c r="P348" i="41"/>
  <c r="N348" i="41"/>
  <c r="O369" i="41"/>
  <c r="P369" i="41"/>
  <c r="N369" i="41"/>
  <c r="Q369" i="41"/>
  <c r="Q396" i="41"/>
  <c r="P396" i="41"/>
  <c r="O396" i="41"/>
  <c r="N396" i="41"/>
  <c r="Q393" i="41"/>
  <c r="N393" i="41"/>
  <c r="O393" i="41"/>
  <c r="P393" i="41"/>
  <c r="Q427" i="41"/>
  <c r="P427" i="41"/>
  <c r="O427" i="41"/>
  <c r="N427" i="41"/>
  <c r="O425" i="41"/>
  <c r="N425" i="41"/>
  <c r="Q425" i="41"/>
  <c r="P425" i="41"/>
  <c r="Q446" i="41"/>
  <c r="P446" i="41"/>
  <c r="O446" i="41"/>
  <c r="N446" i="41"/>
  <c r="Q441" i="41"/>
  <c r="P441" i="41"/>
  <c r="O441" i="41"/>
  <c r="N441" i="41"/>
  <c r="N449" i="41"/>
  <c r="Q449" i="41"/>
  <c r="P449" i="41"/>
  <c r="O449" i="41"/>
  <c r="Q469" i="41"/>
  <c r="P469" i="41"/>
  <c r="O469" i="41"/>
  <c r="N469" i="41"/>
  <c r="N488" i="41"/>
  <c r="Q488" i="41"/>
  <c r="P488" i="41"/>
  <c r="O488" i="41"/>
  <c r="Q519" i="41"/>
  <c r="N519" i="41"/>
  <c r="P519" i="41"/>
  <c r="O519" i="41"/>
  <c r="O505" i="41"/>
  <c r="P505" i="41"/>
  <c r="N505" i="41"/>
  <c r="Q505" i="41"/>
  <c r="P506" i="41"/>
  <c r="Q506" i="41"/>
  <c r="N506" i="41"/>
  <c r="O506" i="41"/>
  <c r="O520" i="41"/>
  <c r="Q520" i="41"/>
  <c r="P520" i="41"/>
  <c r="N520" i="41"/>
  <c r="Q544" i="41"/>
  <c r="P544" i="41"/>
  <c r="N544" i="41"/>
  <c r="O544" i="41"/>
  <c r="P155" i="41"/>
  <c r="O155" i="41"/>
  <c r="Q155" i="41"/>
  <c r="N155" i="41"/>
  <c r="Q121" i="41"/>
  <c r="P121" i="41"/>
  <c r="O121" i="41"/>
  <c r="N121" i="41"/>
  <c r="O130" i="41"/>
  <c r="N130" i="41"/>
  <c r="Q130" i="41"/>
  <c r="P130" i="41"/>
  <c r="Q157" i="41"/>
  <c r="N157" i="41"/>
  <c r="P157" i="41"/>
  <c r="O157" i="41"/>
  <c r="O140" i="41"/>
  <c r="Q140" i="41"/>
  <c r="P140" i="41"/>
  <c r="N140" i="41"/>
  <c r="Q185" i="41"/>
  <c r="P185" i="41"/>
  <c r="O185" i="41"/>
  <c r="N185" i="41"/>
  <c r="N188" i="41"/>
  <c r="Q188" i="41"/>
  <c r="P188" i="41"/>
  <c r="O188" i="41"/>
  <c r="Q203" i="41"/>
  <c r="P203" i="41"/>
  <c r="O203" i="41"/>
  <c r="N203" i="41"/>
  <c r="O220" i="41"/>
  <c r="N220" i="41"/>
  <c r="P220" i="41"/>
  <c r="Q220" i="41"/>
  <c r="Q194" i="41"/>
  <c r="N194" i="41"/>
  <c r="P194" i="41"/>
  <c r="O194" i="41"/>
  <c r="O226" i="41"/>
  <c r="N226" i="41"/>
  <c r="Q226" i="41"/>
  <c r="P226" i="41"/>
  <c r="P267" i="41"/>
  <c r="O267" i="41"/>
  <c r="N267" i="41"/>
  <c r="Q267" i="41"/>
  <c r="N218" i="41"/>
  <c r="Q218" i="41"/>
  <c r="P218" i="41"/>
  <c r="O218" i="41"/>
  <c r="O266" i="41"/>
  <c r="N266" i="41"/>
  <c r="Q266" i="41"/>
  <c r="P266" i="41"/>
  <c r="O272" i="41"/>
  <c r="N272" i="41"/>
  <c r="P272" i="41"/>
  <c r="Q272" i="41"/>
  <c r="O322" i="41"/>
  <c r="P322" i="41"/>
  <c r="Q322" i="41"/>
  <c r="N322" i="41"/>
  <c r="P292" i="41"/>
  <c r="N292" i="41"/>
  <c r="Q292" i="41"/>
  <c r="O292" i="41"/>
  <c r="Q311" i="41"/>
  <c r="O311" i="41"/>
  <c r="N311" i="41"/>
  <c r="P311" i="41"/>
  <c r="Q344" i="41"/>
  <c r="P344" i="41"/>
  <c r="O344" i="41"/>
  <c r="N344" i="41"/>
  <c r="Q326" i="41"/>
  <c r="P326" i="41"/>
  <c r="O326" i="41"/>
  <c r="N326" i="41"/>
  <c r="O366" i="41"/>
  <c r="P366" i="41"/>
  <c r="Q366" i="41"/>
  <c r="N366" i="41"/>
  <c r="O360" i="41"/>
  <c r="N360" i="41"/>
  <c r="Q360" i="41"/>
  <c r="P360" i="41"/>
  <c r="O390" i="41"/>
  <c r="N390" i="41"/>
  <c r="P390" i="41"/>
  <c r="Q390" i="41"/>
  <c r="Q404" i="41"/>
  <c r="P404" i="41"/>
  <c r="O404" i="41"/>
  <c r="N404" i="41"/>
  <c r="P414" i="41"/>
  <c r="O414" i="41"/>
  <c r="Q414" i="41"/>
  <c r="N414" i="41"/>
  <c r="N376" i="41"/>
  <c r="Q376" i="41"/>
  <c r="P376" i="41"/>
  <c r="O376" i="41"/>
  <c r="Q434" i="41"/>
  <c r="P434" i="41"/>
  <c r="O434" i="41"/>
  <c r="N434" i="41"/>
  <c r="Q452" i="41"/>
  <c r="P452" i="41"/>
  <c r="O452" i="41"/>
  <c r="N452" i="41"/>
  <c r="Q453" i="41"/>
  <c r="P453" i="41"/>
  <c r="O453" i="41"/>
  <c r="N453" i="41"/>
  <c r="P461" i="41"/>
  <c r="O461" i="41"/>
  <c r="N461" i="41"/>
  <c r="Q461" i="41"/>
  <c r="O473" i="41"/>
  <c r="P473" i="41"/>
  <c r="Q473" i="41"/>
  <c r="N473" i="41"/>
  <c r="Q493" i="41"/>
  <c r="O493" i="41"/>
  <c r="P493" i="41"/>
  <c r="N493" i="41"/>
  <c r="P491" i="41"/>
  <c r="O491" i="41"/>
  <c r="N491" i="41"/>
  <c r="Q491" i="41"/>
  <c r="N527" i="41"/>
  <c r="Q527" i="41"/>
  <c r="P527" i="41"/>
  <c r="O527" i="41"/>
  <c r="P518" i="41"/>
  <c r="Q518" i="41"/>
  <c r="O518" i="41"/>
  <c r="N518" i="41"/>
  <c r="Q526" i="41"/>
  <c r="O526" i="41"/>
  <c r="N526" i="41"/>
  <c r="P526" i="41"/>
  <c r="Q531" i="41"/>
  <c r="P531" i="41"/>
  <c r="N531" i="41"/>
  <c r="O531" i="41"/>
  <c r="Q132" i="41"/>
  <c r="P132" i="41"/>
  <c r="O132" i="41"/>
  <c r="N132" i="41"/>
  <c r="O133" i="41"/>
  <c r="N133" i="41"/>
  <c r="Q133" i="41"/>
  <c r="P133" i="41"/>
  <c r="Q144" i="41"/>
  <c r="P144" i="41"/>
  <c r="O144" i="41"/>
  <c r="N144" i="41"/>
  <c r="O152" i="41"/>
  <c r="Q152" i="41"/>
  <c r="P152" i="41"/>
  <c r="N152" i="41"/>
  <c r="P192" i="41"/>
  <c r="O192" i="41"/>
  <c r="Q192" i="41"/>
  <c r="N192" i="41"/>
  <c r="Q164" i="41"/>
  <c r="N164" i="41"/>
  <c r="P164" i="41"/>
  <c r="O164" i="41"/>
  <c r="Q210" i="41"/>
  <c r="P210" i="41"/>
  <c r="O210" i="41"/>
  <c r="N210" i="41"/>
  <c r="Q235" i="41"/>
  <c r="N235" i="41"/>
  <c r="P235" i="41"/>
  <c r="O235" i="41"/>
  <c r="Q206" i="41"/>
  <c r="P206" i="41"/>
  <c r="O206" i="41"/>
  <c r="N206" i="41"/>
  <c r="N213" i="41"/>
  <c r="Q213" i="41"/>
  <c r="P213" i="41"/>
  <c r="O213" i="41"/>
  <c r="Q234" i="41"/>
  <c r="P234" i="41"/>
  <c r="O234" i="41"/>
  <c r="N234" i="41"/>
  <c r="Q230" i="41"/>
  <c r="N230" i="41"/>
  <c r="O230" i="41"/>
  <c r="P230" i="41"/>
  <c r="Q276" i="41"/>
  <c r="O276" i="41"/>
  <c r="N276" i="41"/>
  <c r="P276" i="41"/>
  <c r="O278" i="41"/>
  <c r="N278" i="41"/>
  <c r="P278" i="41"/>
  <c r="Q278" i="41"/>
  <c r="Q325" i="41"/>
  <c r="P325" i="41"/>
  <c r="O325" i="41"/>
  <c r="N325" i="41"/>
  <c r="Q304" i="41"/>
  <c r="P304" i="41"/>
  <c r="O304" i="41"/>
  <c r="N304" i="41"/>
  <c r="P323" i="41"/>
  <c r="Q323" i="41"/>
  <c r="O323" i="41"/>
  <c r="N323" i="41"/>
  <c r="Q361" i="41"/>
  <c r="P361" i="41"/>
  <c r="O361" i="41"/>
  <c r="N361" i="41"/>
  <c r="Q338" i="41"/>
  <c r="P338" i="41"/>
  <c r="O338" i="41"/>
  <c r="N338" i="41"/>
  <c r="P335" i="41"/>
  <c r="N335" i="41"/>
  <c r="Q335" i="41"/>
  <c r="O335" i="41"/>
  <c r="Q374" i="41"/>
  <c r="P374" i="41"/>
  <c r="O374" i="41"/>
  <c r="N374" i="41"/>
  <c r="P385" i="41"/>
  <c r="O385" i="41"/>
  <c r="N385" i="41"/>
  <c r="Q385" i="41"/>
  <c r="Q415" i="41"/>
  <c r="P415" i="41"/>
  <c r="O415" i="41"/>
  <c r="N415" i="41"/>
  <c r="P426" i="41"/>
  <c r="O426" i="41"/>
  <c r="N426" i="41"/>
  <c r="Q426" i="41"/>
  <c r="Q388" i="41"/>
  <c r="N388" i="41"/>
  <c r="P388" i="41"/>
  <c r="O388" i="41"/>
  <c r="N412" i="41"/>
  <c r="Q412" i="41"/>
  <c r="P412" i="41"/>
  <c r="O412" i="41"/>
  <c r="O431" i="41"/>
  <c r="N431" i="41"/>
  <c r="P431" i="41"/>
  <c r="Q431" i="41"/>
  <c r="Q475" i="41"/>
  <c r="P475" i="41"/>
  <c r="O475" i="41"/>
  <c r="N475" i="41"/>
  <c r="Q436" i="41"/>
  <c r="P436" i="41"/>
  <c r="O436" i="41"/>
  <c r="N436" i="41"/>
  <c r="N455" i="41"/>
  <c r="O455" i="41"/>
  <c r="Q455" i="41"/>
  <c r="P455" i="41"/>
  <c r="O477" i="41"/>
  <c r="N477" i="41"/>
  <c r="Q477" i="41"/>
  <c r="P477" i="41"/>
  <c r="Q511" i="41"/>
  <c r="O511" i="41"/>
  <c r="P511" i="41"/>
  <c r="N511" i="41"/>
  <c r="P501" i="41"/>
  <c r="O501" i="41"/>
  <c r="N501" i="41"/>
  <c r="Q501" i="41"/>
  <c r="P515" i="41"/>
  <c r="N515" i="41"/>
  <c r="Q515" i="41"/>
  <c r="O515" i="41"/>
  <c r="Q538" i="41"/>
  <c r="P538" i="41"/>
  <c r="O538" i="41"/>
  <c r="N538" i="41"/>
  <c r="Q543" i="41"/>
  <c r="P543" i="41"/>
  <c r="O543" i="41"/>
  <c r="N543" i="41"/>
  <c r="Q125" i="41"/>
  <c r="P125" i="41"/>
  <c r="O125" i="41"/>
  <c r="N125" i="41"/>
  <c r="Q174" i="41"/>
  <c r="P174" i="41"/>
  <c r="O174" i="41"/>
  <c r="N174" i="41"/>
  <c r="P190" i="41"/>
  <c r="N190" i="41"/>
  <c r="Q190" i="41"/>
  <c r="O190" i="41"/>
  <c r="Q237" i="41"/>
  <c r="P237" i="41"/>
  <c r="O237" i="41"/>
  <c r="N237" i="41"/>
  <c r="P215" i="41"/>
  <c r="O215" i="41"/>
  <c r="Q215" i="41"/>
  <c r="N215" i="41"/>
  <c r="N225" i="41"/>
  <c r="Q225" i="41"/>
  <c r="P225" i="41"/>
  <c r="O225" i="41"/>
  <c r="Q238" i="41"/>
  <c r="P238" i="41"/>
  <c r="O238" i="41"/>
  <c r="N238" i="41"/>
  <c r="N241" i="41"/>
  <c r="Q241" i="41"/>
  <c r="P241" i="41"/>
  <c r="O241" i="41"/>
  <c r="O283" i="41"/>
  <c r="N283" i="41"/>
  <c r="Q283" i="41"/>
  <c r="P283" i="41"/>
  <c r="N271" i="41"/>
  <c r="Q271" i="41"/>
  <c r="O271" i="41"/>
  <c r="P271" i="41"/>
  <c r="Q307" i="41"/>
  <c r="P307" i="41"/>
  <c r="O307" i="41"/>
  <c r="N307" i="41"/>
  <c r="Q324" i="41"/>
  <c r="P324" i="41"/>
  <c r="O324" i="41"/>
  <c r="N324" i="41"/>
  <c r="N299" i="41"/>
  <c r="P299" i="41"/>
  <c r="Q299" i="41"/>
  <c r="O299" i="41"/>
  <c r="Q368" i="41"/>
  <c r="N368" i="41"/>
  <c r="O368" i="41"/>
  <c r="P368" i="41"/>
  <c r="Q356" i="41"/>
  <c r="P356" i="41"/>
  <c r="O356" i="41"/>
  <c r="N356" i="41"/>
  <c r="O334" i="41"/>
  <c r="P334" i="41"/>
  <c r="Q334" i="41"/>
  <c r="N334" i="41"/>
  <c r="P379" i="41"/>
  <c r="Q379" i="41"/>
  <c r="O379" i="41"/>
  <c r="N379" i="41"/>
  <c r="Q398" i="41"/>
  <c r="P398" i="41"/>
  <c r="O398" i="41"/>
  <c r="N398" i="41"/>
  <c r="Q421" i="41"/>
  <c r="P421" i="41"/>
  <c r="O421" i="41"/>
  <c r="N421" i="41"/>
  <c r="Q392" i="41"/>
  <c r="P392" i="41"/>
  <c r="N392" i="41"/>
  <c r="O392" i="41"/>
  <c r="Q400" i="41"/>
  <c r="P400" i="41"/>
  <c r="O400" i="41"/>
  <c r="N400" i="41"/>
  <c r="N424" i="41"/>
  <c r="Q424" i="41"/>
  <c r="P424" i="41"/>
  <c r="O424" i="41"/>
  <c r="O444" i="41"/>
  <c r="P444" i="41"/>
  <c r="Q444" i="41"/>
  <c r="N444" i="41"/>
  <c r="O485" i="41"/>
  <c r="Q485" i="41"/>
  <c r="P485" i="41"/>
  <c r="N485" i="41"/>
  <c r="Q448" i="41"/>
  <c r="P448" i="41"/>
  <c r="O448" i="41"/>
  <c r="N448" i="41"/>
  <c r="P468" i="41"/>
  <c r="O468" i="41"/>
  <c r="N468" i="41"/>
  <c r="Q468" i="41"/>
  <c r="Q496" i="41"/>
  <c r="P496" i="41"/>
  <c r="O496" i="41"/>
  <c r="N496" i="41"/>
  <c r="P495" i="41"/>
  <c r="O495" i="41"/>
  <c r="N495" i="41"/>
  <c r="Q495" i="41"/>
  <c r="O508" i="41"/>
  <c r="Q508" i="41"/>
  <c r="P508" i="41"/>
  <c r="N508" i="41"/>
  <c r="P529" i="41"/>
  <c r="Q529" i="41"/>
  <c r="N529" i="41"/>
  <c r="O529" i="41"/>
  <c r="Q550" i="41"/>
  <c r="P550" i="41"/>
  <c r="O550" i="41"/>
  <c r="N550" i="41"/>
  <c r="O541" i="41"/>
  <c r="N541" i="41"/>
  <c r="P541" i="41"/>
  <c r="Q541" i="41"/>
  <c r="Q115" i="41"/>
  <c r="P115" i="41"/>
  <c r="O115" i="41"/>
  <c r="N115" i="41"/>
  <c r="Q156" i="41"/>
  <c r="P156" i="41"/>
  <c r="O156" i="41"/>
  <c r="N156" i="41"/>
  <c r="Q124" i="41"/>
  <c r="P124" i="41"/>
  <c r="O124" i="41"/>
  <c r="N124" i="41"/>
  <c r="O171" i="41"/>
  <c r="Q171" i="41"/>
  <c r="P171" i="41"/>
  <c r="N171" i="41"/>
  <c r="Q181" i="41"/>
  <c r="P181" i="41"/>
  <c r="O181" i="41"/>
  <c r="N181" i="41"/>
  <c r="P221" i="41"/>
  <c r="O221" i="41"/>
  <c r="Q221" i="41"/>
  <c r="N221" i="41"/>
  <c r="Q268" i="41"/>
  <c r="P268" i="41"/>
  <c r="O268" i="41"/>
  <c r="N268" i="41"/>
  <c r="P248" i="41"/>
  <c r="Q248" i="41"/>
  <c r="O248" i="41"/>
  <c r="N248" i="41"/>
  <c r="N279" i="41"/>
  <c r="Q279" i="41"/>
  <c r="O279" i="41"/>
  <c r="P279" i="41"/>
  <c r="Q312" i="41"/>
  <c r="P312" i="41"/>
  <c r="O312" i="41"/>
  <c r="N312" i="41"/>
  <c r="O291" i="41"/>
  <c r="Q291" i="41"/>
  <c r="P291" i="41"/>
  <c r="N291" i="41"/>
  <c r="Q318" i="41"/>
  <c r="P318" i="41"/>
  <c r="O318" i="41"/>
  <c r="N318" i="41"/>
  <c r="O328" i="41"/>
  <c r="N328" i="41"/>
  <c r="Q328" i="41"/>
  <c r="P328" i="41"/>
  <c r="Q357" i="41"/>
  <c r="P357" i="41"/>
  <c r="O357" i="41"/>
  <c r="N357" i="41"/>
  <c r="Q343" i="41"/>
  <c r="O343" i="41"/>
  <c r="N343" i="41"/>
  <c r="P343" i="41"/>
  <c r="Q359" i="41"/>
  <c r="N359" i="41"/>
  <c r="P359" i="41"/>
  <c r="O359" i="41"/>
  <c r="Q352" i="41"/>
  <c r="N352" i="41"/>
  <c r="P352" i="41"/>
  <c r="O352" i="41"/>
  <c r="N371" i="41"/>
  <c r="P371" i="41"/>
  <c r="O371" i="41"/>
  <c r="Q371" i="41"/>
  <c r="O402" i="41"/>
  <c r="Q402" i="41"/>
  <c r="P402" i="41"/>
  <c r="N402" i="41"/>
  <c r="P403" i="41"/>
  <c r="Q403" i="41"/>
  <c r="O403" i="41"/>
  <c r="N403" i="41"/>
  <c r="O432" i="41"/>
  <c r="Q432" i="41"/>
  <c r="P432" i="41"/>
  <c r="N432" i="41"/>
  <c r="P445" i="41"/>
  <c r="Q445" i="41"/>
  <c r="O445" i="41"/>
  <c r="N445" i="41"/>
  <c r="P486" i="41"/>
  <c r="Q486" i="41"/>
  <c r="O486" i="41"/>
  <c r="N486" i="41"/>
  <c r="Q460" i="41"/>
  <c r="O460" i="41"/>
  <c r="N460" i="41"/>
  <c r="P460" i="41"/>
  <c r="N472" i="41"/>
  <c r="O472" i="41"/>
  <c r="P472" i="41"/>
  <c r="Q472" i="41"/>
  <c r="Q492" i="41"/>
  <c r="P492" i="41"/>
  <c r="N492" i="41"/>
  <c r="O492" i="41"/>
  <c r="Q503" i="41"/>
  <c r="O503" i="41"/>
  <c r="P503" i="41"/>
  <c r="N503" i="41"/>
  <c r="Q535" i="41"/>
  <c r="P535" i="41"/>
  <c r="O535" i="41"/>
  <c r="N535" i="41"/>
  <c r="O523" i="41"/>
  <c r="N523" i="41"/>
  <c r="Q523" i="41"/>
  <c r="P523" i="41"/>
  <c r="Q549" i="41"/>
  <c r="P549" i="41"/>
  <c r="O549" i="41"/>
  <c r="N549" i="41"/>
  <c r="N540" i="41"/>
  <c r="O540" i="41"/>
  <c r="Q540" i="41"/>
  <c r="P540" i="41"/>
  <c r="N145" i="41"/>
  <c r="P145" i="41"/>
  <c r="O145" i="41"/>
  <c r="Q145" i="41"/>
  <c r="Q169" i="41"/>
  <c r="N169" i="41"/>
  <c r="O169" i="41"/>
  <c r="P169" i="41"/>
  <c r="Q108" i="41"/>
  <c r="P108" i="41"/>
  <c r="O108" i="41"/>
  <c r="N108" i="41"/>
  <c r="O179" i="41"/>
  <c r="Q179" i="41"/>
  <c r="P179" i="41"/>
  <c r="N179" i="41"/>
  <c r="Q202" i="41"/>
  <c r="P202" i="41"/>
  <c r="O202" i="41"/>
  <c r="N202" i="41"/>
  <c r="O242" i="41"/>
  <c r="Q242" i="41"/>
  <c r="P242" i="41"/>
  <c r="N242" i="41"/>
  <c r="N135" i="41"/>
  <c r="P135" i="41"/>
  <c r="Q135" i="41"/>
  <c r="O135" i="41"/>
  <c r="Q105" i="41"/>
  <c r="P105" i="41"/>
  <c r="O105" i="41"/>
  <c r="N105" i="41"/>
  <c r="N178" i="41"/>
  <c r="Q178" i="41"/>
  <c r="P178" i="41"/>
  <c r="O178" i="41"/>
  <c r="Q163" i="41"/>
  <c r="N163" i="41"/>
  <c r="P163" i="41"/>
  <c r="O163" i="41"/>
  <c r="O159" i="41"/>
  <c r="N159" i="41"/>
  <c r="P159" i="41"/>
  <c r="Q159" i="41"/>
  <c r="Q193" i="41"/>
  <c r="P193" i="41"/>
  <c r="N193" i="41"/>
  <c r="O193" i="41"/>
  <c r="P209" i="41"/>
  <c r="Q209" i="41"/>
  <c r="O209" i="41"/>
  <c r="N209" i="41"/>
  <c r="Q216" i="41"/>
  <c r="P216" i="41"/>
  <c r="O216" i="41"/>
  <c r="N216" i="41"/>
  <c r="Q217" i="41"/>
  <c r="P217" i="41"/>
  <c r="O217" i="41"/>
  <c r="N217" i="41"/>
  <c r="Q249" i="41"/>
  <c r="P249" i="41"/>
  <c r="O249" i="41"/>
  <c r="N249" i="41"/>
  <c r="Q277" i="41"/>
  <c r="P277" i="41"/>
  <c r="N277" i="41"/>
  <c r="O277" i="41"/>
  <c r="Q256" i="41"/>
  <c r="P256" i="41"/>
  <c r="O256" i="41"/>
  <c r="N256" i="41"/>
  <c r="N265" i="41"/>
  <c r="Q265" i="41"/>
  <c r="P265" i="41"/>
  <c r="O265" i="41"/>
  <c r="N280" i="41"/>
  <c r="Q280" i="41"/>
  <c r="O280" i="41"/>
  <c r="P280" i="41"/>
  <c r="N282" i="41"/>
  <c r="Q282" i="41"/>
  <c r="P282" i="41"/>
  <c r="O282" i="41"/>
  <c r="Q303" i="41"/>
  <c r="P303" i="41"/>
  <c r="O303" i="41"/>
  <c r="N303" i="41"/>
  <c r="Q329" i="41"/>
  <c r="P329" i="41"/>
  <c r="O329" i="41"/>
  <c r="N329" i="41"/>
  <c r="Q340" i="41"/>
  <c r="P340" i="41"/>
  <c r="O340" i="41"/>
  <c r="N340" i="41"/>
  <c r="P337" i="41"/>
  <c r="O337" i="41"/>
  <c r="N337" i="41"/>
  <c r="Q337" i="41"/>
  <c r="P349" i="41"/>
  <c r="N349" i="41"/>
  <c r="Q349" i="41"/>
  <c r="O349" i="41"/>
  <c r="O378" i="41"/>
  <c r="P378" i="41"/>
  <c r="Q378" i="41"/>
  <c r="N378" i="41"/>
  <c r="Q364" i="41"/>
  <c r="N364" i="41"/>
  <c r="O364" i="41"/>
  <c r="P364" i="41"/>
  <c r="N383" i="41"/>
  <c r="Q383" i="41"/>
  <c r="O383" i="41"/>
  <c r="P383" i="41"/>
  <c r="O413" i="41"/>
  <c r="N413" i="41"/>
  <c r="Q413" i="41"/>
  <c r="P413" i="41"/>
  <c r="O407" i="41"/>
  <c r="P407" i="41"/>
  <c r="Q407" i="41"/>
  <c r="N407" i="41"/>
  <c r="P433" i="41"/>
  <c r="Q433" i="41"/>
  <c r="O433" i="41"/>
  <c r="N433" i="41"/>
  <c r="N430" i="41"/>
  <c r="O430" i="41"/>
  <c r="Q430" i="41"/>
  <c r="P430" i="41"/>
  <c r="O490" i="41"/>
  <c r="N490" i="41"/>
  <c r="Q490" i="41"/>
  <c r="P490" i="41"/>
  <c r="N467" i="41"/>
  <c r="Q467" i="41"/>
  <c r="P467" i="41"/>
  <c r="O467" i="41"/>
  <c r="N442" i="41"/>
  <c r="Q442" i="41"/>
  <c r="P442" i="41"/>
  <c r="O442" i="41"/>
  <c r="Q502" i="41"/>
  <c r="P502" i="41"/>
  <c r="N502" i="41"/>
  <c r="O502" i="41"/>
  <c r="N489" i="41"/>
  <c r="Q489" i="41"/>
  <c r="P489" i="41"/>
  <c r="O489" i="41"/>
  <c r="N499" i="41"/>
  <c r="Q499" i="41"/>
  <c r="P499" i="41"/>
  <c r="O499" i="41"/>
  <c r="Q525" i="41"/>
  <c r="P525" i="41"/>
  <c r="O525" i="41"/>
  <c r="N525" i="41"/>
  <c r="Q548" i="41"/>
  <c r="P548" i="41"/>
  <c r="O548" i="41"/>
  <c r="N548" i="41"/>
  <c r="Q539" i="41"/>
  <c r="N539" i="41"/>
  <c r="P539" i="41"/>
  <c r="O539" i="41"/>
  <c r="P98" i="41"/>
  <c r="Q98" i="41"/>
  <c r="N98" i="41"/>
  <c r="O98" i="41"/>
  <c r="P55" i="41"/>
  <c r="O55" i="41"/>
  <c r="N55" i="41"/>
  <c r="Q55" i="41"/>
  <c r="O61" i="41"/>
  <c r="Q61" i="41"/>
  <c r="P61" i="41"/>
  <c r="N61" i="41"/>
  <c r="P83" i="41"/>
  <c r="Q83" i="41"/>
  <c r="N83" i="41"/>
  <c r="O83" i="41"/>
  <c r="N63" i="41"/>
  <c r="P63" i="41"/>
  <c r="O63" i="41"/>
  <c r="Q63" i="41"/>
  <c r="Q76" i="41"/>
  <c r="P76" i="41"/>
  <c r="O76" i="41"/>
  <c r="N76" i="41"/>
  <c r="N96" i="41"/>
  <c r="Q96" i="41"/>
  <c r="P96" i="41"/>
  <c r="O96" i="41"/>
  <c r="O52" i="41"/>
  <c r="Q52" i="41"/>
  <c r="N52" i="41"/>
  <c r="P52" i="41"/>
  <c r="N56" i="41"/>
  <c r="Q56" i="41"/>
  <c r="P56" i="41"/>
  <c r="O56" i="41"/>
  <c r="Q59" i="41"/>
  <c r="P59" i="41"/>
  <c r="O59" i="41"/>
  <c r="N59" i="41"/>
  <c r="Q100" i="41"/>
  <c r="P100" i="41"/>
  <c r="O100" i="41"/>
  <c r="N100" i="41"/>
  <c r="O62" i="41"/>
  <c r="Q62" i="41"/>
  <c r="N62" i="41"/>
  <c r="P62" i="41"/>
  <c r="O97" i="41"/>
  <c r="P97" i="41"/>
  <c r="Q97" i="41"/>
  <c r="N97" i="41"/>
  <c r="N90" i="41"/>
  <c r="O90" i="41"/>
  <c r="Q90" i="41"/>
  <c r="P90" i="41"/>
  <c r="P68" i="41"/>
  <c r="O68" i="41"/>
  <c r="Q68" i="41"/>
  <c r="N68" i="41"/>
  <c r="Q93" i="41"/>
  <c r="P93" i="41"/>
  <c r="O93" i="41"/>
  <c r="N93" i="41"/>
  <c r="Q71" i="41"/>
  <c r="P71" i="41"/>
  <c r="O71" i="41"/>
  <c r="N71" i="41"/>
  <c r="N60" i="41"/>
  <c r="Q60" i="41"/>
  <c r="P60" i="41"/>
  <c r="O60" i="41"/>
  <c r="Q91" i="41"/>
  <c r="O91" i="41"/>
  <c r="N91" i="41"/>
  <c r="P91" i="41"/>
  <c r="Q54" i="41"/>
  <c r="P54" i="41"/>
  <c r="O54" i="41"/>
  <c r="N54" i="41"/>
  <c r="O53" i="41"/>
  <c r="N53" i="41"/>
  <c r="P53" i="41"/>
  <c r="Q53" i="41"/>
  <c r="O66" i="41"/>
  <c r="Q66" i="41"/>
  <c r="P66" i="41"/>
  <c r="N66" i="41"/>
  <c r="O69" i="41"/>
  <c r="P69" i="41"/>
  <c r="N69" i="41"/>
  <c r="Q69" i="41"/>
  <c r="P58" i="41"/>
  <c r="Q58" i="41"/>
  <c r="N58" i="41"/>
  <c r="O58" i="41"/>
  <c r="O79" i="41"/>
  <c r="N79" i="41"/>
  <c r="Q79" i="41"/>
  <c r="P79" i="41"/>
  <c r="Q73" i="41"/>
  <c r="P73" i="41"/>
  <c r="O73" i="41"/>
  <c r="N73" i="41"/>
  <c r="Q85" i="41"/>
  <c r="O85" i="41"/>
  <c r="N85" i="41"/>
  <c r="P85" i="41"/>
  <c r="P78" i="41"/>
  <c r="O78" i="41"/>
  <c r="N78" i="41"/>
  <c r="Q78" i="41"/>
  <c r="P70" i="41"/>
  <c r="Q70" i="41"/>
  <c r="O70" i="41"/>
  <c r="N70" i="41"/>
  <c r="Q99" i="41"/>
  <c r="O99" i="41"/>
  <c r="P99" i="41"/>
  <c r="N99" i="41"/>
  <c r="N75" i="41"/>
  <c r="P75" i="41"/>
  <c r="Q75" i="41"/>
  <c r="O75" i="41"/>
  <c r="Q80" i="41"/>
  <c r="P80" i="41"/>
  <c r="O80" i="41"/>
  <c r="N80" i="41"/>
  <c r="Q74" i="41"/>
  <c r="P74" i="41"/>
  <c r="O74" i="41"/>
  <c r="N74" i="41"/>
  <c r="O65" i="41"/>
  <c r="N65" i="41"/>
  <c r="P65" i="41"/>
  <c r="Q65" i="41"/>
  <c r="O81" i="41"/>
  <c r="Q81" i="41"/>
  <c r="P81" i="41"/>
  <c r="N81" i="41"/>
  <c r="N84" i="41"/>
  <c r="Q84" i="41"/>
  <c r="P84" i="41"/>
  <c r="O84" i="41"/>
  <c r="N82" i="41"/>
  <c r="Q82" i="41"/>
  <c r="P82" i="41"/>
  <c r="O82" i="41"/>
  <c r="Q102" i="41"/>
  <c r="N102" i="41"/>
  <c r="O102" i="41"/>
  <c r="P102" i="41"/>
  <c r="P64" i="41"/>
  <c r="Q64" i="41"/>
  <c r="O64" i="41"/>
  <c r="N64" i="41"/>
  <c r="Q87" i="41"/>
  <c r="O87" i="41"/>
  <c r="P87" i="41"/>
  <c r="N87" i="41"/>
  <c r="O57" i="41"/>
  <c r="Q57" i="41"/>
  <c r="P57" i="41"/>
  <c r="N57" i="41"/>
  <c r="Q77" i="41"/>
  <c r="P77" i="41"/>
  <c r="O77" i="41"/>
  <c r="N77" i="41"/>
  <c r="O92" i="41"/>
  <c r="P92" i="41"/>
  <c r="Q92" i="41"/>
  <c r="N92" i="41"/>
  <c r="Q101" i="41"/>
  <c r="P101" i="41"/>
  <c r="O101" i="41"/>
  <c r="N101" i="41"/>
  <c r="Q103" i="41"/>
  <c r="O103" i="41"/>
  <c r="N103" i="41"/>
  <c r="P103" i="41"/>
  <c r="P86" i="41"/>
  <c r="Q86" i="41"/>
  <c r="N86" i="41"/>
  <c r="O86" i="41"/>
  <c r="P94" i="41"/>
  <c r="Q94" i="41"/>
  <c r="O94" i="41"/>
  <c r="N94" i="41"/>
  <c r="Q88" i="41"/>
  <c r="P88" i="41"/>
  <c r="N88" i="41"/>
  <c r="O88" i="41"/>
  <c r="P67" i="41"/>
  <c r="Q67" i="41"/>
  <c r="O67" i="41"/>
  <c r="N67" i="41"/>
  <c r="P72" i="41"/>
  <c r="Q72" i="41"/>
  <c r="O72" i="41"/>
  <c r="N72" i="41"/>
  <c r="P89" i="41"/>
  <c r="Q89" i="41"/>
  <c r="O89" i="41"/>
  <c r="N89" i="41"/>
  <c r="N95" i="41"/>
  <c r="O95" i="41"/>
  <c r="Q95" i="41"/>
  <c r="P95" i="41"/>
  <c r="Q14" i="41"/>
  <c r="P14" i="41"/>
  <c r="O14" i="41"/>
  <c r="N14" i="41"/>
  <c r="N8" i="41"/>
  <c r="O8" i="41"/>
  <c r="Q8" i="41"/>
  <c r="P8" i="41"/>
  <c r="Q9" i="41"/>
  <c r="P9" i="41"/>
  <c r="O9" i="41"/>
  <c r="N9" i="41"/>
  <c r="Q12" i="41"/>
  <c r="O12" i="41"/>
  <c r="N12" i="41"/>
  <c r="P12" i="41"/>
  <c r="Q13" i="41"/>
  <c r="P13" i="41"/>
  <c r="N13" i="41"/>
  <c r="O13" i="41"/>
  <c r="N6" i="41"/>
  <c r="O6" i="41"/>
  <c r="P6" i="41"/>
  <c r="Q6" i="41"/>
  <c r="Q7" i="41"/>
  <c r="O7" i="41"/>
  <c r="N7" i="41"/>
  <c r="P7" i="41"/>
  <c r="Q11" i="41"/>
  <c r="N11" i="41"/>
  <c r="O11" i="41"/>
  <c r="P11" i="41"/>
  <c r="P10" i="41"/>
  <c r="Q10" i="41"/>
  <c r="O10" i="41"/>
  <c r="N10" i="4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M40" i="41"/>
  <c r="O40" i="41" s="1"/>
  <c r="M15" i="41"/>
  <c r="O15" i="41" s="1"/>
  <c r="M17" i="41"/>
  <c r="O17" i="41" s="1"/>
  <c r="M29" i="41"/>
  <c r="O29" i="41" s="1"/>
  <c r="M41" i="41"/>
  <c r="O41" i="41" s="1"/>
  <c r="M18" i="41"/>
  <c r="M30" i="41"/>
  <c r="O30" i="41" s="1"/>
  <c r="M42" i="41"/>
  <c r="O42" i="41" s="1"/>
  <c r="M19" i="41"/>
  <c r="O19" i="41" s="1"/>
  <c r="M31" i="41"/>
  <c r="O31" i="41" s="1"/>
  <c r="M43" i="41"/>
  <c r="O43" i="41" s="1"/>
  <c r="M20" i="41"/>
  <c r="O20" i="41" s="1"/>
  <c r="M32" i="41"/>
  <c r="O32" i="41" s="1"/>
  <c r="M44" i="41"/>
  <c r="O44" i="41" s="1"/>
  <c r="M21" i="41"/>
  <c r="O21" i="41" s="1"/>
  <c r="M33" i="41"/>
  <c r="O33" i="41" s="1"/>
  <c r="M45" i="41"/>
  <c r="O45" i="41" s="1"/>
  <c r="M22" i="41"/>
  <c r="O22" i="41" s="1"/>
  <c r="M34" i="41"/>
  <c r="O34" i="41" s="1"/>
  <c r="M46" i="41"/>
  <c r="O46" i="41" s="1"/>
  <c r="M23" i="41"/>
  <c r="O23" i="41" s="1"/>
  <c r="M35" i="41"/>
  <c r="O35" i="41" s="1"/>
  <c r="M47" i="41"/>
  <c r="O47" i="41" s="1"/>
  <c r="M24" i="41"/>
  <c r="O24" i="41" s="1"/>
  <c r="M36" i="41"/>
  <c r="O36" i="41" s="1"/>
  <c r="M48" i="41"/>
  <c r="O48" i="41" s="1"/>
  <c r="M25" i="41"/>
  <c r="O25" i="41" s="1"/>
  <c r="M37" i="41"/>
  <c r="O37" i="41" s="1"/>
  <c r="M49" i="41"/>
  <c r="O49" i="41" s="1"/>
  <c r="M26" i="41"/>
  <c r="O26" i="41" s="1"/>
  <c r="M38" i="41"/>
  <c r="O38" i="41" s="1"/>
  <c r="M50" i="41"/>
  <c r="O50" i="41" s="1"/>
  <c r="M27" i="41"/>
  <c r="O27" i="41" s="1"/>
  <c r="M39" i="41"/>
  <c r="O39" i="41" s="1"/>
  <c r="M51" i="41"/>
  <c r="O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P16" i="4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16" i="41"/>
  <c r="P48" i="41"/>
  <c r="N48" i="41"/>
  <c r="Q48" i="41"/>
  <c r="Q47" i="41"/>
  <c r="P47" i="41"/>
  <c r="N47" i="41"/>
  <c r="L17" i="41"/>
  <c r="J17" i="41"/>
  <c r="I17" i="41"/>
  <c r="K17" i="41"/>
  <c r="N18" i="41" l="1"/>
  <c r="O16" i="41"/>
  <c r="Q18" i="41"/>
  <c r="Q16" i="41"/>
  <c r="P552" i="41"/>
  <c r="W552" i="41"/>
  <c r="N552" i="41" l="1"/>
  <c r="O552" i="41"/>
  <c r="Q552" i="41"/>
  <c r="AY552" i="41"/>
  <c r="AP552" i="41"/>
  <c r="AG552" i="41"/>
  <c r="I552" i="42" l="1"/>
  <c r="AB2" i="41" l="1"/>
  <c r="Y2" i="41"/>
  <c r="J16" i="38" l="1"/>
  <c r="J17" i="38"/>
  <c r="J18" i="38"/>
  <c r="J19" i="38"/>
  <c r="J20" i="38"/>
  <c r="J21" i="38"/>
  <c r="J22" i="38"/>
  <c r="J23" i="38"/>
  <c r="J24" i="38"/>
  <c r="J25" i="38"/>
  <c r="J26" i="38"/>
  <c r="J27" i="38"/>
  <c r="J28" i="38"/>
  <c r="J29" i="38"/>
  <c r="J30" i="38"/>
  <c r="J31" i="38"/>
  <c r="J32" i="38"/>
  <c r="J33" i="38"/>
  <c r="J34" i="38"/>
  <c r="J35" i="38"/>
  <c r="J36" i="38"/>
  <c r="J37" i="38"/>
  <c r="J38" i="38"/>
  <c r="J39" i="38"/>
  <c r="J40" i="38"/>
  <c r="J41" i="38"/>
  <c r="J42" i="38"/>
  <c r="J43" i="38"/>
  <c r="J44" i="38"/>
  <c r="J45" i="38"/>
  <c r="J46" i="38"/>
  <c r="J47" i="38"/>
  <c r="I21" i="41" l="1"/>
  <c r="J21" i="41"/>
  <c r="K21" i="41"/>
  <c r="I24" i="41"/>
  <c r="J24" i="41"/>
  <c r="K24" i="41"/>
  <c r="I18" i="41"/>
  <c r="K18" i="41"/>
  <c r="J18" i="41"/>
  <c r="K27" i="41"/>
  <c r="J27" i="41"/>
  <c r="I27" i="41"/>
  <c r="I16" i="41"/>
  <c r="K16" i="41"/>
  <c r="J16" i="41"/>
  <c r="A2" i="38"/>
  <c r="L27" i="41" l="1"/>
  <c r="L18" i="41"/>
  <c r="L16" i="41"/>
  <c r="L24" i="41"/>
  <c r="L21" i="41"/>
  <c r="J48" i="38"/>
  <c r="J49" i="38"/>
  <c r="J50" i="38"/>
  <c r="J51" i="38"/>
  <c r="J52" i="38"/>
  <c r="J53" i="38"/>
  <c r="J54" i="38"/>
  <c r="J55" i="38"/>
  <c r="J56" i="38"/>
  <c r="J57" i="38"/>
  <c r="J58" i="38"/>
  <c r="J59" i="38"/>
  <c r="J60" i="38"/>
  <c r="J61" i="38"/>
  <c r="AW552" i="41" l="1"/>
  <c r="AN552" i="41"/>
  <c r="AE552" i="41"/>
  <c r="AO552" i="41" l="1"/>
  <c r="AF552" i="41"/>
  <c r="AX552" i="41"/>
  <c r="G552" i="42"/>
  <c r="H552" i="42" l="1"/>
  <c r="J552" i="42"/>
</calcChain>
</file>

<file path=xl/sharedStrings.xml><?xml version="1.0" encoding="utf-8"?>
<sst xmlns="http://schemas.openxmlformats.org/spreadsheetml/2006/main" count="152" uniqueCount="87">
  <si>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</si>
  <si>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</si>
  <si>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</si>
  <si>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</si>
  <si>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</si>
  <si>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</si>
  <si>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</si>
  <si>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</si>
  <si>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</si>
  <si>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</si>
  <si>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</si>
  <si>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</si>
  <si>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</si>
  <si>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</si>
  <si>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</si>
  <si>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</si>
  <si>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</si>
  <si>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</si>
  <si>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</si>
  <si>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</si>
  <si>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</si>
  <si>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</si>
  <si>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</si>
  <si>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</si>
  <si>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</si>
  <si>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</si>
  <si>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</si>
  <si>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</si>
  <si>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</si>
  <si>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</si>
  <si>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</si>
  <si>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</si>
  <si>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</si>
  <si>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</si>
  <si>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</si>
  <si>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</si>
  <si>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</si>
  <si>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</si>
  <si>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</si>
  <si>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</si>
  <si>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</si>
  <si>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</si>
  <si>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</si>
  <si>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</si>
  <si>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</si>
  <si>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</si>
  <si>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</si>
  <si>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</si>
  <si>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</si>
  <si>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</si>
  <si>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</si>
  <si>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</si>
  <si>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</si>
  <si>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</si>
  <si>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</si>
  <si>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</si>
  <si>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</si>
  <si>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</si>
  <si>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</si>
  <si>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</si>
  <si>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</si>
  <si>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</si>
  <si>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</si>
  <si>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</si>
  <si>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</si>
  <si>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</si>
  <si>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</si>
  <si>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</si>
  <si>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</si>
  <si>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</si>
  <si>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</si>
  <si>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</si>
  <si>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</si>
  <si>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</si>
  <si>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</si>
  <si>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</si>
  <si>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</si>
  <si>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</si>
  <si>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</si>
  <si>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</si>
  <si>
    <t>Incentive ตามวันที่ทำจริง</t>
  </si>
  <si>
    <t xml:space="preserve">                  ตตตตตตตตตตตตต</t>
  </si>
  <si>
    <t xml:space="preserve">                    ตตตตตตตตตตตตต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</si>
  <si>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</si>
  <si>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</si>
  <si>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</si>
  <si>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ชชชชช  สสสสส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</si>
</sst>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0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  <font>
      <b/>
      <sz val="6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4" fontId="32" fillId="0" borderId="24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4" fontId="39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  <xf numFmtId="0" fontId="20" fillId="10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55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555" sqref="A555:XFD55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886718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59"/>
      <c r="C2" s="259"/>
      <c r="D2" s="259"/>
      <c r="E2" s="169"/>
      <c r="F2" s="169"/>
      <c r="G2" s="7"/>
      <c r="H2" s="7"/>
      <c r="I2" s="7"/>
      <c r="J2" s="7"/>
    </row>
    <row r="3" spans="1:13" s="258" customFormat="1" ht="26.4" customHeight="1" x14ac:dyDescent="0.25">
      <c r="A3" s="254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4"/>
      <c r="C3" s="254"/>
      <c r="D3" s="254"/>
      <c r="E3" s="254"/>
      <c r="F3" s="254"/>
      <c r="G3" s="257"/>
      <c r="H3" s="273"/>
      <c r="I3" s="273"/>
      <c r="J3" s="273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78" t="str">
        <f>"ยอดสรุป Incentive " &amp; รายละเอียดการคิด!Y4</f>
        <v>ยอดสรุป Incentive กลุ่มสินค้าน้ำดื่ม</v>
      </c>
      <c r="H4" s="279"/>
      <c r="I4" s="279"/>
      <c r="J4" s="280"/>
    </row>
    <row r="5" spans="1:13" ht="19.2" customHeight="1" x14ac:dyDescent="0.25">
      <c r="A5" s="275"/>
      <c r="B5" s="277"/>
      <c r="C5" s="277"/>
      <c r="D5" s="275"/>
      <c r="E5" s="275"/>
      <c r="F5" s="275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1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1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1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1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1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1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1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1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1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1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1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1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1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1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1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1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1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1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1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1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1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1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1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1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1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1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1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1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1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1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1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1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1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1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1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1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1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1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1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1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1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1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1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1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1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1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1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1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1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1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1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1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1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1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1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1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1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IF(A161="","",รายละเอียดการคิด!AE161)</f>
        <v/>
      </c>
      <c r="H161" s="15" t="str">
        <f>IF(A161="","",รายละเอียดการคิด!AF161)</f>
        <v/>
      </c>
      <c r="I161" s="15" t="str">
        <f>IF(A161="","",รายละเอียดการคิด!AG161)</f>
        <v/>
      </c>
      <c r="J161" s="151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IF(A162="","",รายละเอียดการคิด!AE162)</f>
        <v/>
      </c>
      <c r="H162" s="15" t="str">
        <f>IF(A162="","",รายละเอียดการคิด!AF162)</f>
        <v/>
      </c>
      <c r="I162" s="15" t="str">
        <f>IF(A162="","",รายละเอียดการคิด!AG162)</f>
        <v/>
      </c>
      <c r="J162" s="151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IF(A163="","",รายละเอียดการคิด!AE163)</f>
        <v/>
      </c>
      <c r="H163" s="15" t="str">
        <f>IF(A163="","",รายละเอียดการคิด!AF163)</f>
        <v/>
      </c>
      <c r="I163" s="15" t="str">
        <f>IF(A163="","",รายละเอียดการคิด!AG163)</f>
        <v/>
      </c>
      <c r="J163" s="151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IF(A164="","",รายละเอียดการคิด!AE164)</f>
        <v/>
      </c>
      <c r="H164" s="15" t="str">
        <f>IF(A164="","",รายละเอียดการคิด!AF164)</f>
        <v/>
      </c>
      <c r="I164" s="15" t="str">
        <f>IF(A164="","",รายละเอียดการคิด!AG164)</f>
        <v/>
      </c>
      <c r="J164" s="151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IF(A165="","",รายละเอียดการคิด!AE165)</f>
        <v/>
      </c>
      <c r="H165" s="15" t="str">
        <f>IF(A165="","",รายละเอียดการคิด!AF165)</f>
        <v/>
      </c>
      <c r="I165" s="15" t="str">
        <f>IF(A165="","",รายละเอียดการคิด!AG165)</f>
        <v/>
      </c>
      <c r="J165" s="151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IF(A166="","",รายละเอียดการคิด!AE166)</f>
        <v/>
      </c>
      <c r="H166" s="15" t="str">
        <f>IF(A166="","",รายละเอียดการคิด!AF166)</f>
        <v/>
      </c>
      <c r="I166" s="15" t="str">
        <f>IF(A166="","",รายละเอียดการคิด!AG166)</f>
        <v/>
      </c>
      <c r="J166" s="151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IF(A167="","",รายละเอียดการคิด!AE167)</f>
        <v/>
      </c>
      <c r="H167" s="15" t="str">
        <f>IF(A167="","",รายละเอียดการคิด!AF167)</f>
        <v/>
      </c>
      <c r="I167" s="15" t="str">
        <f>IF(A167="","",รายละเอียดการคิด!AG167)</f>
        <v/>
      </c>
      <c r="J167" s="151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IF(A168="","",รายละเอียดการคิด!AE168)</f>
        <v/>
      </c>
      <c r="H168" s="15" t="str">
        <f>IF(A168="","",รายละเอียดการคิด!AF168)</f>
        <v/>
      </c>
      <c r="I168" s="15" t="str">
        <f>IF(A168="","",รายละเอียดการคิด!AG168)</f>
        <v/>
      </c>
      <c r="J168" s="151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IF(A169="","",รายละเอียดการคิด!AE169)</f>
        <v/>
      </c>
      <c r="H169" s="15" t="str">
        <f>IF(A169="","",รายละเอียดการคิด!AF169)</f>
        <v/>
      </c>
      <c r="I169" s="15" t="str">
        <f>IF(A169="","",รายละเอียดการคิด!AG169)</f>
        <v/>
      </c>
      <c r="J169" s="151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IF(A170="","",รายละเอียดการคิด!AE170)</f>
        <v/>
      </c>
      <c r="H170" s="15" t="str">
        <f>IF(A170="","",รายละเอียดการคิด!AF170)</f>
        <v/>
      </c>
      <c r="I170" s="15" t="str">
        <f>IF(A170="","",รายละเอียดการคิด!AG170)</f>
        <v/>
      </c>
      <c r="J170" s="151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IF(A171="","",รายละเอียดการคิด!AE171)</f>
        <v/>
      </c>
      <c r="H171" s="15" t="str">
        <f>IF(A171="","",รายละเอียดการคิด!AF171)</f>
        <v/>
      </c>
      <c r="I171" s="15" t="str">
        <f>IF(A171="","",รายละเอียดการคิด!AG171)</f>
        <v/>
      </c>
      <c r="J171" s="151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IF(A172="","",รายละเอียดการคิด!AE172)</f>
        <v/>
      </c>
      <c r="H172" s="15" t="str">
        <f>IF(A172="","",รายละเอียดการคิด!AF172)</f>
        <v/>
      </c>
      <c r="I172" s="15" t="str">
        <f>IF(A172="","",รายละเอียดการคิด!AG172)</f>
        <v/>
      </c>
      <c r="J172" s="151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IF(A173="","",รายละเอียดการคิด!AE173)</f>
        <v/>
      </c>
      <c r="H173" s="15" t="str">
        <f>IF(A173="","",รายละเอียดการคิด!AF173)</f>
        <v/>
      </c>
      <c r="I173" s="15" t="str">
        <f>IF(A173="","",รายละเอียดการคิด!AG173)</f>
        <v/>
      </c>
      <c r="J173" s="151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IF(A174="","",รายละเอียดการคิด!AE174)</f>
        <v/>
      </c>
      <c r="H174" s="15" t="str">
        <f>IF(A174="","",รายละเอียดการคิด!AF174)</f>
        <v/>
      </c>
      <c r="I174" s="15" t="str">
        <f>IF(A174="","",รายละเอียดการคิด!AG174)</f>
        <v/>
      </c>
      <c r="J174" s="151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IF(A175="","",รายละเอียดการคิด!AE175)</f>
        <v/>
      </c>
      <c r="H175" s="15" t="str">
        <f>IF(A175="","",รายละเอียดการคิด!AF175)</f>
        <v/>
      </c>
      <c r="I175" s="15" t="str">
        <f>IF(A175="","",รายละเอียดการคิด!AG175)</f>
        <v/>
      </c>
      <c r="J175" s="151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IF(A176="","",รายละเอียดการคิด!AE176)</f>
        <v/>
      </c>
      <c r="H176" s="15" t="str">
        <f>IF(A176="","",รายละเอียดการคิด!AF176)</f>
        <v/>
      </c>
      <c r="I176" s="15" t="str">
        <f>IF(A176="","",รายละเอียดการคิด!AG176)</f>
        <v/>
      </c>
      <c r="J176" s="151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IF(A177="","",รายละเอียดการคิด!AE177)</f>
        <v/>
      </c>
      <c r="H177" s="15" t="str">
        <f>IF(A177="","",รายละเอียดการคิด!AF177)</f>
        <v/>
      </c>
      <c r="I177" s="15" t="str">
        <f>IF(A177="","",รายละเอียดการคิด!AG177)</f>
        <v/>
      </c>
      <c r="J177" s="151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IF(A178="","",รายละเอียดการคิด!AE178)</f>
        <v/>
      </c>
      <c r="H178" s="15" t="str">
        <f>IF(A178="","",รายละเอียดการคิด!AF178)</f>
        <v/>
      </c>
      <c r="I178" s="15" t="str">
        <f>IF(A178="","",รายละเอียดการคิด!AG178)</f>
        <v/>
      </c>
      <c r="J178" s="151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IF(A179="","",รายละเอียดการคิด!AE179)</f>
        <v/>
      </c>
      <c r="H179" s="15" t="str">
        <f>IF(A179="","",รายละเอียดการคิด!AF179)</f>
        <v/>
      </c>
      <c r="I179" s="15" t="str">
        <f>IF(A179="","",รายละเอียดการคิด!AG179)</f>
        <v/>
      </c>
      <c r="J179" s="151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IF(A180="","",รายละเอียดการคิด!AE180)</f>
        <v/>
      </c>
      <c r="H180" s="15" t="str">
        <f>IF(A180="","",รายละเอียดการคิด!AF180)</f>
        <v/>
      </c>
      <c r="I180" s="15" t="str">
        <f>IF(A180="","",รายละเอียดการคิด!AG180)</f>
        <v/>
      </c>
      <c r="J180" s="151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IF(A181="","",รายละเอียดการคิด!AE181)</f>
        <v/>
      </c>
      <c r="H181" s="15" t="str">
        <f>IF(A181="","",รายละเอียดการคิด!AF181)</f>
        <v/>
      </c>
      <c r="I181" s="15" t="str">
        <f>IF(A181="","",รายละเอียดการคิด!AG181)</f>
        <v/>
      </c>
      <c r="J181" s="151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IF(A182="","",รายละเอียดการคิด!AE182)</f>
        <v/>
      </c>
      <c r="H182" s="15" t="str">
        <f>IF(A182="","",รายละเอียดการคิด!AF182)</f>
        <v/>
      </c>
      <c r="I182" s="15" t="str">
        <f>IF(A182="","",รายละเอียดการคิด!AG182)</f>
        <v/>
      </c>
      <c r="J182" s="151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IF(A183="","",รายละเอียดการคิด!AE183)</f>
        <v/>
      </c>
      <c r="H183" s="15" t="str">
        <f>IF(A183="","",รายละเอียดการคิด!AF183)</f>
        <v/>
      </c>
      <c r="I183" s="15" t="str">
        <f>IF(A183="","",รายละเอียดการคิด!AG183)</f>
        <v/>
      </c>
      <c r="J183" s="151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IF(A184="","",รายละเอียดการคิด!AE184)</f>
        <v/>
      </c>
      <c r="H184" s="15" t="str">
        <f>IF(A184="","",รายละเอียดการคิด!AF184)</f>
        <v/>
      </c>
      <c r="I184" s="15" t="str">
        <f>IF(A184="","",รายละเอียดการคิด!AG184)</f>
        <v/>
      </c>
      <c r="J184" s="151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IF(A185="","",รายละเอียดการคิด!AE185)</f>
        <v/>
      </c>
      <c r="H185" s="15" t="str">
        <f>IF(A185="","",รายละเอียดการคิด!AF185)</f>
        <v/>
      </c>
      <c r="I185" s="15" t="str">
        <f>IF(A185="","",รายละเอียดการคิด!AG185)</f>
        <v/>
      </c>
      <c r="J185" s="151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IF(A186="","",รายละเอียดการคิด!AE186)</f>
        <v/>
      </c>
      <c r="H186" s="15" t="str">
        <f>IF(A186="","",รายละเอียดการคิด!AF186)</f>
        <v/>
      </c>
      <c r="I186" s="15" t="str">
        <f>IF(A186="","",รายละเอียดการคิด!AG186)</f>
        <v/>
      </c>
      <c r="J186" s="151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IF(A187="","",รายละเอียดการคิด!AE187)</f>
        <v/>
      </c>
      <c r="H187" s="15" t="str">
        <f>IF(A187="","",รายละเอียดการคิด!AF187)</f>
        <v/>
      </c>
      <c r="I187" s="15" t="str">
        <f>IF(A187="","",รายละเอียดการคิด!AG187)</f>
        <v/>
      </c>
      <c r="J187" s="151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IF(A188="","",รายละเอียดการคิด!AE188)</f>
        <v/>
      </c>
      <c r="H188" s="15" t="str">
        <f>IF(A188="","",รายละเอียดการคิด!AF188)</f>
        <v/>
      </c>
      <c r="I188" s="15" t="str">
        <f>IF(A188="","",รายละเอียดการคิด!AG188)</f>
        <v/>
      </c>
      <c r="J188" s="151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IF(A189="","",รายละเอียดการคิด!AE189)</f>
        <v/>
      </c>
      <c r="H189" s="15" t="str">
        <f>IF(A189="","",รายละเอียดการคิด!AF189)</f>
        <v/>
      </c>
      <c r="I189" s="15" t="str">
        <f>IF(A189="","",รายละเอียดการคิด!AG189)</f>
        <v/>
      </c>
      <c r="J189" s="151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IF(A190="","",รายละเอียดการคิด!AE190)</f>
        <v/>
      </c>
      <c r="H190" s="15" t="str">
        <f>IF(A190="","",รายละเอียดการคิด!AF190)</f>
        <v/>
      </c>
      <c r="I190" s="15" t="str">
        <f>IF(A190="","",รายละเอียดการคิด!AG190)</f>
        <v/>
      </c>
      <c r="J190" s="151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IF(A191="","",รายละเอียดการคิด!AE191)</f>
        <v/>
      </c>
      <c r="H191" s="15" t="str">
        <f>IF(A191="","",รายละเอียดการคิด!AF191)</f>
        <v/>
      </c>
      <c r="I191" s="15" t="str">
        <f>IF(A191="","",รายละเอียดการคิด!AG191)</f>
        <v/>
      </c>
      <c r="J191" s="151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IF(A192="","",รายละเอียดการคิด!AE192)</f>
        <v/>
      </c>
      <c r="H192" s="15" t="str">
        <f>IF(A192="","",รายละเอียดการคิด!AF192)</f>
        <v/>
      </c>
      <c r="I192" s="15" t="str">
        <f>IF(A192="","",รายละเอียดการคิด!AG192)</f>
        <v/>
      </c>
      <c r="J192" s="151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IF(A193="","",รายละเอียดการคิด!AE193)</f>
        <v/>
      </c>
      <c r="H193" s="15" t="str">
        <f>IF(A193="","",รายละเอียดการคิด!AF193)</f>
        <v/>
      </c>
      <c r="I193" s="15" t="str">
        <f>IF(A193="","",รายละเอียดการคิด!AG193)</f>
        <v/>
      </c>
      <c r="J193" s="151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IF(A194="","",รายละเอียดการคิด!AE194)</f>
        <v/>
      </c>
      <c r="H194" s="15" t="str">
        <f>IF(A194="","",รายละเอียดการคิด!AF194)</f>
        <v/>
      </c>
      <c r="I194" s="15" t="str">
        <f>IF(A194="","",รายละเอียดการคิด!AG194)</f>
        <v/>
      </c>
      <c r="J194" s="151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IF(A195="","",รายละเอียดการคิด!AE195)</f>
        <v/>
      </c>
      <c r="H195" s="15" t="str">
        <f>IF(A195="","",รายละเอียดการคิด!AF195)</f>
        <v/>
      </c>
      <c r="I195" s="15" t="str">
        <f>IF(A195="","",รายละเอียดการคิด!AG195)</f>
        <v/>
      </c>
      <c r="J195" s="151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IF(A196="","",รายละเอียดการคิด!AE196)</f>
        <v/>
      </c>
      <c r="H196" s="15" t="str">
        <f>IF(A196="","",รายละเอียดการคิด!AF196)</f>
        <v/>
      </c>
      <c r="I196" s="15" t="str">
        <f>IF(A196="","",รายละเอียดการคิด!AG196)</f>
        <v/>
      </c>
      <c r="J196" s="151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IF(A197="","",รายละเอียดการคิด!AE197)</f>
        <v/>
      </c>
      <c r="H197" s="15" t="str">
        <f>IF(A197="","",รายละเอียดการคิด!AF197)</f>
        <v/>
      </c>
      <c r="I197" s="15" t="str">
        <f>IF(A197="","",รายละเอียดการคิด!AG197)</f>
        <v/>
      </c>
      <c r="J197" s="151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IF(A198="","",รายละเอียดการคิด!AE198)</f>
        <v/>
      </c>
      <c r="H198" s="15" t="str">
        <f>IF(A198="","",รายละเอียดการคิด!AF198)</f>
        <v/>
      </c>
      <c r="I198" s="15" t="str">
        <f>IF(A198="","",รายละเอียดการคิด!AG198)</f>
        <v/>
      </c>
      <c r="J198" s="151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IF(A199="","",รายละเอียดการคิด!AE199)</f>
        <v/>
      </c>
      <c r="H199" s="15" t="str">
        <f>IF(A199="","",รายละเอียดการคิด!AF199)</f>
        <v/>
      </c>
      <c r="I199" s="15" t="str">
        <f>IF(A199="","",รายละเอียดการคิด!AG199)</f>
        <v/>
      </c>
      <c r="J199" s="151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IF(A200="","",รายละเอียดการคิด!AE200)</f>
        <v/>
      </c>
      <c r="H200" s="15" t="str">
        <f>IF(A200="","",รายละเอียดการคิด!AF200)</f>
        <v/>
      </c>
      <c r="I200" s="15" t="str">
        <f>IF(A200="","",รายละเอียดการคิด!AG200)</f>
        <v/>
      </c>
      <c r="J200" s="151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IF(A201="","",รายละเอียดการคิด!AE201)</f>
        <v/>
      </c>
      <c r="H201" s="15" t="str">
        <f>IF(A201="","",รายละเอียดการคิด!AF201)</f>
        <v/>
      </c>
      <c r="I201" s="15" t="str">
        <f>IF(A201="","",รายละเอียดการคิด!AG201)</f>
        <v/>
      </c>
      <c r="J201" s="151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IF(A202="","",รายละเอียดการคิด!AE202)</f>
        <v/>
      </c>
      <c r="H202" s="15" t="str">
        <f>IF(A202="","",รายละเอียดการคิด!AF202)</f>
        <v/>
      </c>
      <c r="I202" s="15" t="str">
        <f>IF(A202="","",รายละเอียดการคิด!AG202)</f>
        <v/>
      </c>
      <c r="J202" s="151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IF(A203="","",รายละเอียดการคิด!AE203)</f>
        <v/>
      </c>
      <c r="H203" s="15" t="str">
        <f>IF(A203="","",รายละเอียดการคิด!AF203)</f>
        <v/>
      </c>
      <c r="I203" s="15" t="str">
        <f>IF(A203="","",รายละเอียดการคิด!AG203)</f>
        <v/>
      </c>
      <c r="J203" s="151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IF(A204="","",รายละเอียดการคิด!AE204)</f>
        <v/>
      </c>
      <c r="H204" s="15" t="str">
        <f>IF(A204="","",รายละเอียดการคิด!AF204)</f>
        <v/>
      </c>
      <c r="I204" s="15" t="str">
        <f>IF(A204="","",รายละเอียดการคิด!AG204)</f>
        <v/>
      </c>
      <c r="J204" s="151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IF(A205="","",รายละเอียดการคิด!AE205)</f>
        <v/>
      </c>
      <c r="H205" s="15" t="str">
        <f>IF(A205="","",รายละเอียดการคิด!AF205)</f>
        <v/>
      </c>
      <c r="I205" s="15" t="str">
        <f>IF(A205="","",รายละเอียดการคิด!AG205)</f>
        <v/>
      </c>
      <c r="J205" s="151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IF(A206="","",รายละเอียดการคิด!AE206)</f>
        <v/>
      </c>
      <c r="H206" s="15" t="str">
        <f>IF(A206="","",รายละเอียดการคิด!AF206)</f>
        <v/>
      </c>
      <c r="I206" s="15" t="str">
        <f>IF(A206="","",รายละเอียดการคิด!AG206)</f>
        <v/>
      </c>
      <c r="J206" s="151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IF(A207="","",รายละเอียดการคิด!AE207)</f>
        <v/>
      </c>
      <c r="H207" s="15" t="str">
        <f>IF(A207="","",รายละเอียดการคิด!AF207)</f>
        <v/>
      </c>
      <c r="I207" s="15" t="str">
        <f>IF(A207="","",รายละเอียดการคิด!AG207)</f>
        <v/>
      </c>
      <c r="J207" s="151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IF(A208="","",รายละเอียดการคิด!AE208)</f>
        <v/>
      </c>
      <c r="H208" s="15" t="str">
        <f>IF(A208="","",รายละเอียดการคิด!AF208)</f>
        <v/>
      </c>
      <c r="I208" s="15" t="str">
        <f>IF(A208="","",รายละเอียดการคิด!AG208)</f>
        <v/>
      </c>
      <c r="J208" s="151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IF(A209="","",รายละเอียดการคิด!AE209)</f>
        <v/>
      </c>
      <c r="H209" s="15" t="str">
        <f>IF(A209="","",รายละเอียดการคิด!AF209)</f>
        <v/>
      </c>
      <c r="I209" s="15" t="str">
        <f>IF(A209="","",รายละเอียดการคิด!AG209)</f>
        <v/>
      </c>
      <c r="J209" s="151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IF(A210="","",รายละเอียดการคิด!AE210)</f>
        <v/>
      </c>
      <c r="H210" s="15" t="str">
        <f>IF(A210="","",รายละเอียดการคิด!AF210)</f>
        <v/>
      </c>
      <c r="I210" s="15" t="str">
        <f>IF(A210="","",รายละเอียดการคิด!AG210)</f>
        <v/>
      </c>
      <c r="J210" s="151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IF(A211="","",รายละเอียดการคิด!AE211)</f>
        <v/>
      </c>
      <c r="H211" s="15" t="str">
        <f>IF(A211="","",รายละเอียดการคิด!AF211)</f>
        <v/>
      </c>
      <c r="I211" s="15" t="str">
        <f>IF(A211="","",รายละเอียดการคิด!AG211)</f>
        <v/>
      </c>
      <c r="J211" s="151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IF(A212="","",รายละเอียดการคิด!AE212)</f>
        <v/>
      </c>
      <c r="H212" s="15" t="str">
        <f>IF(A212="","",รายละเอียดการคิด!AF212)</f>
        <v/>
      </c>
      <c r="I212" s="15" t="str">
        <f>IF(A212="","",รายละเอียดการคิด!AG212)</f>
        <v/>
      </c>
      <c r="J212" s="151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IF(A213="","",รายละเอียดการคิด!AE213)</f>
        <v/>
      </c>
      <c r="H213" s="15" t="str">
        <f>IF(A213="","",รายละเอียดการคิด!AF213)</f>
        <v/>
      </c>
      <c r="I213" s="15" t="str">
        <f>IF(A213="","",รายละเอียดการคิด!AG213)</f>
        <v/>
      </c>
      <c r="J213" s="151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IF(A214="","",รายละเอียดการคิด!AE214)</f>
        <v/>
      </c>
      <c r="H214" s="15" t="str">
        <f>IF(A214="","",รายละเอียดการคิด!AF214)</f>
        <v/>
      </c>
      <c r="I214" s="15" t="str">
        <f>IF(A214="","",รายละเอียดการคิด!AG214)</f>
        <v/>
      </c>
      <c r="J214" s="151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IF(A215="","",รายละเอียดการคิด!AE215)</f>
        <v/>
      </c>
      <c r="H215" s="15" t="str">
        <f>IF(A215="","",รายละเอียดการคิด!AF215)</f>
        <v/>
      </c>
      <c r="I215" s="15" t="str">
        <f>IF(A215="","",รายละเอียดการคิด!AG215)</f>
        <v/>
      </c>
      <c r="J215" s="151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IF(A216="","",รายละเอียดการคิด!AE216)</f>
        <v/>
      </c>
      <c r="H216" s="15" t="str">
        <f>IF(A216="","",รายละเอียดการคิด!AF216)</f>
        <v/>
      </c>
      <c r="I216" s="15" t="str">
        <f>IF(A216="","",รายละเอียดการคิด!AG216)</f>
        <v/>
      </c>
      <c r="J216" s="151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IF(A217="","",รายละเอียดการคิด!AE217)</f>
        <v/>
      </c>
      <c r="H217" s="15" t="str">
        <f>IF(A217="","",รายละเอียดการคิด!AF217)</f>
        <v/>
      </c>
      <c r="I217" s="15" t="str">
        <f>IF(A217="","",รายละเอียดการคิด!AG217)</f>
        <v/>
      </c>
      <c r="J217" s="151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IF(A218="","",รายละเอียดการคิด!AE218)</f>
        <v/>
      </c>
      <c r="H218" s="15" t="str">
        <f>IF(A218="","",รายละเอียดการคิด!AF218)</f>
        <v/>
      </c>
      <c r="I218" s="15" t="str">
        <f>IF(A218="","",รายละเอียดการคิด!AG218)</f>
        <v/>
      </c>
      <c r="J218" s="151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IF(A219="","",รายละเอียดการคิด!AE219)</f>
        <v/>
      </c>
      <c r="H219" s="15" t="str">
        <f>IF(A219="","",รายละเอียดการคิด!AF219)</f>
        <v/>
      </c>
      <c r="I219" s="15" t="str">
        <f>IF(A219="","",รายละเอียดการคิด!AG219)</f>
        <v/>
      </c>
      <c r="J219" s="151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IF(A220="","",รายละเอียดการคิด!AE220)</f>
        <v/>
      </c>
      <c r="H220" s="15" t="str">
        <f>IF(A220="","",รายละเอียดการคิด!AF220)</f>
        <v/>
      </c>
      <c r="I220" s="15" t="str">
        <f>IF(A220="","",รายละเอียดการคิด!AG220)</f>
        <v/>
      </c>
      <c r="J220" s="151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IF(A221="","",รายละเอียดการคิด!AE221)</f>
        <v/>
      </c>
      <c r="H221" s="15" t="str">
        <f>IF(A221="","",รายละเอียดการคิด!AF221)</f>
        <v/>
      </c>
      <c r="I221" s="15" t="str">
        <f>IF(A221="","",รายละเอียดการคิด!AG221)</f>
        <v/>
      </c>
      <c r="J221" s="151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IF(A222="","",รายละเอียดการคิด!AE222)</f>
        <v/>
      </c>
      <c r="H222" s="15" t="str">
        <f>IF(A222="","",รายละเอียดการคิด!AF222)</f>
        <v/>
      </c>
      <c r="I222" s="15" t="str">
        <f>IF(A222="","",รายละเอียดการคิด!AG222)</f>
        <v/>
      </c>
      <c r="J222" s="151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IF(A223="","",รายละเอียดการคิด!AE223)</f>
        <v/>
      </c>
      <c r="H223" s="15" t="str">
        <f>IF(A223="","",รายละเอียดการคิด!AF223)</f>
        <v/>
      </c>
      <c r="I223" s="15" t="str">
        <f>IF(A223="","",รายละเอียดการคิด!AG223)</f>
        <v/>
      </c>
      <c r="J223" s="151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IF(A224="","",รายละเอียดการคิด!AE224)</f>
        <v/>
      </c>
      <c r="H224" s="15" t="str">
        <f>IF(A224="","",รายละเอียดการคิด!AF224)</f>
        <v/>
      </c>
      <c r="I224" s="15" t="str">
        <f>IF(A224="","",รายละเอียดการคิด!AG224)</f>
        <v/>
      </c>
      <c r="J224" s="151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IF(A225="","",รายละเอียดการคิด!AE225)</f>
        <v/>
      </c>
      <c r="H225" s="15" t="str">
        <f>IF(A225="","",รายละเอียดการคิด!AF225)</f>
        <v/>
      </c>
      <c r="I225" s="15" t="str">
        <f>IF(A225="","",รายละเอียดการคิด!AG225)</f>
        <v/>
      </c>
      <c r="J225" s="151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IF(A226="","",รายละเอียดการคิด!AE226)</f>
        <v/>
      </c>
      <c r="H226" s="15" t="str">
        <f>IF(A226="","",รายละเอียดการคิด!AF226)</f>
        <v/>
      </c>
      <c r="I226" s="15" t="str">
        <f>IF(A226="","",รายละเอียดการคิด!AG226)</f>
        <v/>
      </c>
      <c r="J226" s="151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IF(A227="","",รายละเอียดการคิด!AE227)</f>
        <v/>
      </c>
      <c r="H227" s="15" t="str">
        <f>IF(A227="","",รายละเอียดการคิด!AF227)</f>
        <v/>
      </c>
      <c r="I227" s="15" t="str">
        <f>IF(A227="","",รายละเอียดการคิด!AG227)</f>
        <v/>
      </c>
      <c r="J227" s="151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IF(A228="","",รายละเอียดการคิด!AE228)</f>
        <v/>
      </c>
      <c r="H228" s="15" t="str">
        <f>IF(A228="","",รายละเอียดการคิด!AF228)</f>
        <v/>
      </c>
      <c r="I228" s="15" t="str">
        <f>IF(A228="","",รายละเอียดการคิด!AG228)</f>
        <v/>
      </c>
      <c r="J228" s="151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IF(A229="","",รายละเอียดการคิด!AE229)</f>
        <v/>
      </c>
      <c r="H229" s="15" t="str">
        <f>IF(A229="","",รายละเอียดการคิด!AF229)</f>
        <v/>
      </c>
      <c r="I229" s="15" t="str">
        <f>IF(A229="","",รายละเอียดการคิด!AG229)</f>
        <v/>
      </c>
      <c r="J229" s="151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IF(A230="","",รายละเอียดการคิด!AE230)</f>
        <v/>
      </c>
      <c r="H230" s="15" t="str">
        <f>IF(A230="","",รายละเอียดการคิด!AF230)</f>
        <v/>
      </c>
      <c r="I230" s="15" t="str">
        <f>IF(A230="","",รายละเอียดการคิด!AG230)</f>
        <v/>
      </c>
      <c r="J230" s="151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IF(A231="","",รายละเอียดการคิด!AE231)</f>
        <v/>
      </c>
      <c r="H231" s="15" t="str">
        <f>IF(A231="","",รายละเอียดการคิด!AF231)</f>
        <v/>
      </c>
      <c r="I231" s="15" t="str">
        <f>IF(A231="","",รายละเอียดการคิด!AG231)</f>
        <v/>
      </c>
      <c r="J231" s="151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IF(A232="","",รายละเอียดการคิด!AE232)</f>
        <v/>
      </c>
      <c r="H232" s="15" t="str">
        <f>IF(A232="","",รายละเอียดการคิด!AF232)</f>
        <v/>
      </c>
      <c r="I232" s="15" t="str">
        <f>IF(A232="","",รายละเอียดการคิด!AG232)</f>
        <v/>
      </c>
      <c r="J232" s="151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IF(A233="","",รายละเอียดการคิด!AE233)</f>
        <v/>
      </c>
      <c r="H233" s="15" t="str">
        <f>IF(A233="","",รายละเอียดการคิด!AF233)</f>
        <v/>
      </c>
      <c r="I233" s="15" t="str">
        <f>IF(A233="","",รายละเอียดการคิด!AG233)</f>
        <v/>
      </c>
      <c r="J233" s="151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IF(A234="","",รายละเอียดการคิด!AE234)</f>
        <v/>
      </c>
      <c r="H234" s="15" t="str">
        <f>IF(A234="","",รายละเอียดการคิด!AF234)</f>
        <v/>
      </c>
      <c r="I234" s="15" t="str">
        <f>IF(A234="","",รายละเอียดการคิด!AG234)</f>
        <v/>
      </c>
      <c r="J234" s="151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IF(A235="","",รายละเอียดการคิด!AE235)</f>
        <v/>
      </c>
      <c r="H235" s="15" t="str">
        <f>IF(A235="","",รายละเอียดการคิด!AF235)</f>
        <v/>
      </c>
      <c r="I235" s="15" t="str">
        <f>IF(A235="","",รายละเอียดการคิด!AG235)</f>
        <v/>
      </c>
      <c r="J235" s="151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IF(A236="","",รายละเอียดการคิด!AE236)</f>
        <v/>
      </c>
      <c r="H236" s="15" t="str">
        <f>IF(A236="","",รายละเอียดการคิด!AF236)</f>
        <v/>
      </c>
      <c r="I236" s="15" t="str">
        <f>IF(A236="","",รายละเอียดการคิด!AG236)</f>
        <v/>
      </c>
      <c r="J236" s="151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IF(A237="","",รายละเอียดการคิด!AE237)</f>
        <v/>
      </c>
      <c r="H237" s="15" t="str">
        <f>IF(A237="","",รายละเอียดการคิด!AF237)</f>
        <v/>
      </c>
      <c r="I237" s="15" t="str">
        <f>IF(A237="","",รายละเอียดการคิด!AG237)</f>
        <v/>
      </c>
      <c r="J237" s="151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IF(A238="","",รายละเอียดการคิด!AE238)</f>
        <v/>
      </c>
      <c r="H238" s="15" t="str">
        <f>IF(A238="","",รายละเอียดการคิด!AF238)</f>
        <v/>
      </c>
      <c r="I238" s="15" t="str">
        <f>IF(A238="","",รายละเอียดการคิด!AG238)</f>
        <v/>
      </c>
      <c r="J238" s="151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IF(A239="","",รายละเอียดการคิด!AE239)</f>
        <v/>
      </c>
      <c r="H239" s="15" t="str">
        <f>IF(A239="","",รายละเอียดการคิด!AF239)</f>
        <v/>
      </c>
      <c r="I239" s="15" t="str">
        <f>IF(A239="","",รายละเอียดการคิด!AG239)</f>
        <v/>
      </c>
      <c r="J239" s="151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IF(A240="","",รายละเอียดการคิด!AE240)</f>
        <v/>
      </c>
      <c r="H240" s="15" t="str">
        <f>IF(A240="","",รายละเอียดการคิด!AF240)</f>
        <v/>
      </c>
      <c r="I240" s="15" t="str">
        <f>IF(A240="","",รายละเอียดการคิด!AG240)</f>
        <v/>
      </c>
      <c r="J240" s="151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IF(A241="","",รายละเอียดการคิด!AE241)</f>
        <v/>
      </c>
      <c r="H241" s="15" t="str">
        <f>IF(A241="","",รายละเอียดการคิด!AF241)</f>
        <v/>
      </c>
      <c r="I241" s="15" t="str">
        <f>IF(A241="","",รายละเอียดการคิด!AG241)</f>
        <v/>
      </c>
      <c r="J241" s="151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IF(A242="","",รายละเอียดการคิด!AE242)</f>
        <v/>
      </c>
      <c r="H242" s="15" t="str">
        <f>IF(A242="","",รายละเอียดการคิด!AF242)</f>
        <v/>
      </c>
      <c r="I242" s="15" t="str">
        <f>IF(A242="","",รายละเอียดการคิด!AG242)</f>
        <v/>
      </c>
      <c r="J242" s="151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IF(A243="","",รายละเอียดการคิด!AE243)</f>
        <v/>
      </c>
      <c r="H243" s="15" t="str">
        <f>IF(A243="","",รายละเอียดการคิด!AF243)</f>
        <v/>
      </c>
      <c r="I243" s="15" t="str">
        <f>IF(A243="","",รายละเอียดการคิด!AG243)</f>
        <v/>
      </c>
      <c r="J243" s="151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IF(A244="","",รายละเอียดการคิด!AE244)</f>
        <v/>
      </c>
      <c r="H244" s="15" t="str">
        <f>IF(A244="","",รายละเอียดการคิด!AF244)</f>
        <v/>
      </c>
      <c r="I244" s="15" t="str">
        <f>IF(A244="","",รายละเอียดการคิด!AG244)</f>
        <v/>
      </c>
      <c r="J244" s="151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IF(A245="","",รายละเอียดการคิด!AE245)</f>
        <v/>
      </c>
      <c r="H245" s="15" t="str">
        <f>IF(A245="","",รายละเอียดการคิด!AF245)</f>
        <v/>
      </c>
      <c r="I245" s="15" t="str">
        <f>IF(A245="","",รายละเอียดการคิด!AG245)</f>
        <v/>
      </c>
      <c r="J245" s="151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IF(A246="","",รายละเอียดการคิด!AE246)</f>
        <v/>
      </c>
      <c r="H246" s="15" t="str">
        <f>IF(A246="","",รายละเอียดการคิด!AF246)</f>
        <v/>
      </c>
      <c r="I246" s="15" t="str">
        <f>IF(A246="","",รายละเอียดการคิด!AG246)</f>
        <v/>
      </c>
      <c r="J246" s="151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IF(A247="","",รายละเอียดการคิด!AE247)</f>
        <v/>
      </c>
      <c r="H247" s="15" t="str">
        <f>IF(A247="","",รายละเอียดการคิด!AF247)</f>
        <v/>
      </c>
      <c r="I247" s="15" t="str">
        <f>IF(A247="","",รายละเอียดการคิด!AG247)</f>
        <v/>
      </c>
      <c r="J247" s="151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IF(A248="","",รายละเอียดการคิด!AE248)</f>
        <v/>
      </c>
      <c r="H248" s="15" t="str">
        <f>IF(A248="","",รายละเอียดการคิด!AF248)</f>
        <v/>
      </c>
      <c r="I248" s="15" t="str">
        <f>IF(A248="","",รายละเอียดการคิด!AG248)</f>
        <v/>
      </c>
      <c r="J248" s="151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IF(A249="","",รายละเอียดการคิด!AE249)</f>
        <v/>
      </c>
      <c r="H249" s="15" t="str">
        <f>IF(A249="","",รายละเอียดการคิด!AF249)</f>
        <v/>
      </c>
      <c r="I249" s="15" t="str">
        <f>IF(A249="","",รายละเอียดการคิด!AG249)</f>
        <v/>
      </c>
      <c r="J249" s="151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IF(A250="","",รายละเอียดการคิด!AE250)</f>
        <v/>
      </c>
      <c r="H250" s="15" t="str">
        <f>IF(A250="","",รายละเอียดการคิด!AF250)</f>
        <v/>
      </c>
      <c r="I250" s="15" t="str">
        <f>IF(A250="","",รายละเอียดการคิด!AG250)</f>
        <v/>
      </c>
      <c r="J250" s="151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IF(A251="","",รายละเอียดการคิด!AE251)</f>
        <v/>
      </c>
      <c r="H251" s="15" t="str">
        <f>IF(A251="","",รายละเอียดการคิด!AF251)</f>
        <v/>
      </c>
      <c r="I251" s="15" t="str">
        <f>IF(A251="","",รายละเอียดการคิด!AG251)</f>
        <v/>
      </c>
      <c r="J251" s="151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IF(A252="","",รายละเอียดการคิด!AE252)</f>
        <v/>
      </c>
      <c r="H252" s="15" t="str">
        <f>IF(A252="","",รายละเอียดการคิด!AF252)</f>
        <v/>
      </c>
      <c r="I252" s="15" t="str">
        <f>IF(A252="","",รายละเอียดการคิด!AG252)</f>
        <v/>
      </c>
      <c r="J252" s="151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IF(A253="","",รายละเอียดการคิด!AE253)</f>
        <v/>
      </c>
      <c r="H253" s="15" t="str">
        <f>IF(A253="","",รายละเอียดการคิด!AF253)</f>
        <v/>
      </c>
      <c r="I253" s="15" t="str">
        <f>IF(A253="","",รายละเอียดการคิด!AG253)</f>
        <v/>
      </c>
      <c r="J253" s="151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IF(A254="","",รายละเอียดการคิด!AE254)</f>
        <v/>
      </c>
      <c r="H254" s="15" t="str">
        <f>IF(A254="","",รายละเอียดการคิด!AF254)</f>
        <v/>
      </c>
      <c r="I254" s="15" t="str">
        <f>IF(A254="","",รายละเอียดการคิด!AG254)</f>
        <v/>
      </c>
      <c r="J254" s="151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IF(A255="","",รายละเอียดการคิด!AE255)</f>
        <v/>
      </c>
      <c r="H255" s="15" t="str">
        <f>IF(A255="","",รายละเอียดการคิด!AF255)</f>
        <v/>
      </c>
      <c r="I255" s="15" t="str">
        <f>IF(A255="","",รายละเอียดการคิด!AG255)</f>
        <v/>
      </c>
      <c r="J255" s="151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IF(A256="","",รายละเอียดการคิด!AE256)</f>
        <v/>
      </c>
      <c r="H256" s="15" t="str">
        <f>IF(A256="","",รายละเอียดการคิด!AF256)</f>
        <v/>
      </c>
      <c r="I256" s="15" t="str">
        <f>IF(A256="","",รายละเอียดการคิด!AG256)</f>
        <v/>
      </c>
      <c r="J256" s="151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IF(A257="","",รายละเอียดการคิด!AE257)</f>
        <v/>
      </c>
      <c r="H257" s="15" t="str">
        <f>IF(A257="","",รายละเอียดการคิด!AF257)</f>
        <v/>
      </c>
      <c r="I257" s="15" t="str">
        <f>IF(A257="","",รายละเอียดการคิด!AG257)</f>
        <v/>
      </c>
      <c r="J257" s="151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IF(A258="","",รายละเอียดการคิด!AE258)</f>
        <v/>
      </c>
      <c r="H258" s="15" t="str">
        <f>IF(A258="","",รายละเอียดการคิด!AF258)</f>
        <v/>
      </c>
      <c r="I258" s="15" t="str">
        <f>IF(A258="","",รายละเอียดการคิด!AG258)</f>
        <v/>
      </c>
      <c r="J258" s="151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IF(A259="","",รายละเอียดการคิด!AE259)</f>
        <v/>
      </c>
      <c r="H259" s="15" t="str">
        <f>IF(A259="","",รายละเอียดการคิด!AF259)</f>
        <v/>
      </c>
      <c r="I259" s="15" t="str">
        <f>IF(A259="","",รายละเอียดการคิด!AG259)</f>
        <v/>
      </c>
      <c r="J259" s="151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IF(A260="","",รายละเอียดการคิด!AE260)</f>
        <v/>
      </c>
      <c r="H260" s="15" t="str">
        <f>IF(A260="","",รายละเอียดการคิด!AF260)</f>
        <v/>
      </c>
      <c r="I260" s="15" t="str">
        <f>IF(A260="","",รายละเอียดการคิด!AG260)</f>
        <v/>
      </c>
      <c r="J260" s="151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IF(A261="","",รายละเอียดการคิด!AE261)</f>
        <v/>
      </c>
      <c r="H261" s="15" t="str">
        <f>IF(A261="","",รายละเอียดการคิด!AF261)</f>
        <v/>
      </c>
      <c r="I261" s="15" t="str">
        <f>IF(A261="","",รายละเอียดการคิด!AG261)</f>
        <v/>
      </c>
      <c r="J261" s="151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IF(A262="","",รายละเอียดการคิด!AE262)</f>
        <v/>
      </c>
      <c r="H262" s="15" t="str">
        <f>IF(A262="","",รายละเอียดการคิด!AF262)</f>
        <v/>
      </c>
      <c r="I262" s="15" t="str">
        <f>IF(A262="","",รายละเอียดการคิด!AG262)</f>
        <v/>
      </c>
      <c r="J262" s="151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IF(A263="","",รายละเอียดการคิด!AE263)</f>
        <v/>
      </c>
      <c r="H263" s="15" t="str">
        <f>IF(A263="","",รายละเอียดการคิด!AF263)</f>
        <v/>
      </c>
      <c r="I263" s="15" t="str">
        <f>IF(A263="","",รายละเอียดการคิด!AG263)</f>
        <v/>
      </c>
      <c r="J263" s="151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IF(A264="","",รายละเอียดการคิด!AE264)</f>
        <v/>
      </c>
      <c r="H264" s="15" t="str">
        <f>IF(A264="","",รายละเอียดการคิด!AF264)</f>
        <v/>
      </c>
      <c r="I264" s="15" t="str">
        <f>IF(A264="","",รายละเอียดการคิด!AG264)</f>
        <v/>
      </c>
      <c r="J264" s="151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IF(A265="","",รายละเอียดการคิด!AE265)</f>
        <v/>
      </c>
      <c r="H265" s="15" t="str">
        <f>IF(A265="","",รายละเอียดการคิด!AF265)</f>
        <v/>
      </c>
      <c r="I265" s="15" t="str">
        <f>IF(A265="","",รายละเอียดการคิด!AG265)</f>
        <v/>
      </c>
      <c r="J265" s="151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IF(A266="","",รายละเอียดการคิด!AE266)</f>
        <v/>
      </c>
      <c r="H266" s="15" t="str">
        <f>IF(A266="","",รายละเอียดการคิด!AF266)</f>
        <v/>
      </c>
      <c r="I266" s="15" t="str">
        <f>IF(A266="","",รายละเอียดการคิด!AG266)</f>
        <v/>
      </c>
      <c r="J266" s="151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IF(A267="","",รายละเอียดการคิด!AE267)</f>
        <v/>
      </c>
      <c r="H267" s="15" t="str">
        <f>IF(A267="","",รายละเอียดการคิด!AF267)</f>
        <v/>
      </c>
      <c r="I267" s="15" t="str">
        <f>IF(A267="","",รายละเอียดการคิด!AG267)</f>
        <v/>
      </c>
      <c r="J267" s="151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IF(A268="","",รายละเอียดการคิด!AE268)</f>
        <v/>
      </c>
      <c r="H268" s="15" t="str">
        <f>IF(A268="","",รายละเอียดการคิด!AF268)</f>
        <v/>
      </c>
      <c r="I268" s="15" t="str">
        <f>IF(A268="","",รายละเอียดการคิด!AG268)</f>
        <v/>
      </c>
      <c r="J268" s="151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IF(A269="","",รายละเอียดการคิด!AE269)</f>
        <v/>
      </c>
      <c r="H269" s="15" t="str">
        <f>IF(A269="","",รายละเอียดการคิด!AF269)</f>
        <v/>
      </c>
      <c r="I269" s="15" t="str">
        <f>IF(A269="","",รายละเอียดการคิด!AG269)</f>
        <v/>
      </c>
      <c r="J269" s="151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IF(A270="","",รายละเอียดการคิด!AE270)</f>
        <v/>
      </c>
      <c r="H270" s="15" t="str">
        <f>IF(A270="","",รายละเอียดการคิด!AF270)</f>
        <v/>
      </c>
      <c r="I270" s="15" t="str">
        <f>IF(A270="","",รายละเอียดการคิด!AG270)</f>
        <v/>
      </c>
      <c r="J270" s="151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IF(A271="","",รายละเอียดการคิด!AE271)</f>
        <v/>
      </c>
      <c r="H271" s="15" t="str">
        <f>IF(A271="","",รายละเอียดการคิด!AF271)</f>
        <v/>
      </c>
      <c r="I271" s="15" t="str">
        <f>IF(A271="","",รายละเอียดการคิด!AG271)</f>
        <v/>
      </c>
      <c r="J271" s="151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IF(A272="","",รายละเอียดการคิด!AE272)</f>
        <v/>
      </c>
      <c r="H272" s="15" t="str">
        <f>IF(A272="","",รายละเอียดการคิด!AF272)</f>
        <v/>
      </c>
      <c r="I272" s="15" t="str">
        <f>IF(A272="","",รายละเอียดการคิด!AG272)</f>
        <v/>
      </c>
      <c r="J272" s="151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IF(A273="","",รายละเอียดการคิด!AE273)</f>
        <v/>
      </c>
      <c r="H273" s="15" t="str">
        <f>IF(A273="","",รายละเอียดการคิด!AF273)</f>
        <v/>
      </c>
      <c r="I273" s="15" t="str">
        <f>IF(A273="","",รายละเอียดการคิด!AG273)</f>
        <v/>
      </c>
      <c r="J273" s="151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IF(A274="","",รายละเอียดการคิด!AE274)</f>
        <v/>
      </c>
      <c r="H274" s="15" t="str">
        <f>IF(A274="","",รายละเอียดการคิด!AF274)</f>
        <v/>
      </c>
      <c r="I274" s="15" t="str">
        <f>IF(A274="","",รายละเอียดการคิด!AG274)</f>
        <v/>
      </c>
      <c r="J274" s="151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IF(A275="","",รายละเอียดการคิด!AE275)</f>
        <v/>
      </c>
      <c r="H275" s="15" t="str">
        <f>IF(A275="","",รายละเอียดการคิด!AF275)</f>
        <v/>
      </c>
      <c r="I275" s="15" t="str">
        <f>IF(A275="","",รายละเอียดการคิด!AG275)</f>
        <v/>
      </c>
      <c r="J275" s="151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IF(A276="","",รายละเอียดการคิด!AE276)</f>
        <v/>
      </c>
      <c r="H276" s="15" t="str">
        <f>IF(A276="","",รายละเอียดการคิด!AF276)</f>
        <v/>
      </c>
      <c r="I276" s="15" t="str">
        <f>IF(A276="","",รายละเอียดการคิด!AG276)</f>
        <v/>
      </c>
      <c r="J276" s="151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IF(A277="","",รายละเอียดการคิด!AE277)</f>
        <v/>
      </c>
      <c r="H277" s="15" t="str">
        <f>IF(A277="","",รายละเอียดการคิด!AF277)</f>
        <v/>
      </c>
      <c r="I277" s="15" t="str">
        <f>IF(A277="","",รายละเอียดการคิด!AG277)</f>
        <v/>
      </c>
      <c r="J277" s="151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IF(A278="","",รายละเอียดการคิด!AE278)</f>
        <v/>
      </c>
      <c r="H278" s="15" t="str">
        <f>IF(A278="","",รายละเอียดการคิด!AF278)</f>
        <v/>
      </c>
      <c r="I278" s="15" t="str">
        <f>IF(A278="","",รายละเอียดการคิด!AG278)</f>
        <v/>
      </c>
      <c r="J278" s="151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IF(A279="","",รายละเอียดการคิด!AE279)</f>
        <v/>
      </c>
      <c r="H279" s="15" t="str">
        <f>IF(A279="","",รายละเอียดการคิด!AF279)</f>
        <v/>
      </c>
      <c r="I279" s="15" t="str">
        <f>IF(A279="","",รายละเอียดการคิด!AG279)</f>
        <v/>
      </c>
      <c r="J279" s="151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IF(A280="","",รายละเอียดการคิด!AE280)</f>
        <v/>
      </c>
      <c r="H280" s="15" t="str">
        <f>IF(A280="","",รายละเอียดการคิด!AF280)</f>
        <v/>
      </c>
      <c r="I280" s="15" t="str">
        <f>IF(A280="","",รายละเอียดการคิด!AG280)</f>
        <v/>
      </c>
      <c r="J280" s="151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IF(A281="","",รายละเอียดการคิด!AE281)</f>
        <v/>
      </c>
      <c r="H281" s="15" t="str">
        <f>IF(A281="","",รายละเอียดการคิด!AF281)</f>
        <v/>
      </c>
      <c r="I281" s="15" t="str">
        <f>IF(A281="","",รายละเอียดการคิด!AG281)</f>
        <v/>
      </c>
      <c r="J281" s="151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IF(A282="","",รายละเอียดการคิด!AE282)</f>
        <v/>
      </c>
      <c r="H282" s="15" t="str">
        <f>IF(A282="","",รายละเอียดการคิด!AF282)</f>
        <v/>
      </c>
      <c r="I282" s="15" t="str">
        <f>IF(A282="","",รายละเอียดการคิด!AG282)</f>
        <v/>
      </c>
      <c r="J282" s="151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IF(A283="","",รายละเอียดการคิด!AE283)</f>
        <v/>
      </c>
      <c r="H283" s="15" t="str">
        <f>IF(A283="","",รายละเอียดการคิด!AF283)</f>
        <v/>
      </c>
      <c r="I283" s="15" t="str">
        <f>IF(A283="","",รายละเอียดการคิด!AG283)</f>
        <v/>
      </c>
      <c r="J283" s="151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IF(A284="","",รายละเอียดการคิด!AE284)</f>
        <v/>
      </c>
      <c r="H284" s="15" t="str">
        <f>IF(A284="","",รายละเอียดการคิด!AF284)</f>
        <v/>
      </c>
      <c r="I284" s="15" t="str">
        <f>IF(A284="","",รายละเอียดการคิด!AG284)</f>
        <v/>
      </c>
      <c r="J284" s="151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IF(A285="","",รายละเอียดการคิด!AE285)</f>
        <v/>
      </c>
      <c r="H285" s="15" t="str">
        <f>IF(A285="","",รายละเอียดการคิด!AF285)</f>
        <v/>
      </c>
      <c r="I285" s="15" t="str">
        <f>IF(A285="","",รายละเอียดการคิด!AG285)</f>
        <v/>
      </c>
      <c r="J285" s="151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IF(A286="","",รายละเอียดการคิด!AE286)</f>
        <v/>
      </c>
      <c r="H286" s="15" t="str">
        <f>IF(A286="","",รายละเอียดการคิด!AF286)</f>
        <v/>
      </c>
      <c r="I286" s="15" t="str">
        <f>IF(A286="","",รายละเอียดการคิด!AG286)</f>
        <v/>
      </c>
      <c r="J286" s="151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IF(A287="","",รายละเอียดการคิด!AE287)</f>
        <v/>
      </c>
      <c r="H287" s="15" t="str">
        <f>IF(A287="","",รายละเอียดการคิด!AF287)</f>
        <v/>
      </c>
      <c r="I287" s="15" t="str">
        <f>IF(A287="","",รายละเอียดการคิด!AG287)</f>
        <v/>
      </c>
      <c r="J287" s="151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IF(A288="","",รายละเอียดการคิด!AE288)</f>
        <v/>
      </c>
      <c r="H288" s="15" t="str">
        <f>IF(A288="","",รายละเอียดการคิด!AF288)</f>
        <v/>
      </c>
      <c r="I288" s="15" t="str">
        <f>IF(A288="","",รายละเอียดการคิด!AG288)</f>
        <v/>
      </c>
      <c r="J288" s="151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IF(A289="","",รายละเอียดการคิด!AE289)</f>
        <v/>
      </c>
      <c r="H289" s="15" t="str">
        <f>IF(A289="","",รายละเอียดการคิด!AF289)</f>
        <v/>
      </c>
      <c r="I289" s="15" t="str">
        <f>IF(A289="","",รายละเอียดการคิด!AG289)</f>
        <v/>
      </c>
      <c r="J289" s="151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IF(A290="","",รายละเอียดการคิด!AE290)</f>
        <v/>
      </c>
      <c r="H290" s="15" t="str">
        <f>IF(A290="","",รายละเอียดการคิด!AF290)</f>
        <v/>
      </c>
      <c r="I290" s="15" t="str">
        <f>IF(A290="","",รายละเอียดการคิด!AG290)</f>
        <v/>
      </c>
      <c r="J290" s="151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IF(A291="","",รายละเอียดการคิด!AE291)</f>
        <v/>
      </c>
      <c r="H291" s="15" t="str">
        <f>IF(A291="","",รายละเอียดการคิด!AF291)</f>
        <v/>
      </c>
      <c r="I291" s="15" t="str">
        <f>IF(A291="","",รายละเอียดการคิด!AG291)</f>
        <v/>
      </c>
      <c r="J291" s="151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IF(A292="","",รายละเอียดการคิด!AE292)</f>
        <v/>
      </c>
      <c r="H292" s="15" t="str">
        <f>IF(A292="","",รายละเอียดการคิด!AF292)</f>
        <v/>
      </c>
      <c r="I292" s="15" t="str">
        <f>IF(A292="","",รายละเอียดการคิด!AG292)</f>
        <v/>
      </c>
      <c r="J292" s="151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IF(A293="","",รายละเอียดการคิด!AE293)</f>
        <v/>
      </c>
      <c r="H293" s="15" t="str">
        <f>IF(A293="","",รายละเอียดการคิด!AF293)</f>
        <v/>
      </c>
      <c r="I293" s="15" t="str">
        <f>IF(A293="","",รายละเอียดการคิด!AG293)</f>
        <v/>
      </c>
      <c r="J293" s="151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IF(A294="","",รายละเอียดการคิด!AE294)</f>
        <v/>
      </c>
      <c r="H294" s="15" t="str">
        <f>IF(A294="","",รายละเอียดการคิด!AF294)</f>
        <v/>
      </c>
      <c r="I294" s="15" t="str">
        <f>IF(A294="","",รายละเอียดการคิด!AG294)</f>
        <v/>
      </c>
      <c r="J294" s="151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IF(A295="","",รายละเอียดการคิด!AE295)</f>
        <v/>
      </c>
      <c r="H295" s="15" t="str">
        <f>IF(A295="","",รายละเอียดการคิด!AF295)</f>
        <v/>
      </c>
      <c r="I295" s="15" t="str">
        <f>IF(A295="","",รายละเอียดการคิด!AG295)</f>
        <v/>
      </c>
      <c r="J295" s="151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IF(A296="","",รายละเอียดการคิด!AE296)</f>
        <v/>
      </c>
      <c r="H296" s="15" t="str">
        <f>IF(A296="","",รายละเอียดการคิด!AF296)</f>
        <v/>
      </c>
      <c r="I296" s="15" t="str">
        <f>IF(A296="","",รายละเอียดการคิด!AG296)</f>
        <v/>
      </c>
      <c r="J296" s="151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IF(A297="","",รายละเอียดการคิด!AE297)</f>
        <v/>
      </c>
      <c r="H297" s="15" t="str">
        <f>IF(A297="","",รายละเอียดการคิด!AF297)</f>
        <v/>
      </c>
      <c r="I297" s="15" t="str">
        <f>IF(A297="","",รายละเอียดการคิด!AG297)</f>
        <v/>
      </c>
      <c r="J297" s="151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IF(A298="","",รายละเอียดการคิด!AE298)</f>
        <v/>
      </c>
      <c r="H298" s="15" t="str">
        <f>IF(A298="","",รายละเอียดการคิด!AF298)</f>
        <v/>
      </c>
      <c r="I298" s="15" t="str">
        <f>IF(A298="","",รายละเอียดการคิด!AG298)</f>
        <v/>
      </c>
      <c r="J298" s="151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IF(A299="","",รายละเอียดการคิด!AE299)</f>
        <v/>
      </c>
      <c r="H299" s="15" t="str">
        <f>IF(A299="","",รายละเอียดการคิด!AF299)</f>
        <v/>
      </c>
      <c r="I299" s="15" t="str">
        <f>IF(A299="","",รายละเอียดการคิด!AG299)</f>
        <v/>
      </c>
      <c r="J299" s="151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IF(A300="","",รายละเอียดการคิด!AE300)</f>
        <v/>
      </c>
      <c r="H300" s="15" t="str">
        <f>IF(A300="","",รายละเอียดการคิด!AF300)</f>
        <v/>
      </c>
      <c r="I300" s="15" t="str">
        <f>IF(A300="","",รายละเอียดการคิด!AG300)</f>
        <v/>
      </c>
      <c r="J300" s="151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IF(A301="","",รายละเอียดการคิด!AE301)</f>
        <v/>
      </c>
      <c r="H301" s="15" t="str">
        <f>IF(A301="","",รายละเอียดการคิด!AF301)</f>
        <v/>
      </c>
      <c r="I301" s="15" t="str">
        <f>IF(A301="","",รายละเอียดการคิด!AG301)</f>
        <v/>
      </c>
      <c r="J301" s="151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IF(A302="","",รายละเอียดการคิด!AE302)</f>
        <v/>
      </c>
      <c r="H302" s="15" t="str">
        <f>IF(A302="","",รายละเอียดการคิด!AF302)</f>
        <v/>
      </c>
      <c r="I302" s="15" t="str">
        <f>IF(A302="","",รายละเอียดการคิด!AG302)</f>
        <v/>
      </c>
      <c r="J302" s="151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IF(A303="","",รายละเอียดการคิด!AE303)</f>
        <v/>
      </c>
      <c r="H303" s="15" t="str">
        <f>IF(A303="","",รายละเอียดการคิด!AF303)</f>
        <v/>
      </c>
      <c r="I303" s="15" t="str">
        <f>IF(A303="","",รายละเอียดการคิด!AG303)</f>
        <v/>
      </c>
      <c r="J303" s="151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IF(A304="","",รายละเอียดการคิด!AE304)</f>
        <v/>
      </c>
      <c r="H304" s="15" t="str">
        <f>IF(A304="","",รายละเอียดการคิด!AF304)</f>
        <v/>
      </c>
      <c r="I304" s="15" t="str">
        <f>IF(A304="","",รายละเอียดการคิด!AG304)</f>
        <v/>
      </c>
      <c r="J304" s="151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IF(A305="","",รายละเอียดการคิด!AE305)</f>
        <v/>
      </c>
      <c r="H305" s="15" t="str">
        <f>IF(A305="","",รายละเอียดการคิด!AF305)</f>
        <v/>
      </c>
      <c r="I305" s="15" t="str">
        <f>IF(A305="","",รายละเอียดการคิด!AG305)</f>
        <v/>
      </c>
      <c r="J305" s="151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IF(A306="","",รายละเอียดการคิด!AE306)</f>
        <v/>
      </c>
      <c r="H306" s="15" t="str">
        <f>IF(A306="","",รายละเอียดการคิด!AF306)</f>
        <v/>
      </c>
      <c r="I306" s="15" t="str">
        <f>IF(A306="","",รายละเอียดการคิด!AG306)</f>
        <v/>
      </c>
      <c r="J306" s="151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IF(A307="","",รายละเอียดการคิด!AE307)</f>
        <v/>
      </c>
      <c r="H307" s="15" t="str">
        <f>IF(A307="","",รายละเอียดการคิด!AF307)</f>
        <v/>
      </c>
      <c r="I307" s="15" t="str">
        <f>IF(A307="","",รายละเอียดการคิด!AG307)</f>
        <v/>
      </c>
      <c r="J307" s="151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IF(A308="","",รายละเอียดการคิด!AE308)</f>
        <v/>
      </c>
      <c r="H308" s="15" t="str">
        <f>IF(A308="","",รายละเอียดการคิด!AF308)</f>
        <v/>
      </c>
      <c r="I308" s="15" t="str">
        <f>IF(A308="","",รายละเอียดการคิด!AG308)</f>
        <v/>
      </c>
      <c r="J308" s="151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IF(A309="","",รายละเอียดการคิด!AE309)</f>
        <v/>
      </c>
      <c r="H309" s="15" t="str">
        <f>IF(A309="","",รายละเอียดการคิด!AF309)</f>
        <v/>
      </c>
      <c r="I309" s="15" t="str">
        <f>IF(A309="","",รายละเอียดการคิด!AG309)</f>
        <v/>
      </c>
      <c r="J309" s="151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IF(A310="","",รายละเอียดการคิด!AE310)</f>
        <v/>
      </c>
      <c r="H310" s="15" t="str">
        <f>IF(A310="","",รายละเอียดการคิด!AF310)</f>
        <v/>
      </c>
      <c r="I310" s="15" t="str">
        <f>IF(A310="","",รายละเอียดการคิด!AG310)</f>
        <v/>
      </c>
      <c r="J310" s="151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IF(A311="","",รายละเอียดการคิด!AE311)</f>
        <v/>
      </c>
      <c r="H311" s="15" t="str">
        <f>IF(A311="","",รายละเอียดการคิด!AF311)</f>
        <v/>
      </c>
      <c r="I311" s="15" t="str">
        <f>IF(A311="","",รายละเอียดการคิด!AG311)</f>
        <v/>
      </c>
      <c r="J311" s="151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IF(A312="","",รายละเอียดการคิด!AE312)</f>
        <v/>
      </c>
      <c r="H312" s="15" t="str">
        <f>IF(A312="","",รายละเอียดการคิด!AF312)</f>
        <v/>
      </c>
      <c r="I312" s="15" t="str">
        <f>IF(A312="","",รายละเอียดการคิด!AG312)</f>
        <v/>
      </c>
      <c r="J312" s="151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IF(A313="","",รายละเอียดการคิด!AE313)</f>
        <v/>
      </c>
      <c r="H313" s="15" t="str">
        <f>IF(A313="","",รายละเอียดการคิด!AF313)</f>
        <v/>
      </c>
      <c r="I313" s="15" t="str">
        <f>IF(A313="","",รายละเอียดการคิด!AG313)</f>
        <v/>
      </c>
      <c r="J313" s="151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IF(A314="","",รายละเอียดการคิด!AE314)</f>
        <v/>
      </c>
      <c r="H314" s="15" t="str">
        <f>IF(A314="","",รายละเอียดการคิด!AF314)</f>
        <v/>
      </c>
      <c r="I314" s="15" t="str">
        <f>IF(A314="","",รายละเอียดการคิด!AG314)</f>
        <v/>
      </c>
      <c r="J314" s="151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IF(A315="","",รายละเอียดการคิด!AE315)</f>
        <v/>
      </c>
      <c r="H315" s="15" t="str">
        <f>IF(A315="","",รายละเอียดการคิด!AF315)</f>
        <v/>
      </c>
      <c r="I315" s="15" t="str">
        <f>IF(A315="","",รายละเอียดการคิด!AG315)</f>
        <v/>
      </c>
      <c r="J315" s="151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IF(A316="","",รายละเอียดการคิด!AE316)</f>
        <v/>
      </c>
      <c r="H316" s="15" t="str">
        <f>IF(A316="","",รายละเอียดการคิด!AF316)</f>
        <v/>
      </c>
      <c r="I316" s="15" t="str">
        <f>IF(A316="","",รายละเอียดการคิด!AG316)</f>
        <v/>
      </c>
      <c r="J316" s="151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IF(A317="","",รายละเอียดการคิด!AE317)</f>
        <v/>
      </c>
      <c r="H317" s="15" t="str">
        <f>IF(A317="","",รายละเอียดการคิด!AF317)</f>
        <v/>
      </c>
      <c r="I317" s="15" t="str">
        <f>IF(A317="","",รายละเอียดการคิด!AG317)</f>
        <v/>
      </c>
      <c r="J317" s="151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IF(A318="","",รายละเอียดการคิด!AE318)</f>
        <v/>
      </c>
      <c r="H318" s="15" t="str">
        <f>IF(A318="","",รายละเอียดการคิด!AF318)</f>
        <v/>
      </c>
      <c r="I318" s="15" t="str">
        <f>IF(A318="","",รายละเอียดการคิด!AG318)</f>
        <v/>
      </c>
      <c r="J318" s="151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IF(A319="","",รายละเอียดการคิด!AE319)</f>
        <v/>
      </c>
      <c r="H319" s="15" t="str">
        <f>IF(A319="","",รายละเอียดการคิด!AF319)</f>
        <v/>
      </c>
      <c r="I319" s="15" t="str">
        <f>IF(A319="","",รายละเอียดการคิด!AG319)</f>
        <v/>
      </c>
      <c r="J319" s="151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IF(A320="","",รายละเอียดการคิด!AE320)</f>
        <v/>
      </c>
      <c r="H320" s="15" t="str">
        <f>IF(A320="","",รายละเอียดการคิด!AF320)</f>
        <v/>
      </c>
      <c r="I320" s="15" t="str">
        <f>IF(A320="","",รายละเอียดการคิด!AG320)</f>
        <v/>
      </c>
      <c r="J320" s="151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IF(A321="","",รายละเอียดการคิด!AE321)</f>
        <v/>
      </c>
      <c r="H321" s="15" t="str">
        <f>IF(A321="","",รายละเอียดการคิด!AF321)</f>
        <v/>
      </c>
      <c r="I321" s="15" t="str">
        <f>IF(A321="","",รายละเอียดการคิด!AG321)</f>
        <v/>
      </c>
      <c r="J321" s="151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IF(A322="","",รายละเอียดการคิด!AE322)</f>
        <v/>
      </c>
      <c r="H322" s="15" t="str">
        <f>IF(A322="","",รายละเอียดการคิด!AF322)</f>
        <v/>
      </c>
      <c r="I322" s="15" t="str">
        <f>IF(A322="","",รายละเอียดการคิด!AG322)</f>
        <v/>
      </c>
      <c r="J322" s="151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IF(A323="","",รายละเอียดการคิด!AE323)</f>
        <v/>
      </c>
      <c r="H323" s="15" t="str">
        <f>IF(A323="","",รายละเอียดการคิด!AF323)</f>
        <v/>
      </c>
      <c r="I323" s="15" t="str">
        <f>IF(A323="","",รายละเอียดการคิด!AG323)</f>
        <v/>
      </c>
      <c r="J323" s="151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IF(A324="","",รายละเอียดการคิด!AE324)</f>
        <v/>
      </c>
      <c r="H324" s="15" t="str">
        <f>IF(A324="","",รายละเอียดการคิด!AF324)</f>
        <v/>
      </c>
      <c r="I324" s="15" t="str">
        <f>IF(A324="","",รายละเอียดการคิด!AG324)</f>
        <v/>
      </c>
      <c r="J324" s="151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IF(A325="","",รายละเอียดการคิด!AE325)</f>
        <v/>
      </c>
      <c r="H325" s="15" t="str">
        <f>IF(A325="","",รายละเอียดการคิด!AF325)</f>
        <v/>
      </c>
      <c r="I325" s="15" t="str">
        <f>IF(A325="","",รายละเอียดการคิด!AG325)</f>
        <v/>
      </c>
      <c r="J325" s="151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IF(A326="","",รายละเอียดการคิด!AE326)</f>
        <v/>
      </c>
      <c r="H326" s="15" t="str">
        <f>IF(A326="","",รายละเอียดการคิด!AF326)</f>
        <v/>
      </c>
      <c r="I326" s="15" t="str">
        <f>IF(A326="","",รายละเอียดการคิด!AG326)</f>
        <v/>
      </c>
      <c r="J326" s="151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IF(A327="","",รายละเอียดการคิด!AE327)</f>
        <v/>
      </c>
      <c r="H327" s="15" t="str">
        <f>IF(A327="","",รายละเอียดการคิด!AF327)</f>
        <v/>
      </c>
      <c r="I327" s="15" t="str">
        <f>IF(A327="","",รายละเอียดการคิด!AG327)</f>
        <v/>
      </c>
      <c r="J327" s="151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IF(A328="","",รายละเอียดการคิด!AE328)</f>
        <v/>
      </c>
      <c r="H328" s="15" t="str">
        <f>IF(A328="","",รายละเอียดการคิด!AF328)</f>
        <v/>
      </c>
      <c r="I328" s="15" t="str">
        <f>IF(A328="","",รายละเอียดการคิด!AG328)</f>
        <v/>
      </c>
      <c r="J328" s="151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IF(A329="","",รายละเอียดการคิด!AE329)</f>
        <v/>
      </c>
      <c r="H329" s="15" t="str">
        <f>IF(A329="","",รายละเอียดการคิด!AF329)</f>
        <v/>
      </c>
      <c r="I329" s="15" t="str">
        <f>IF(A329="","",รายละเอียดการคิด!AG329)</f>
        <v/>
      </c>
      <c r="J329" s="151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IF(A330="","",รายละเอียดการคิด!AE330)</f>
        <v/>
      </c>
      <c r="H330" s="15" t="str">
        <f>IF(A330="","",รายละเอียดการคิด!AF330)</f>
        <v/>
      </c>
      <c r="I330" s="15" t="str">
        <f>IF(A330="","",รายละเอียดการคิด!AG330)</f>
        <v/>
      </c>
      <c r="J330" s="151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IF(A331="","",รายละเอียดการคิด!AE331)</f>
        <v/>
      </c>
      <c r="H331" s="15" t="str">
        <f>IF(A331="","",รายละเอียดการคิด!AF331)</f>
        <v/>
      </c>
      <c r="I331" s="15" t="str">
        <f>IF(A331="","",รายละเอียดการคิด!AG331)</f>
        <v/>
      </c>
      <c r="J331" s="151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IF(A332="","",รายละเอียดการคิด!AE332)</f>
        <v/>
      </c>
      <c r="H332" s="15" t="str">
        <f>IF(A332="","",รายละเอียดการคิด!AF332)</f>
        <v/>
      </c>
      <c r="I332" s="15" t="str">
        <f>IF(A332="","",รายละเอียดการคิด!AG332)</f>
        <v/>
      </c>
      <c r="J332" s="151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IF(A333="","",รายละเอียดการคิด!AE333)</f>
        <v/>
      </c>
      <c r="H333" s="15" t="str">
        <f>IF(A333="","",รายละเอียดการคิด!AF333)</f>
        <v/>
      </c>
      <c r="I333" s="15" t="str">
        <f>IF(A333="","",รายละเอียดการคิด!AG333)</f>
        <v/>
      </c>
      <c r="J333" s="151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IF(A334="","",รายละเอียดการคิด!AE334)</f>
        <v/>
      </c>
      <c r="H334" s="15" t="str">
        <f>IF(A334="","",รายละเอียดการคิด!AF334)</f>
        <v/>
      </c>
      <c r="I334" s="15" t="str">
        <f>IF(A334="","",รายละเอียดการคิด!AG334)</f>
        <v/>
      </c>
      <c r="J334" s="151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IF(A335="","",รายละเอียดการคิด!AE335)</f>
        <v/>
      </c>
      <c r="H335" s="15" t="str">
        <f>IF(A335="","",รายละเอียดการคิด!AF335)</f>
        <v/>
      </c>
      <c r="I335" s="15" t="str">
        <f>IF(A335="","",รายละเอียดการคิด!AG335)</f>
        <v/>
      </c>
      <c r="J335" s="151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IF(A336="","",รายละเอียดการคิด!AE336)</f>
        <v/>
      </c>
      <c r="H336" s="15" t="str">
        <f>IF(A336="","",รายละเอียดการคิด!AF336)</f>
        <v/>
      </c>
      <c r="I336" s="15" t="str">
        <f>IF(A336="","",รายละเอียดการคิด!AG336)</f>
        <v/>
      </c>
      <c r="J336" s="151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IF(A337="","",รายละเอียดการคิด!AE337)</f>
        <v/>
      </c>
      <c r="H337" s="15" t="str">
        <f>IF(A337="","",รายละเอียดการคิด!AF337)</f>
        <v/>
      </c>
      <c r="I337" s="15" t="str">
        <f>IF(A337="","",รายละเอียดการคิด!AG337)</f>
        <v/>
      </c>
      <c r="J337" s="151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IF(A338="","",รายละเอียดการคิด!AE338)</f>
        <v/>
      </c>
      <c r="H338" s="15" t="str">
        <f>IF(A338="","",รายละเอียดการคิด!AF338)</f>
        <v/>
      </c>
      <c r="I338" s="15" t="str">
        <f>IF(A338="","",รายละเอียดการคิด!AG338)</f>
        <v/>
      </c>
      <c r="J338" s="151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IF(A339="","",รายละเอียดการคิด!AE339)</f>
        <v/>
      </c>
      <c r="H339" s="15" t="str">
        <f>IF(A339="","",รายละเอียดการคิด!AF339)</f>
        <v/>
      </c>
      <c r="I339" s="15" t="str">
        <f>IF(A339="","",รายละเอียดการคิด!AG339)</f>
        <v/>
      </c>
      <c r="J339" s="151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IF(A340="","",รายละเอียดการคิด!AE340)</f>
        <v/>
      </c>
      <c r="H340" s="15" t="str">
        <f>IF(A340="","",รายละเอียดการคิด!AF340)</f>
        <v/>
      </c>
      <c r="I340" s="15" t="str">
        <f>IF(A340="","",รายละเอียดการคิด!AG340)</f>
        <v/>
      </c>
      <c r="J340" s="151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IF(A341="","",รายละเอียดการคิด!AE341)</f>
        <v/>
      </c>
      <c r="H341" s="15" t="str">
        <f>IF(A341="","",รายละเอียดการคิด!AF341)</f>
        <v/>
      </c>
      <c r="I341" s="15" t="str">
        <f>IF(A341="","",รายละเอียดการคิด!AG341)</f>
        <v/>
      </c>
      <c r="J341" s="151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IF(A342="","",รายละเอียดการคิด!AE342)</f>
        <v/>
      </c>
      <c r="H342" s="15" t="str">
        <f>IF(A342="","",รายละเอียดการคิด!AF342)</f>
        <v/>
      </c>
      <c r="I342" s="15" t="str">
        <f>IF(A342="","",รายละเอียดการคิด!AG342)</f>
        <v/>
      </c>
      <c r="J342" s="151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IF(A343="","",รายละเอียดการคิด!AE343)</f>
        <v/>
      </c>
      <c r="H343" s="15" t="str">
        <f>IF(A343="","",รายละเอียดการคิด!AF343)</f>
        <v/>
      </c>
      <c r="I343" s="15" t="str">
        <f>IF(A343="","",รายละเอียดการคิด!AG343)</f>
        <v/>
      </c>
      <c r="J343" s="151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IF(A344="","",รายละเอียดการคิด!AE344)</f>
        <v/>
      </c>
      <c r="H344" s="15" t="str">
        <f>IF(A344="","",รายละเอียดการคิด!AF344)</f>
        <v/>
      </c>
      <c r="I344" s="15" t="str">
        <f>IF(A344="","",รายละเอียดการคิด!AG344)</f>
        <v/>
      </c>
      <c r="J344" s="151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IF(A345="","",รายละเอียดการคิด!AE345)</f>
        <v/>
      </c>
      <c r="H345" s="15" t="str">
        <f>IF(A345="","",รายละเอียดการคิด!AF345)</f>
        <v/>
      </c>
      <c r="I345" s="15" t="str">
        <f>IF(A345="","",รายละเอียดการคิด!AG345)</f>
        <v/>
      </c>
      <c r="J345" s="151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IF(A346="","",รายละเอียดการคิด!AE346)</f>
        <v/>
      </c>
      <c r="H346" s="15" t="str">
        <f>IF(A346="","",รายละเอียดการคิด!AF346)</f>
        <v/>
      </c>
      <c r="I346" s="15" t="str">
        <f>IF(A346="","",รายละเอียดการคิด!AG346)</f>
        <v/>
      </c>
      <c r="J346" s="151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IF(A347="","",รายละเอียดการคิด!AE347)</f>
        <v/>
      </c>
      <c r="H347" s="15" t="str">
        <f>IF(A347="","",รายละเอียดการคิด!AF347)</f>
        <v/>
      </c>
      <c r="I347" s="15" t="str">
        <f>IF(A347="","",รายละเอียดการคิด!AG347)</f>
        <v/>
      </c>
      <c r="J347" s="151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IF(A348="","",รายละเอียดการคิด!AE348)</f>
        <v/>
      </c>
      <c r="H348" s="15" t="str">
        <f>IF(A348="","",รายละเอียดการคิด!AF348)</f>
        <v/>
      </c>
      <c r="I348" s="15" t="str">
        <f>IF(A348="","",รายละเอียดการคิด!AG348)</f>
        <v/>
      </c>
      <c r="J348" s="151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IF(A349="","",รายละเอียดการคิด!AE349)</f>
        <v/>
      </c>
      <c r="H349" s="15" t="str">
        <f>IF(A349="","",รายละเอียดการคิด!AF349)</f>
        <v/>
      </c>
      <c r="I349" s="15" t="str">
        <f>IF(A349="","",รายละเอียดการคิด!AG349)</f>
        <v/>
      </c>
      <c r="J349" s="151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IF(A350="","",รายละเอียดการคิด!AE350)</f>
        <v/>
      </c>
      <c r="H350" s="15" t="str">
        <f>IF(A350="","",รายละเอียดการคิด!AF350)</f>
        <v/>
      </c>
      <c r="I350" s="15" t="str">
        <f>IF(A350="","",รายละเอียดการคิด!AG350)</f>
        <v/>
      </c>
      <c r="J350" s="151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IF(A351="","",รายละเอียดการคิด!AE351)</f>
        <v/>
      </c>
      <c r="H351" s="15" t="str">
        <f>IF(A351="","",รายละเอียดการคิด!AF351)</f>
        <v/>
      </c>
      <c r="I351" s="15" t="str">
        <f>IF(A351="","",รายละเอียดการคิด!AG351)</f>
        <v/>
      </c>
      <c r="J351" s="151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IF(A352="","",รายละเอียดการคิด!AE352)</f>
        <v/>
      </c>
      <c r="H352" s="15" t="str">
        <f>IF(A352="","",รายละเอียดการคิด!AF352)</f>
        <v/>
      </c>
      <c r="I352" s="15" t="str">
        <f>IF(A352="","",รายละเอียดการคิด!AG352)</f>
        <v/>
      </c>
      <c r="J352" s="151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IF(A353="","",รายละเอียดการคิด!AE353)</f>
        <v/>
      </c>
      <c r="H353" s="15" t="str">
        <f>IF(A353="","",รายละเอียดการคิด!AF353)</f>
        <v/>
      </c>
      <c r="I353" s="15" t="str">
        <f>IF(A353="","",รายละเอียดการคิด!AG353)</f>
        <v/>
      </c>
      <c r="J353" s="151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IF(A354="","",รายละเอียดการคิด!AE354)</f>
        <v/>
      </c>
      <c r="H354" s="15" t="str">
        <f>IF(A354="","",รายละเอียดการคิด!AF354)</f>
        <v/>
      </c>
      <c r="I354" s="15" t="str">
        <f>IF(A354="","",รายละเอียดการคิด!AG354)</f>
        <v/>
      </c>
      <c r="J354" s="151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IF(A355="","",รายละเอียดการคิด!AE355)</f>
        <v/>
      </c>
      <c r="H355" s="15" t="str">
        <f>IF(A355="","",รายละเอียดการคิด!AF355)</f>
        <v/>
      </c>
      <c r="I355" s="15" t="str">
        <f>IF(A355="","",รายละเอียดการคิด!AG355)</f>
        <v/>
      </c>
      <c r="J355" s="151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IF(A356="","",รายละเอียดการคิด!AE356)</f>
        <v/>
      </c>
      <c r="H356" s="15" t="str">
        <f>IF(A356="","",รายละเอียดการคิด!AF356)</f>
        <v/>
      </c>
      <c r="I356" s="15" t="str">
        <f>IF(A356="","",รายละเอียดการคิด!AG356)</f>
        <v/>
      </c>
      <c r="J356" s="151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IF(A357="","",รายละเอียดการคิด!AE357)</f>
        <v/>
      </c>
      <c r="H357" s="15" t="str">
        <f>IF(A357="","",รายละเอียดการคิด!AF357)</f>
        <v/>
      </c>
      <c r="I357" s="15" t="str">
        <f>IF(A357="","",รายละเอียดการคิด!AG357)</f>
        <v/>
      </c>
      <c r="J357" s="151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IF(A358="","",รายละเอียดการคิด!AE358)</f>
        <v/>
      </c>
      <c r="H358" s="15" t="str">
        <f>IF(A358="","",รายละเอียดการคิด!AF358)</f>
        <v/>
      </c>
      <c r="I358" s="15" t="str">
        <f>IF(A358="","",รายละเอียดการคิด!AG358)</f>
        <v/>
      </c>
      <c r="J358" s="151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IF(A359="","",รายละเอียดการคิด!AE359)</f>
        <v/>
      </c>
      <c r="H359" s="15" t="str">
        <f>IF(A359="","",รายละเอียดการคิด!AF359)</f>
        <v/>
      </c>
      <c r="I359" s="15" t="str">
        <f>IF(A359="","",รายละเอียดการคิด!AG359)</f>
        <v/>
      </c>
      <c r="J359" s="151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IF(A360="","",รายละเอียดการคิด!AE360)</f>
        <v/>
      </c>
      <c r="H360" s="15" t="str">
        <f>IF(A360="","",รายละเอียดการคิด!AF360)</f>
        <v/>
      </c>
      <c r="I360" s="15" t="str">
        <f>IF(A360="","",รายละเอียดการคิด!AG360)</f>
        <v/>
      </c>
      <c r="J360" s="151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IF(A361="","",รายละเอียดการคิด!AE361)</f>
        <v/>
      </c>
      <c r="H361" s="15" t="str">
        <f>IF(A361="","",รายละเอียดการคิด!AF361)</f>
        <v/>
      </c>
      <c r="I361" s="15" t="str">
        <f>IF(A361="","",รายละเอียดการคิด!AG361)</f>
        <v/>
      </c>
      <c r="J361" s="151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IF(A362="","",รายละเอียดการคิด!AE362)</f>
        <v/>
      </c>
      <c r="H362" s="15" t="str">
        <f>IF(A362="","",รายละเอียดการคิด!AF362)</f>
        <v/>
      </c>
      <c r="I362" s="15" t="str">
        <f>IF(A362="","",รายละเอียดการคิด!AG362)</f>
        <v/>
      </c>
      <c r="J362" s="151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IF(A363="","",รายละเอียดการคิด!AE363)</f>
        <v/>
      </c>
      <c r="H363" s="15" t="str">
        <f>IF(A363="","",รายละเอียดการคิด!AF363)</f>
        <v/>
      </c>
      <c r="I363" s="15" t="str">
        <f>IF(A363="","",รายละเอียดการคิด!AG363)</f>
        <v/>
      </c>
      <c r="J363" s="151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IF(A364="","",รายละเอียดการคิด!AE364)</f>
        <v/>
      </c>
      <c r="H364" s="15" t="str">
        <f>IF(A364="","",รายละเอียดการคิด!AF364)</f>
        <v/>
      </c>
      <c r="I364" s="15" t="str">
        <f>IF(A364="","",รายละเอียดการคิด!AG364)</f>
        <v/>
      </c>
      <c r="J364" s="151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IF(A365="","",รายละเอียดการคิด!AE365)</f>
        <v/>
      </c>
      <c r="H365" s="15" t="str">
        <f>IF(A365="","",รายละเอียดการคิด!AF365)</f>
        <v/>
      </c>
      <c r="I365" s="15" t="str">
        <f>IF(A365="","",รายละเอียดการคิด!AG365)</f>
        <v/>
      </c>
      <c r="J365" s="151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IF(A366="","",รายละเอียดการคิด!AE366)</f>
        <v/>
      </c>
      <c r="H366" s="15" t="str">
        <f>IF(A366="","",รายละเอียดการคิด!AF366)</f>
        <v/>
      </c>
      <c r="I366" s="15" t="str">
        <f>IF(A366="","",รายละเอียดการคิด!AG366)</f>
        <v/>
      </c>
      <c r="J366" s="151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IF(A367="","",รายละเอียดการคิด!AE367)</f>
        <v/>
      </c>
      <c r="H367" s="15" t="str">
        <f>IF(A367="","",รายละเอียดการคิด!AF367)</f>
        <v/>
      </c>
      <c r="I367" s="15" t="str">
        <f>IF(A367="","",รายละเอียดการคิด!AG367)</f>
        <v/>
      </c>
      <c r="J367" s="151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IF(A368="","",รายละเอียดการคิด!AE368)</f>
        <v/>
      </c>
      <c r="H368" s="15" t="str">
        <f>IF(A368="","",รายละเอียดการคิด!AF368)</f>
        <v/>
      </c>
      <c r="I368" s="15" t="str">
        <f>IF(A368="","",รายละเอียดการคิด!AG368)</f>
        <v/>
      </c>
      <c r="J368" s="151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IF(A369="","",รายละเอียดการคิด!AE369)</f>
        <v/>
      </c>
      <c r="H369" s="15" t="str">
        <f>IF(A369="","",รายละเอียดการคิด!AF369)</f>
        <v/>
      </c>
      <c r="I369" s="15" t="str">
        <f>IF(A369="","",รายละเอียดการคิด!AG369)</f>
        <v/>
      </c>
      <c r="J369" s="151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IF(A370="","",รายละเอียดการคิด!AE370)</f>
        <v/>
      </c>
      <c r="H370" s="15" t="str">
        <f>IF(A370="","",รายละเอียดการคิด!AF370)</f>
        <v/>
      </c>
      <c r="I370" s="15" t="str">
        <f>IF(A370="","",รายละเอียดการคิด!AG370)</f>
        <v/>
      </c>
      <c r="J370" s="151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IF(A371="","",รายละเอียดการคิด!AE371)</f>
        <v/>
      </c>
      <c r="H371" s="15" t="str">
        <f>IF(A371="","",รายละเอียดการคิด!AF371)</f>
        <v/>
      </c>
      <c r="I371" s="15" t="str">
        <f>IF(A371="","",รายละเอียดการคิด!AG371)</f>
        <v/>
      </c>
      <c r="J371" s="151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IF(A372="","",รายละเอียดการคิด!AE372)</f>
        <v/>
      </c>
      <c r="H372" s="15" t="str">
        <f>IF(A372="","",รายละเอียดการคิด!AF372)</f>
        <v/>
      </c>
      <c r="I372" s="15" t="str">
        <f>IF(A372="","",รายละเอียดการคิด!AG372)</f>
        <v/>
      </c>
      <c r="J372" s="151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IF(A373="","",รายละเอียดการคิด!AE373)</f>
        <v/>
      </c>
      <c r="H373" s="15" t="str">
        <f>IF(A373="","",รายละเอียดการคิด!AF373)</f>
        <v/>
      </c>
      <c r="I373" s="15" t="str">
        <f>IF(A373="","",รายละเอียดการคิด!AG373)</f>
        <v/>
      </c>
      <c r="J373" s="151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IF(A374="","",รายละเอียดการคิด!AE374)</f>
        <v/>
      </c>
      <c r="H374" s="15" t="str">
        <f>IF(A374="","",รายละเอียดการคิด!AF374)</f>
        <v/>
      </c>
      <c r="I374" s="15" t="str">
        <f>IF(A374="","",รายละเอียดการคิด!AG374)</f>
        <v/>
      </c>
      <c r="J374" s="151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IF(A375="","",รายละเอียดการคิด!AE375)</f>
        <v/>
      </c>
      <c r="H375" s="15" t="str">
        <f>IF(A375="","",รายละเอียดการคิด!AF375)</f>
        <v/>
      </c>
      <c r="I375" s="15" t="str">
        <f>IF(A375="","",รายละเอียดการคิด!AG375)</f>
        <v/>
      </c>
      <c r="J375" s="151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IF(A376="","",รายละเอียดการคิด!AE376)</f>
        <v/>
      </c>
      <c r="H376" s="15" t="str">
        <f>IF(A376="","",รายละเอียดการคิด!AF376)</f>
        <v/>
      </c>
      <c r="I376" s="15" t="str">
        <f>IF(A376="","",รายละเอียดการคิด!AG376)</f>
        <v/>
      </c>
      <c r="J376" s="151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IF(A377="","",รายละเอียดการคิด!AE377)</f>
        <v/>
      </c>
      <c r="H377" s="15" t="str">
        <f>IF(A377="","",รายละเอียดการคิด!AF377)</f>
        <v/>
      </c>
      <c r="I377" s="15" t="str">
        <f>IF(A377="","",รายละเอียดการคิด!AG377)</f>
        <v/>
      </c>
      <c r="J377" s="151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IF(A378="","",รายละเอียดการคิด!AE378)</f>
        <v/>
      </c>
      <c r="H378" s="15" t="str">
        <f>IF(A378="","",รายละเอียดการคิด!AF378)</f>
        <v/>
      </c>
      <c r="I378" s="15" t="str">
        <f>IF(A378="","",รายละเอียดการคิด!AG378)</f>
        <v/>
      </c>
      <c r="J378" s="151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IF(A379="","",รายละเอียดการคิด!AE379)</f>
        <v/>
      </c>
      <c r="H379" s="15" t="str">
        <f>IF(A379="","",รายละเอียดการคิด!AF379)</f>
        <v/>
      </c>
      <c r="I379" s="15" t="str">
        <f>IF(A379="","",รายละเอียดการคิด!AG379)</f>
        <v/>
      </c>
      <c r="J379" s="151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IF(A380="","",รายละเอียดการคิด!AE380)</f>
        <v/>
      </c>
      <c r="H380" s="15" t="str">
        <f>IF(A380="","",รายละเอียดการคิด!AF380)</f>
        <v/>
      </c>
      <c r="I380" s="15" t="str">
        <f>IF(A380="","",รายละเอียดการคิด!AG380)</f>
        <v/>
      </c>
      <c r="J380" s="151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IF(A381="","",รายละเอียดการคิด!AE381)</f>
        <v/>
      </c>
      <c r="H381" s="15" t="str">
        <f>IF(A381="","",รายละเอียดการคิด!AF381)</f>
        <v/>
      </c>
      <c r="I381" s="15" t="str">
        <f>IF(A381="","",รายละเอียดการคิด!AG381)</f>
        <v/>
      </c>
      <c r="J381" s="151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IF(A382="","",รายละเอียดการคิด!AE382)</f>
        <v/>
      </c>
      <c r="H382" s="15" t="str">
        <f>IF(A382="","",รายละเอียดการคิด!AF382)</f>
        <v/>
      </c>
      <c r="I382" s="15" t="str">
        <f>IF(A382="","",รายละเอียดการคิด!AG382)</f>
        <v/>
      </c>
      <c r="J382" s="151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IF(A383="","",รายละเอียดการคิด!AE383)</f>
        <v/>
      </c>
      <c r="H383" s="15" t="str">
        <f>IF(A383="","",รายละเอียดการคิด!AF383)</f>
        <v/>
      </c>
      <c r="I383" s="15" t="str">
        <f>IF(A383="","",รายละเอียดการคิด!AG383)</f>
        <v/>
      </c>
      <c r="J383" s="151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IF(A384="","",รายละเอียดการคิด!AE384)</f>
        <v/>
      </c>
      <c r="H384" s="15" t="str">
        <f>IF(A384="","",รายละเอียดการคิด!AF384)</f>
        <v/>
      </c>
      <c r="I384" s="15" t="str">
        <f>IF(A384="","",รายละเอียดการคิด!AG384)</f>
        <v/>
      </c>
      <c r="J384" s="151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IF(A385="","",รายละเอียดการคิด!AE385)</f>
        <v/>
      </c>
      <c r="H385" s="15" t="str">
        <f>IF(A385="","",รายละเอียดการคิด!AF385)</f>
        <v/>
      </c>
      <c r="I385" s="15" t="str">
        <f>IF(A385="","",รายละเอียดการคิด!AG385)</f>
        <v/>
      </c>
      <c r="J385" s="151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IF(A386="","",รายละเอียดการคิด!AE386)</f>
        <v/>
      </c>
      <c r="H386" s="15" t="str">
        <f>IF(A386="","",รายละเอียดการคิด!AF386)</f>
        <v/>
      </c>
      <c r="I386" s="15" t="str">
        <f>IF(A386="","",รายละเอียดการคิด!AG386)</f>
        <v/>
      </c>
      <c r="J386" s="151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IF(A387="","",รายละเอียดการคิด!AE387)</f>
        <v/>
      </c>
      <c r="H387" s="15" t="str">
        <f>IF(A387="","",รายละเอียดการคิด!AF387)</f>
        <v/>
      </c>
      <c r="I387" s="15" t="str">
        <f>IF(A387="","",รายละเอียดการคิด!AG387)</f>
        <v/>
      </c>
      <c r="J387" s="151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IF(A388="","",รายละเอียดการคิด!AE388)</f>
        <v/>
      </c>
      <c r="H388" s="15" t="str">
        <f>IF(A388="","",รายละเอียดการคิด!AF388)</f>
        <v/>
      </c>
      <c r="I388" s="15" t="str">
        <f>IF(A388="","",รายละเอียดการคิด!AG388)</f>
        <v/>
      </c>
      <c r="J388" s="151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IF(A389="","",รายละเอียดการคิด!AE389)</f>
        <v/>
      </c>
      <c r="H389" s="15" t="str">
        <f>IF(A389="","",รายละเอียดการคิด!AF389)</f>
        <v/>
      </c>
      <c r="I389" s="15" t="str">
        <f>IF(A389="","",รายละเอียดการคิด!AG389)</f>
        <v/>
      </c>
      <c r="J389" s="151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IF(A390="","",รายละเอียดการคิด!AE390)</f>
        <v/>
      </c>
      <c r="H390" s="15" t="str">
        <f>IF(A390="","",รายละเอียดการคิด!AF390)</f>
        <v/>
      </c>
      <c r="I390" s="15" t="str">
        <f>IF(A390="","",รายละเอียดการคิด!AG390)</f>
        <v/>
      </c>
      <c r="J390" s="151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IF(A391="","",รายละเอียดการคิด!AE391)</f>
        <v/>
      </c>
      <c r="H391" s="15" t="str">
        <f>IF(A391="","",รายละเอียดการคิด!AF391)</f>
        <v/>
      </c>
      <c r="I391" s="15" t="str">
        <f>IF(A391="","",รายละเอียดการคิด!AG391)</f>
        <v/>
      </c>
      <c r="J391" s="151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IF(A392="","",รายละเอียดการคิด!AE392)</f>
        <v/>
      </c>
      <c r="H392" s="15" t="str">
        <f>IF(A392="","",รายละเอียดการคิด!AF392)</f>
        <v/>
      </c>
      <c r="I392" s="15" t="str">
        <f>IF(A392="","",รายละเอียดการคิด!AG392)</f>
        <v/>
      </c>
      <c r="J392" s="151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IF(A393="","",รายละเอียดการคิด!AE393)</f>
        <v/>
      </c>
      <c r="H393" s="15" t="str">
        <f>IF(A393="","",รายละเอียดการคิด!AF393)</f>
        <v/>
      </c>
      <c r="I393" s="15" t="str">
        <f>IF(A393="","",รายละเอียดการคิด!AG393)</f>
        <v/>
      </c>
      <c r="J393" s="151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IF(A394="","",รายละเอียดการคิด!AE394)</f>
        <v/>
      </c>
      <c r="H394" s="15" t="str">
        <f>IF(A394="","",รายละเอียดการคิด!AF394)</f>
        <v/>
      </c>
      <c r="I394" s="15" t="str">
        <f>IF(A394="","",รายละเอียดการคิด!AG394)</f>
        <v/>
      </c>
      <c r="J394" s="151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IF(A395="","",รายละเอียดการคิด!AE395)</f>
        <v/>
      </c>
      <c r="H395" s="15" t="str">
        <f>IF(A395="","",รายละเอียดการคิด!AF395)</f>
        <v/>
      </c>
      <c r="I395" s="15" t="str">
        <f>IF(A395="","",รายละเอียดการคิด!AG395)</f>
        <v/>
      </c>
      <c r="J395" s="151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IF(A396="","",รายละเอียดการคิด!AE396)</f>
        <v/>
      </c>
      <c r="H396" s="15" t="str">
        <f>IF(A396="","",รายละเอียดการคิด!AF396)</f>
        <v/>
      </c>
      <c r="I396" s="15" t="str">
        <f>IF(A396="","",รายละเอียดการคิด!AG396)</f>
        <v/>
      </c>
      <c r="J396" s="151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IF(A397="","",รายละเอียดการคิด!AE397)</f>
        <v/>
      </c>
      <c r="H397" s="15" t="str">
        <f>IF(A397="","",รายละเอียดการคิด!AF397)</f>
        <v/>
      </c>
      <c r="I397" s="15" t="str">
        <f>IF(A397="","",รายละเอียดการคิด!AG397)</f>
        <v/>
      </c>
      <c r="J397" s="151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IF(A398="","",รายละเอียดการคิด!AE398)</f>
        <v/>
      </c>
      <c r="H398" s="15" t="str">
        <f>IF(A398="","",รายละเอียดการคิด!AF398)</f>
        <v/>
      </c>
      <c r="I398" s="15" t="str">
        <f>IF(A398="","",รายละเอียดการคิด!AG398)</f>
        <v/>
      </c>
      <c r="J398" s="151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IF(A399="","",รายละเอียดการคิด!AE399)</f>
        <v/>
      </c>
      <c r="H399" s="15" t="str">
        <f>IF(A399="","",รายละเอียดการคิด!AF399)</f>
        <v/>
      </c>
      <c r="I399" s="15" t="str">
        <f>IF(A399="","",รายละเอียดการคิด!AG399)</f>
        <v/>
      </c>
      <c r="J399" s="151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IF(A400="","",รายละเอียดการคิด!AE400)</f>
        <v/>
      </c>
      <c r="H400" s="15" t="str">
        <f>IF(A400="","",รายละเอียดการคิด!AF400)</f>
        <v/>
      </c>
      <c r="I400" s="15" t="str">
        <f>IF(A400="","",รายละเอียดการคิด!AG400)</f>
        <v/>
      </c>
      <c r="J400" s="151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IF(A401="","",รายละเอียดการคิด!AE401)</f>
        <v/>
      </c>
      <c r="H401" s="15" t="str">
        <f>IF(A401="","",รายละเอียดการคิด!AF401)</f>
        <v/>
      </c>
      <c r="I401" s="15" t="str">
        <f>IF(A401="","",รายละเอียดการคิด!AG401)</f>
        <v/>
      </c>
      <c r="J401" s="151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IF(A402="","",รายละเอียดการคิด!AE402)</f>
        <v/>
      </c>
      <c r="H402" s="15" t="str">
        <f>IF(A402="","",รายละเอียดการคิด!AF402)</f>
        <v/>
      </c>
      <c r="I402" s="15" t="str">
        <f>IF(A402="","",รายละเอียดการคิด!AG402)</f>
        <v/>
      </c>
      <c r="J402" s="151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IF(A403="","",รายละเอียดการคิด!AE403)</f>
        <v/>
      </c>
      <c r="H403" s="15" t="str">
        <f>IF(A403="","",รายละเอียดการคิด!AF403)</f>
        <v/>
      </c>
      <c r="I403" s="15" t="str">
        <f>IF(A403="","",รายละเอียดการคิด!AG403)</f>
        <v/>
      </c>
      <c r="J403" s="151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IF(A404="","",รายละเอียดการคิด!AE404)</f>
        <v/>
      </c>
      <c r="H404" s="15" t="str">
        <f>IF(A404="","",รายละเอียดการคิด!AF404)</f>
        <v/>
      </c>
      <c r="I404" s="15" t="str">
        <f>IF(A404="","",รายละเอียดการคิด!AG404)</f>
        <v/>
      </c>
      <c r="J404" s="151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IF(A405="","",รายละเอียดการคิด!AE405)</f>
        <v/>
      </c>
      <c r="H405" s="15" t="str">
        <f>IF(A405="","",รายละเอียดการคิด!AF405)</f>
        <v/>
      </c>
      <c r="I405" s="15" t="str">
        <f>IF(A405="","",รายละเอียดการคิด!AG405)</f>
        <v/>
      </c>
      <c r="J405" s="151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IF(A406="","",รายละเอียดการคิด!AE406)</f>
        <v/>
      </c>
      <c r="H406" s="15" t="str">
        <f>IF(A406="","",รายละเอียดการคิด!AF406)</f>
        <v/>
      </c>
      <c r="I406" s="15" t="str">
        <f>IF(A406="","",รายละเอียดการคิด!AG406)</f>
        <v/>
      </c>
      <c r="J406" s="151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IF(A407="","",รายละเอียดการคิด!AE407)</f>
        <v/>
      </c>
      <c r="H407" s="15" t="str">
        <f>IF(A407="","",รายละเอียดการคิด!AF407)</f>
        <v/>
      </c>
      <c r="I407" s="15" t="str">
        <f>IF(A407="","",รายละเอียดการคิด!AG407)</f>
        <v/>
      </c>
      <c r="J407" s="151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IF(A408="","",รายละเอียดการคิด!AE408)</f>
        <v/>
      </c>
      <c r="H408" s="15" t="str">
        <f>IF(A408="","",รายละเอียดการคิด!AF408)</f>
        <v/>
      </c>
      <c r="I408" s="15" t="str">
        <f>IF(A408="","",รายละเอียดการคิด!AG408)</f>
        <v/>
      </c>
      <c r="J408" s="151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IF(A409="","",รายละเอียดการคิด!AE409)</f>
        <v/>
      </c>
      <c r="H409" s="15" t="str">
        <f>IF(A409="","",รายละเอียดการคิด!AF409)</f>
        <v/>
      </c>
      <c r="I409" s="15" t="str">
        <f>IF(A409="","",รายละเอียดการคิด!AG409)</f>
        <v/>
      </c>
      <c r="J409" s="151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IF(A410="","",รายละเอียดการคิด!AE410)</f>
        <v/>
      </c>
      <c r="H410" s="15" t="str">
        <f>IF(A410="","",รายละเอียดการคิด!AF410)</f>
        <v/>
      </c>
      <c r="I410" s="15" t="str">
        <f>IF(A410="","",รายละเอียดการคิด!AG410)</f>
        <v/>
      </c>
      <c r="J410" s="151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IF(A411="","",รายละเอียดการคิด!AE411)</f>
        <v/>
      </c>
      <c r="H411" s="15" t="str">
        <f>IF(A411="","",รายละเอียดการคิด!AF411)</f>
        <v/>
      </c>
      <c r="I411" s="15" t="str">
        <f>IF(A411="","",รายละเอียดการคิด!AG411)</f>
        <v/>
      </c>
      <c r="J411" s="151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IF(A412="","",รายละเอียดการคิด!AE412)</f>
        <v/>
      </c>
      <c r="H412" s="15" t="str">
        <f>IF(A412="","",รายละเอียดการคิด!AF412)</f>
        <v/>
      </c>
      <c r="I412" s="15" t="str">
        <f>IF(A412="","",รายละเอียดการคิด!AG412)</f>
        <v/>
      </c>
      <c r="J412" s="151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IF(A413="","",รายละเอียดการคิด!AE413)</f>
        <v/>
      </c>
      <c r="H413" s="15" t="str">
        <f>IF(A413="","",รายละเอียดการคิด!AF413)</f>
        <v/>
      </c>
      <c r="I413" s="15" t="str">
        <f>IF(A413="","",รายละเอียดการคิด!AG413)</f>
        <v/>
      </c>
      <c r="J413" s="151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IF(A414="","",รายละเอียดการคิด!AE414)</f>
        <v/>
      </c>
      <c r="H414" s="15" t="str">
        <f>IF(A414="","",รายละเอียดการคิด!AF414)</f>
        <v/>
      </c>
      <c r="I414" s="15" t="str">
        <f>IF(A414="","",รายละเอียดการคิด!AG414)</f>
        <v/>
      </c>
      <c r="J414" s="151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IF(A415="","",รายละเอียดการคิด!AE415)</f>
        <v/>
      </c>
      <c r="H415" s="15" t="str">
        <f>IF(A415="","",รายละเอียดการคิด!AF415)</f>
        <v/>
      </c>
      <c r="I415" s="15" t="str">
        <f>IF(A415="","",รายละเอียดการคิด!AG415)</f>
        <v/>
      </c>
      <c r="J415" s="151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IF(A416="","",รายละเอียดการคิด!AE416)</f>
        <v/>
      </c>
      <c r="H416" s="15" t="str">
        <f>IF(A416="","",รายละเอียดการคิด!AF416)</f>
        <v/>
      </c>
      <c r="I416" s="15" t="str">
        <f>IF(A416="","",รายละเอียดการคิด!AG416)</f>
        <v/>
      </c>
      <c r="J416" s="151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IF(A417="","",รายละเอียดการคิด!AE417)</f>
        <v/>
      </c>
      <c r="H417" s="15" t="str">
        <f>IF(A417="","",รายละเอียดการคิด!AF417)</f>
        <v/>
      </c>
      <c r="I417" s="15" t="str">
        <f>IF(A417="","",รายละเอียดการคิด!AG417)</f>
        <v/>
      </c>
      <c r="J417" s="151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IF(A418="","",รายละเอียดการคิด!AE418)</f>
        <v/>
      </c>
      <c r="H418" s="15" t="str">
        <f>IF(A418="","",รายละเอียดการคิด!AF418)</f>
        <v/>
      </c>
      <c r="I418" s="15" t="str">
        <f>IF(A418="","",รายละเอียดการคิด!AG418)</f>
        <v/>
      </c>
      <c r="J418" s="151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IF(A419="","",รายละเอียดการคิด!AE419)</f>
        <v/>
      </c>
      <c r="H419" s="15" t="str">
        <f>IF(A419="","",รายละเอียดการคิด!AF419)</f>
        <v/>
      </c>
      <c r="I419" s="15" t="str">
        <f>IF(A419="","",รายละเอียดการคิด!AG419)</f>
        <v/>
      </c>
      <c r="J419" s="151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IF(A420="","",รายละเอียดการคิด!AE420)</f>
        <v/>
      </c>
      <c r="H420" s="15" t="str">
        <f>IF(A420="","",รายละเอียดการคิด!AF420)</f>
        <v/>
      </c>
      <c r="I420" s="15" t="str">
        <f>IF(A420="","",รายละเอียดการคิด!AG420)</f>
        <v/>
      </c>
      <c r="J420" s="151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IF(A421="","",รายละเอียดการคิด!AE421)</f>
        <v/>
      </c>
      <c r="H421" s="15" t="str">
        <f>IF(A421="","",รายละเอียดการคิด!AF421)</f>
        <v/>
      </c>
      <c r="I421" s="15" t="str">
        <f>IF(A421="","",รายละเอียดการคิด!AG421)</f>
        <v/>
      </c>
      <c r="J421" s="151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IF(A422="","",รายละเอียดการคิด!AE422)</f>
        <v/>
      </c>
      <c r="H422" s="15" t="str">
        <f>IF(A422="","",รายละเอียดการคิด!AF422)</f>
        <v/>
      </c>
      <c r="I422" s="15" t="str">
        <f>IF(A422="","",รายละเอียดการคิด!AG422)</f>
        <v/>
      </c>
      <c r="J422" s="151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IF(A423="","",รายละเอียดการคิด!AE423)</f>
        <v/>
      </c>
      <c r="H423" s="15" t="str">
        <f>IF(A423="","",รายละเอียดการคิด!AF423)</f>
        <v/>
      </c>
      <c r="I423" s="15" t="str">
        <f>IF(A423="","",รายละเอียดการคิด!AG423)</f>
        <v/>
      </c>
      <c r="J423" s="151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IF(A424="","",รายละเอียดการคิด!AE424)</f>
        <v/>
      </c>
      <c r="H424" s="15" t="str">
        <f>IF(A424="","",รายละเอียดการคิด!AF424)</f>
        <v/>
      </c>
      <c r="I424" s="15" t="str">
        <f>IF(A424="","",รายละเอียดการคิด!AG424)</f>
        <v/>
      </c>
      <c r="J424" s="151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IF(A425="","",รายละเอียดการคิด!AE425)</f>
        <v/>
      </c>
      <c r="H425" s="15" t="str">
        <f>IF(A425="","",รายละเอียดการคิด!AF425)</f>
        <v/>
      </c>
      <c r="I425" s="15" t="str">
        <f>IF(A425="","",รายละเอียดการคิด!AG425)</f>
        <v/>
      </c>
      <c r="J425" s="151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IF(A426="","",รายละเอียดการคิด!AE426)</f>
        <v/>
      </c>
      <c r="H426" s="15" t="str">
        <f>IF(A426="","",รายละเอียดการคิด!AF426)</f>
        <v/>
      </c>
      <c r="I426" s="15" t="str">
        <f>IF(A426="","",รายละเอียดการคิด!AG426)</f>
        <v/>
      </c>
      <c r="J426" s="151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IF(A427="","",รายละเอียดการคิด!AE427)</f>
        <v/>
      </c>
      <c r="H427" s="15" t="str">
        <f>IF(A427="","",รายละเอียดการคิด!AF427)</f>
        <v/>
      </c>
      <c r="I427" s="15" t="str">
        <f>IF(A427="","",รายละเอียดการคิด!AG427)</f>
        <v/>
      </c>
      <c r="J427" s="151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IF(A428="","",รายละเอียดการคิด!AE428)</f>
        <v/>
      </c>
      <c r="H428" s="15" t="str">
        <f>IF(A428="","",รายละเอียดการคิด!AF428)</f>
        <v/>
      </c>
      <c r="I428" s="15" t="str">
        <f>IF(A428="","",รายละเอียดการคิด!AG428)</f>
        <v/>
      </c>
      <c r="J428" s="151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IF(A429="","",รายละเอียดการคิด!AE429)</f>
        <v/>
      </c>
      <c r="H429" s="15" t="str">
        <f>IF(A429="","",รายละเอียดการคิด!AF429)</f>
        <v/>
      </c>
      <c r="I429" s="15" t="str">
        <f>IF(A429="","",รายละเอียดการคิด!AG429)</f>
        <v/>
      </c>
      <c r="J429" s="151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IF(A430="","",รายละเอียดการคิด!AE430)</f>
        <v/>
      </c>
      <c r="H430" s="15" t="str">
        <f>IF(A430="","",รายละเอียดการคิด!AF430)</f>
        <v/>
      </c>
      <c r="I430" s="15" t="str">
        <f>IF(A430="","",รายละเอียดการคิด!AG430)</f>
        <v/>
      </c>
      <c r="J430" s="151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IF(A431="","",รายละเอียดการคิด!AE431)</f>
        <v/>
      </c>
      <c r="H431" s="15" t="str">
        <f>IF(A431="","",รายละเอียดการคิด!AF431)</f>
        <v/>
      </c>
      <c r="I431" s="15" t="str">
        <f>IF(A431="","",รายละเอียดการคิด!AG431)</f>
        <v/>
      </c>
      <c r="J431" s="151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IF(A432="","",รายละเอียดการคิด!AE432)</f>
        <v/>
      </c>
      <c r="H432" s="15" t="str">
        <f>IF(A432="","",รายละเอียดการคิด!AF432)</f>
        <v/>
      </c>
      <c r="I432" s="15" t="str">
        <f>IF(A432="","",รายละเอียดการคิด!AG432)</f>
        <v/>
      </c>
      <c r="J432" s="151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IF(A433="","",รายละเอียดการคิด!AE433)</f>
        <v/>
      </c>
      <c r="H433" s="15" t="str">
        <f>IF(A433="","",รายละเอียดการคิด!AF433)</f>
        <v/>
      </c>
      <c r="I433" s="15" t="str">
        <f>IF(A433="","",รายละเอียดการคิด!AG433)</f>
        <v/>
      </c>
      <c r="J433" s="151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IF(A434="","",รายละเอียดการคิด!AE434)</f>
        <v/>
      </c>
      <c r="H434" s="15" t="str">
        <f>IF(A434="","",รายละเอียดการคิด!AF434)</f>
        <v/>
      </c>
      <c r="I434" s="15" t="str">
        <f>IF(A434="","",รายละเอียดการคิด!AG434)</f>
        <v/>
      </c>
      <c r="J434" s="151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IF(A435="","",รายละเอียดการคิด!AE435)</f>
        <v/>
      </c>
      <c r="H435" s="15" t="str">
        <f>IF(A435="","",รายละเอียดการคิด!AF435)</f>
        <v/>
      </c>
      <c r="I435" s="15" t="str">
        <f>IF(A435="","",รายละเอียดการคิด!AG435)</f>
        <v/>
      </c>
      <c r="J435" s="151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IF(A436="","",รายละเอียดการคิด!AE436)</f>
        <v/>
      </c>
      <c r="H436" s="15" t="str">
        <f>IF(A436="","",รายละเอียดการคิด!AF436)</f>
        <v/>
      </c>
      <c r="I436" s="15" t="str">
        <f>IF(A436="","",รายละเอียดการคิด!AG436)</f>
        <v/>
      </c>
      <c r="J436" s="151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IF(A437="","",รายละเอียดการคิด!AE437)</f>
        <v/>
      </c>
      <c r="H437" s="15" t="str">
        <f>IF(A437="","",รายละเอียดการคิด!AF437)</f>
        <v/>
      </c>
      <c r="I437" s="15" t="str">
        <f>IF(A437="","",รายละเอียดการคิด!AG437)</f>
        <v/>
      </c>
      <c r="J437" s="151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IF(A438="","",รายละเอียดการคิด!AE438)</f>
        <v/>
      </c>
      <c r="H438" s="15" t="str">
        <f>IF(A438="","",รายละเอียดการคิด!AF438)</f>
        <v/>
      </c>
      <c r="I438" s="15" t="str">
        <f>IF(A438="","",รายละเอียดการคิด!AG438)</f>
        <v/>
      </c>
      <c r="J438" s="151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IF(A439="","",รายละเอียดการคิด!AE439)</f>
        <v/>
      </c>
      <c r="H439" s="15" t="str">
        <f>IF(A439="","",รายละเอียดการคิด!AF439)</f>
        <v/>
      </c>
      <c r="I439" s="15" t="str">
        <f>IF(A439="","",รายละเอียดการคิด!AG439)</f>
        <v/>
      </c>
      <c r="J439" s="151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IF(A440="","",รายละเอียดการคิด!AE440)</f>
        <v/>
      </c>
      <c r="H440" s="15" t="str">
        <f>IF(A440="","",รายละเอียดการคิด!AF440)</f>
        <v/>
      </c>
      <c r="I440" s="15" t="str">
        <f>IF(A440="","",รายละเอียดการคิด!AG440)</f>
        <v/>
      </c>
      <c r="J440" s="151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IF(A441="","",รายละเอียดการคิด!AE441)</f>
        <v/>
      </c>
      <c r="H441" s="15" t="str">
        <f>IF(A441="","",รายละเอียดการคิด!AF441)</f>
        <v/>
      </c>
      <c r="I441" s="15" t="str">
        <f>IF(A441="","",รายละเอียดการคิด!AG441)</f>
        <v/>
      </c>
      <c r="J441" s="151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IF(A442="","",รายละเอียดการคิด!AE442)</f>
        <v/>
      </c>
      <c r="H442" s="15" t="str">
        <f>IF(A442="","",รายละเอียดการคิด!AF442)</f>
        <v/>
      </c>
      <c r="I442" s="15" t="str">
        <f>IF(A442="","",รายละเอียดการคิด!AG442)</f>
        <v/>
      </c>
      <c r="J442" s="151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IF(A443="","",รายละเอียดการคิด!AE443)</f>
        <v/>
      </c>
      <c r="H443" s="15" t="str">
        <f>IF(A443="","",รายละเอียดการคิด!AF443)</f>
        <v/>
      </c>
      <c r="I443" s="15" t="str">
        <f>IF(A443="","",รายละเอียดการคิด!AG443)</f>
        <v/>
      </c>
      <c r="J443" s="151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IF(A444="","",รายละเอียดการคิด!AE444)</f>
        <v/>
      </c>
      <c r="H444" s="15" t="str">
        <f>IF(A444="","",รายละเอียดการคิด!AF444)</f>
        <v/>
      </c>
      <c r="I444" s="15" t="str">
        <f>IF(A444="","",รายละเอียดการคิด!AG444)</f>
        <v/>
      </c>
      <c r="J444" s="151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IF(A445="","",รายละเอียดการคิด!AE445)</f>
        <v/>
      </c>
      <c r="H445" s="15" t="str">
        <f>IF(A445="","",รายละเอียดการคิด!AF445)</f>
        <v/>
      </c>
      <c r="I445" s="15" t="str">
        <f>IF(A445="","",รายละเอียดการคิด!AG445)</f>
        <v/>
      </c>
      <c r="J445" s="151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IF(A446="","",รายละเอียดการคิด!AE446)</f>
        <v/>
      </c>
      <c r="H446" s="15" t="str">
        <f>IF(A446="","",รายละเอียดการคิด!AF446)</f>
        <v/>
      </c>
      <c r="I446" s="15" t="str">
        <f>IF(A446="","",รายละเอียดการคิด!AG446)</f>
        <v/>
      </c>
      <c r="J446" s="151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IF(A447="","",รายละเอียดการคิด!AE447)</f>
        <v/>
      </c>
      <c r="H447" s="15" t="str">
        <f>IF(A447="","",รายละเอียดการคิด!AF447)</f>
        <v/>
      </c>
      <c r="I447" s="15" t="str">
        <f>IF(A447="","",รายละเอียดการคิด!AG447)</f>
        <v/>
      </c>
      <c r="J447" s="151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IF(A448="","",รายละเอียดการคิด!AE448)</f>
        <v/>
      </c>
      <c r="H448" s="15" t="str">
        <f>IF(A448="","",รายละเอียดการคิด!AF448)</f>
        <v/>
      </c>
      <c r="I448" s="15" t="str">
        <f>IF(A448="","",รายละเอียดการคิด!AG448)</f>
        <v/>
      </c>
      <c r="J448" s="151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IF(A449="","",รายละเอียดการคิด!AE449)</f>
        <v/>
      </c>
      <c r="H449" s="15" t="str">
        <f>IF(A449="","",รายละเอียดการคิด!AF449)</f>
        <v/>
      </c>
      <c r="I449" s="15" t="str">
        <f>IF(A449="","",รายละเอียดการคิด!AG449)</f>
        <v/>
      </c>
      <c r="J449" s="151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IF(A450="","",รายละเอียดการคิด!AE450)</f>
        <v/>
      </c>
      <c r="H450" s="15" t="str">
        <f>IF(A450="","",รายละเอียดการคิด!AF450)</f>
        <v/>
      </c>
      <c r="I450" s="15" t="str">
        <f>IF(A450="","",รายละเอียดการคิด!AG450)</f>
        <v/>
      </c>
      <c r="J450" s="151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IF(A451="","",รายละเอียดการคิด!AE451)</f>
        <v/>
      </c>
      <c r="H451" s="15" t="str">
        <f>IF(A451="","",รายละเอียดการคิด!AF451)</f>
        <v/>
      </c>
      <c r="I451" s="15" t="str">
        <f>IF(A451="","",รายละเอียดการคิด!AG451)</f>
        <v/>
      </c>
      <c r="J451" s="151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IF(A452="","",รายละเอียดการคิด!AE452)</f>
        <v/>
      </c>
      <c r="H452" s="15" t="str">
        <f>IF(A452="","",รายละเอียดการคิด!AF452)</f>
        <v/>
      </c>
      <c r="I452" s="15" t="str">
        <f>IF(A452="","",รายละเอียดการคิด!AG452)</f>
        <v/>
      </c>
      <c r="J452" s="151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IF(A453="","",รายละเอียดการคิด!AE453)</f>
        <v/>
      </c>
      <c r="H453" s="15" t="str">
        <f>IF(A453="","",รายละเอียดการคิด!AF453)</f>
        <v/>
      </c>
      <c r="I453" s="15" t="str">
        <f>IF(A453="","",รายละเอียดการคิด!AG453)</f>
        <v/>
      </c>
      <c r="J453" s="151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IF(A454="","",รายละเอียดการคิด!AE454)</f>
        <v/>
      </c>
      <c r="H454" s="15" t="str">
        <f>IF(A454="","",รายละเอียดการคิด!AF454)</f>
        <v/>
      </c>
      <c r="I454" s="15" t="str">
        <f>IF(A454="","",รายละเอียดการคิด!AG454)</f>
        <v/>
      </c>
      <c r="J454" s="151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IF(A455="","",รายละเอียดการคิด!AE455)</f>
        <v/>
      </c>
      <c r="H455" s="15" t="str">
        <f>IF(A455="","",รายละเอียดการคิด!AF455)</f>
        <v/>
      </c>
      <c r="I455" s="15" t="str">
        <f>IF(A455="","",รายละเอียดการคิด!AG455)</f>
        <v/>
      </c>
      <c r="J455" s="151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IF(A456="","",รายละเอียดการคิด!AE456)</f>
        <v/>
      </c>
      <c r="H456" s="15" t="str">
        <f>IF(A456="","",รายละเอียดการคิด!AF456)</f>
        <v/>
      </c>
      <c r="I456" s="15" t="str">
        <f>IF(A456="","",รายละเอียดการคิด!AG456)</f>
        <v/>
      </c>
      <c r="J456" s="151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IF(A457="","",รายละเอียดการคิด!AE457)</f>
        <v/>
      </c>
      <c r="H457" s="15" t="str">
        <f>IF(A457="","",รายละเอียดการคิด!AF457)</f>
        <v/>
      </c>
      <c r="I457" s="15" t="str">
        <f>IF(A457="","",รายละเอียดการคิด!AG457)</f>
        <v/>
      </c>
      <c r="J457" s="151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IF(A458="","",รายละเอียดการคิด!AE458)</f>
        <v/>
      </c>
      <c r="H458" s="15" t="str">
        <f>IF(A458="","",รายละเอียดการคิด!AF458)</f>
        <v/>
      </c>
      <c r="I458" s="15" t="str">
        <f>IF(A458="","",รายละเอียดการคิด!AG458)</f>
        <v/>
      </c>
      <c r="J458" s="151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IF(A459="","",รายละเอียดการคิด!AE459)</f>
        <v/>
      </c>
      <c r="H459" s="15" t="str">
        <f>IF(A459="","",รายละเอียดการคิด!AF459)</f>
        <v/>
      </c>
      <c r="I459" s="15" t="str">
        <f>IF(A459="","",รายละเอียดการคิด!AG459)</f>
        <v/>
      </c>
      <c r="J459" s="151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IF(A460="","",รายละเอียดการคิด!AE460)</f>
        <v/>
      </c>
      <c r="H460" s="15" t="str">
        <f>IF(A460="","",รายละเอียดการคิด!AF460)</f>
        <v/>
      </c>
      <c r="I460" s="15" t="str">
        <f>IF(A460="","",รายละเอียดการคิด!AG460)</f>
        <v/>
      </c>
      <c r="J460" s="151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IF(A461="","",รายละเอียดการคิด!AE461)</f>
        <v/>
      </c>
      <c r="H461" s="15" t="str">
        <f>IF(A461="","",รายละเอียดการคิด!AF461)</f>
        <v/>
      </c>
      <c r="I461" s="15" t="str">
        <f>IF(A461="","",รายละเอียดการคิด!AG461)</f>
        <v/>
      </c>
      <c r="J461" s="151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IF(A462="","",รายละเอียดการคิด!AE462)</f>
        <v/>
      </c>
      <c r="H462" s="15" t="str">
        <f>IF(A462="","",รายละเอียดการคิด!AF462)</f>
        <v/>
      </c>
      <c r="I462" s="15" t="str">
        <f>IF(A462="","",รายละเอียดการคิด!AG462)</f>
        <v/>
      </c>
      <c r="J462" s="151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IF(A463="","",รายละเอียดการคิด!AE463)</f>
        <v/>
      </c>
      <c r="H463" s="15" t="str">
        <f>IF(A463="","",รายละเอียดการคิด!AF463)</f>
        <v/>
      </c>
      <c r="I463" s="15" t="str">
        <f>IF(A463="","",รายละเอียดการคิด!AG463)</f>
        <v/>
      </c>
      <c r="J463" s="151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IF(A464="","",รายละเอียดการคิด!AE464)</f>
        <v/>
      </c>
      <c r="H464" s="15" t="str">
        <f>IF(A464="","",รายละเอียดการคิด!AF464)</f>
        <v/>
      </c>
      <c r="I464" s="15" t="str">
        <f>IF(A464="","",รายละเอียดการคิด!AG464)</f>
        <v/>
      </c>
      <c r="J464" s="151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IF(A465="","",รายละเอียดการคิด!AE465)</f>
        <v/>
      </c>
      <c r="H465" s="15" t="str">
        <f>IF(A465="","",รายละเอียดการคิด!AF465)</f>
        <v/>
      </c>
      <c r="I465" s="15" t="str">
        <f>IF(A465="","",รายละเอียดการคิด!AG465)</f>
        <v/>
      </c>
      <c r="J465" s="151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IF(A466="","",รายละเอียดการคิด!AE466)</f>
        <v/>
      </c>
      <c r="H466" s="15" t="str">
        <f>IF(A466="","",รายละเอียดการคิด!AF466)</f>
        <v/>
      </c>
      <c r="I466" s="15" t="str">
        <f>IF(A466="","",รายละเอียดการคิด!AG466)</f>
        <v/>
      </c>
      <c r="J466" s="151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IF(A467="","",รายละเอียดการคิด!AE467)</f>
        <v/>
      </c>
      <c r="H467" s="15" t="str">
        <f>IF(A467="","",รายละเอียดการคิด!AF467)</f>
        <v/>
      </c>
      <c r="I467" s="15" t="str">
        <f>IF(A467="","",รายละเอียดการคิด!AG467)</f>
        <v/>
      </c>
      <c r="J467" s="151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IF(A468="","",รายละเอียดการคิด!AE468)</f>
        <v/>
      </c>
      <c r="H468" s="15" t="str">
        <f>IF(A468="","",รายละเอียดการคิด!AF468)</f>
        <v/>
      </c>
      <c r="I468" s="15" t="str">
        <f>IF(A468="","",รายละเอียดการคิด!AG468)</f>
        <v/>
      </c>
      <c r="J468" s="151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IF(A469="","",รายละเอียดการคิด!AE469)</f>
        <v/>
      </c>
      <c r="H469" s="15" t="str">
        <f>IF(A469="","",รายละเอียดการคิด!AF469)</f>
        <v/>
      </c>
      <c r="I469" s="15" t="str">
        <f>IF(A469="","",รายละเอียดการคิด!AG469)</f>
        <v/>
      </c>
      <c r="J469" s="151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IF(A470="","",รายละเอียดการคิด!AE470)</f>
        <v/>
      </c>
      <c r="H470" s="15" t="str">
        <f>IF(A470="","",รายละเอียดการคิด!AF470)</f>
        <v/>
      </c>
      <c r="I470" s="15" t="str">
        <f>IF(A470="","",รายละเอียดการคิด!AG470)</f>
        <v/>
      </c>
      <c r="J470" s="151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IF(A471="","",รายละเอียดการคิด!AE471)</f>
        <v/>
      </c>
      <c r="H471" s="15" t="str">
        <f>IF(A471="","",รายละเอียดการคิด!AF471)</f>
        <v/>
      </c>
      <c r="I471" s="15" t="str">
        <f>IF(A471="","",รายละเอียดการคิด!AG471)</f>
        <v/>
      </c>
      <c r="J471" s="151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IF(A472="","",รายละเอียดการคิด!AE472)</f>
        <v/>
      </c>
      <c r="H472" s="15" t="str">
        <f>IF(A472="","",รายละเอียดการคิด!AF472)</f>
        <v/>
      </c>
      <c r="I472" s="15" t="str">
        <f>IF(A472="","",รายละเอียดการคิด!AG472)</f>
        <v/>
      </c>
      <c r="J472" s="151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IF(A473="","",รายละเอียดการคิด!AE473)</f>
        <v/>
      </c>
      <c r="H473" s="15" t="str">
        <f>IF(A473="","",รายละเอียดการคิด!AF473)</f>
        <v/>
      </c>
      <c r="I473" s="15" t="str">
        <f>IF(A473="","",รายละเอียดการคิด!AG473)</f>
        <v/>
      </c>
      <c r="J473" s="151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IF(A474="","",รายละเอียดการคิด!AE474)</f>
        <v/>
      </c>
      <c r="H474" s="15" t="str">
        <f>IF(A474="","",รายละเอียดการคิด!AF474)</f>
        <v/>
      </c>
      <c r="I474" s="15" t="str">
        <f>IF(A474="","",รายละเอียดการคิด!AG474)</f>
        <v/>
      </c>
      <c r="J474" s="151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IF(A475="","",รายละเอียดการคิด!AE475)</f>
        <v/>
      </c>
      <c r="H475" s="15" t="str">
        <f>IF(A475="","",รายละเอียดการคิด!AF475)</f>
        <v/>
      </c>
      <c r="I475" s="15" t="str">
        <f>IF(A475="","",รายละเอียดการคิด!AG475)</f>
        <v/>
      </c>
      <c r="J475" s="151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IF(A476="","",รายละเอียดการคิด!AE476)</f>
        <v/>
      </c>
      <c r="H476" s="15" t="str">
        <f>IF(A476="","",รายละเอียดการคิด!AF476)</f>
        <v/>
      </c>
      <c r="I476" s="15" t="str">
        <f>IF(A476="","",รายละเอียดการคิด!AG476)</f>
        <v/>
      </c>
      <c r="J476" s="151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IF(A477="","",รายละเอียดการคิด!AE477)</f>
        <v/>
      </c>
      <c r="H477" s="15" t="str">
        <f>IF(A477="","",รายละเอียดการคิด!AF477)</f>
        <v/>
      </c>
      <c r="I477" s="15" t="str">
        <f>IF(A477="","",รายละเอียดการคิด!AG477)</f>
        <v/>
      </c>
      <c r="J477" s="151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IF(A478="","",รายละเอียดการคิด!AE478)</f>
        <v/>
      </c>
      <c r="H478" s="15" t="str">
        <f>IF(A478="","",รายละเอียดการคิด!AF478)</f>
        <v/>
      </c>
      <c r="I478" s="15" t="str">
        <f>IF(A478="","",รายละเอียดการคิด!AG478)</f>
        <v/>
      </c>
      <c r="J478" s="151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IF(A479="","",รายละเอียดการคิด!AE479)</f>
        <v/>
      </c>
      <c r="H479" s="15" t="str">
        <f>IF(A479="","",รายละเอียดการคิด!AF479)</f>
        <v/>
      </c>
      <c r="I479" s="15" t="str">
        <f>IF(A479="","",รายละเอียดการคิด!AG479)</f>
        <v/>
      </c>
      <c r="J479" s="151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IF(A480="","",รายละเอียดการคิด!AE480)</f>
        <v/>
      </c>
      <c r="H480" s="15" t="str">
        <f>IF(A480="","",รายละเอียดการคิด!AF480)</f>
        <v/>
      </c>
      <c r="I480" s="15" t="str">
        <f>IF(A480="","",รายละเอียดการคิด!AG480)</f>
        <v/>
      </c>
      <c r="J480" s="151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IF(A481="","",รายละเอียดการคิด!AE481)</f>
        <v/>
      </c>
      <c r="H481" s="15" t="str">
        <f>IF(A481="","",รายละเอียดการคิด!AF481)</f>
        <v/>
      </c>
      <c r="I481" s="15" t="str">
        <f>IF(A481="","",รายละเอียดการคิด!AG481)</f>
        <v/>
      </c>
      <c r="J481" s="151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IF(A482="","",รายละเอียดการคิด!AE482)</f>
        <v/>
      </c>
      <c r="H482" s="15" t="str">
        <f>IF(A482="","",รายละเอียดการคิด!AF482)</f>
        <v/>
      </c>
      <c r="I482" s="15" t="str">
        <f>IF(A482="","",รายละเอียดการคิด!AG482)</f>
        <v/>
      </c>
      <c r="J482" s="151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IF(A483="","",รายละเอียดการคิด!AE483)</f>
        <v/>
      </c>
      <c r="H483" s="15" t="str">
        <f>IF(A483="","",รายละเอียดการคิด!AF483)</f>
        <v/>
      </c>
      <c r="I483" s="15" t="str">
        <f>IF(A483="","",รายละเอียดการคิด!AG483)</f>
        <v/>
      </c>
      <c r="J483" s="151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IF(A484="","",รายละเอียดการคิด!AE484)</f>
        <v/>
      </c>
      <c r="H484" s="15" t="str">
        <f>IF(A484="","",รายละเอียดการคิด!AF484)</f>
        <v/>
      </c>
      <c r="I484" s="15" t="str">
        <f>IF(A484="","",รายละเอียดการคิด!AG484)</f>
        <v/>
      </c>
      <c r="J484" s="151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IF(A485="","",รายละเอียดการคิด!AE485)</f>
        <v/>
      </c>
      <c r="H485" s="15" t="str">
        <f>IF(A485="","",รายละเอียดการคิด!AF485)</f>
        <v/>
      </c>
      <c r="I485" s="15" t="str">
        <f>IF(A485="","",รายละเอียดการคิด!AG485)</f>
        <v/>
      </c>
      <c r="J485" s="151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IF(A486="","",รายละเอียดการคิด!AE486)</f>
        <v/>
      </c>
      <c r="H486" s="15" t="str">
        <f>IF(A486="","",รายละเอียดการคิด!AF486)</f>
        <v/>
      </c>
      <c r="I486" s="15" t="str">
        <f>IF(A486="","",รายละเอียดการคิด!AG486)</f>
        <v/>
      </c>
      <c r="J486" s="151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IF(A487="","",รายละเอียดการคิด!AE487)</f>
        <v/>
      </c>
      <c r="H487" s="15" t="str">
        <f>IF(A487="","",รายละเอียดการคิด!AF487)</f>
        <v/>
      </c>
      <c r="I487" s="15" t="str">
        <f>IF(A487="","",รายละเอียดการคิด!AG487)</f>
        <v/>
      </c>
      <c r="J487" s="151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IF(A488="","",รายละเอียดการคิด!AE488)</f>
        <v/>
      </c>
      <c r="H488" s="15" t="str">
        <f>IF(A488="","",รายละเอียดการคิด!AF488)</f>
        <v/>
      </c>
      <c r="I488" s="15" t="str">
        <f>IF(A488="","",รายละเอียดการคิด!AG488)</f>
        <v/>
      </c>
      <c r="J488" s="151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IF(A489="","",รายละเอียดการคิด!AE489)</f>
        <v/>
      </c>
      <c r="H489" s="15" t="str">
        <f>IF(A489="","",รายละเอียดการคิด!AF489)</f>
        <v/>
      </c>
      <c r="I489" s="15" t="str">
        <f>IF(A489="","",รายละเอียดการคิด!AG489)</f>
        <v/>
      </c>
      <c r="J489" s="151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IF(A490="","",รายละเอียดการคิด!AE490)</f>
        <v/>
      </c>
      <c r="H490" s="15" t="str">
        <f>IF(A490="","",รายละเอียดการคิด!AF490)</f>
        <v/>
      </c>
      <c r="I490" s="15" t="str">
        <f>IF(A490="","",รายละเอียดการคิด!AG490)</f>
        <v/>
      </c>
      <c r="J490" s="151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IF(A491="","",รายละเอียดการคิด!AE491)</f>
        <v/>
      </c>
      <c r="H491" s="15" t="str">
        <f>IF(A491="","",รายละเอียดการคิด!AF491)</f>
        <v/>
      </c>
      <c r="I491" s="15" t="str">
        <f>IF(A491="","",รายละเอียดการคิด!AG491)</f>
        <v/>
      </c>
      <c r="J491" s="151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IF(A492="","",รายละเอียดการคิด!AE492)</f>
        <v/>
      </c>
      <c r="H492" s="15" t="str">
        <f>IF(A492="","",รายละเอียดการคิด!AF492)</f>
        <v/>
      </c>
      <c r="I492" s="15" t="str">
        <f>IF(A492="","",รายละเอียดการคิด!AG492)</f>
        <v/>
      </c>
      <c r="J492" s="151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IF(A493="","",รายละเอียดการคิด!AE493)</f>
        <v/>
      </c>
      <c r="H493" s="15" t="str">
        <f>IF(A493="","",รายละเอียดการคิด!AF493)</f>
        <v/>
      </c>
      <c r="I493" s="15" t="str">
        <f>IF(A493="","",รายละเอียดการคิด!AG493)</f>
        <v/>
      </c>
      <c r="J493" s="151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IF(A494="","",รายละเอียดการคิด!AE494)</f>
        <v/>
      </c>
      <c r="H494" s="15" t="str">
        <f>IF(A494="","",รายละเอียดการคิด!AF494)</f>
        <v/>
      </c>
      <c r="I494" s="15" t="str">
        <f>IF(A494="","",รายละเอียดการคิด!AG494)</f>
        <v/>
      </c>
      <c r="J494" s="151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IF(A495="","",รายละเอียดการคิด!AE495)</f>
        <v/>
      </c>
      <c r="H495" s="15" t="str">
        <f>IF(A495="","",รายละเอียดการคิด!AF495)</f>
        <v/>
      </c>
      <c r="I495" s="15" t="str">
        <f>IF(A495="","",รายละเอียดการคิด!AG495)</f>
        <v/>
      </c>
      <c r="J495" s="151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IF(A496="","",รายละเอียดการคิด!AE496)</f>
        <v/>
      </c>
      <c r="H496" s="15" t="str">
        <f>IF(A496="","",รายละเอียดการคิด!AF496)</f>
        <v/>
      </c>
      <c r="I496" s="15" t="str">
        <f>IF(A496="","",รายละเอียดการคิด!AG496)</f>
        <v/>
      </c>
      <c r="J496" s="151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IF(A497="","",รายละเอียดการคิด!AE497)</f>
        <v/>
      </c>
      <c r="H497" s="15" t="str">
        <f>IF(A497="","",รายละเอียดการคิด!AF497)</f>
        <v/>
      </c>
      <c r="I497" s="15" t="str">
        <f>IF(A497="","",รายละเอียดการคิด!AG497)</f>
        <v/>
      </c>
      <c r="J497" s="151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IF(A498="","",รายละเอียดการคิด!AE498)</f>
        <v/>
      </c>
      <c r="H498" s="15" t="str">
        <f>IF(A498="","",รายละเอียดการคิด!AF498)</f>
        <v/>
      </c>
      <c r="I498" s="15" t="str">
        <f>IF(A498="","",รายละเอียดการคิด!AG498)</f>
        <v/>
      </c>
      <c r="J498" s="151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IF(A499="","",รายละเอียดการคิด!AE499)</f>
        <v/>
      </c>
      <c r="H499" s="15" t="str">
        <f>IF(A499="","",รายละเอียดการคิด!AF499)</f>
        <v/>
      </c>
      <c r="I499" s="15" t="str">
        <f>IF(A499="","",รายละเอียดการคิด!AG499)</f>
        <v/>
      </c>
      <c r="J499" s="151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IF(A500="","",รายละเอียดการคิด!AE500)</f>
        <v/>
      </c>
      <c r="H500" s="15" t="str">
        <f>IF(A500="","",รายละเอียดการคิด!AF500)</f>
        <v/>
      </c>
      <c r="I500" s="15" t="str">
        <f>IF(A500="","",รายละเอียดการคิด!AG500)</f>
        <v/>
      </c>
      <c r="J500" s="151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IF(A501="","",รายละเอียดการคิด!AE501)</f>
        <v/>
      </c>
      <c r="H501" s="15" t="str">
        <f>IF(A501="","",รายละเอียดการคิด!AF501)</f>
        <v/>
      </c>
      <c r="I501" s="15" t="str">
        <f>IF(A501="","",รายละเอียดการคิด!AG501)</f>
        <v/>
      </c>
      <c r="J501" s="151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IF(A502="","",รายละเอียดการคิด!AE502)</f>
        <v/>
      </c>
      <c r="H502" s="15" t="str">
        <f>IF(A502="","",รายละเอียดการคิด!AF502)</f>
        <v/>
      </c>
      <c r="I502" s="15" t="str">
        <f>IF(A502="","",รายละเอียดการคิด!AG502)</f>
        <v/>
      </c>
      <c r="J502" s="151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IF(A503="","",รายละเอียดการคิด!AE503)</f>
        <v/>
      </c>
      <c r="H503" s="15" t="str">
        <f>IF(A503="","",รายละเอียดการคิด!AF503)</f>
        <v/>
      </c>
      <c r="I503" s="15" t="str">
        <f>IF(A503="","",รายละเอียดการคิด!AG503)</f>
        <v/>
      </c>
      <c r="J503" s="151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IF(A504="","",รายละเอียดการคิด!AE504)</f>
        <v/>
      </c>
      <c r="H504" s="15" t="str">
        <f>IF(A504="","",รายละเอียดการคิด!AF504)</f>
        <v/>
      </c>
      <c r="I504" s="15" t="str">
        <f>IF(A504="","",รายละเอียดการคิด!AG504)</f>
        <v/>
      </c>
      <c r="J504" s="151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IF(A505="","",รายละเอียดการคิด!AE505)</f>
        <v/>
      </c>
      <c r="H505" s="15" t="str">
        <f>IF(A505="","",รายละเอียดการคิด!AF505)</f>
        <v/>
      </c>
      <c r="I505" s="15" t="str">
        <f>IF(A505="","",รายละเอียดการคิด!AG505)</f>
        <v/>
      </c>
      <c r="J505" s="151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IF(A506="","",รายละเอียดการคิด!AE506)</f>
        <v/>
      </c>
      <c r="H506" s="15" t="str">
        <f>IF(A506="","",รายละเอียดการคิด!AF506)</f>
        <v/>
      </c>
      <c r="I506" s="15" t="str">
        <f>IF(A506="","",รายละเอียดการคิด!AG506)</f>
        <v/>
      </c>
      <c r="J506" s="151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IF(A507="","",รายละเอียดการคิด!AE507)</f>
        <v/>
      </c>
      <c r="H507" s="15" t="str">
        <f>IF(A507="","",รายละเอียดการคิด!AF507)</f>
        <v/>
      </c>
      <c r="I507" s="15" t="str">
        <f>IF(A507="","",รายละเอียดการคิด!AG507)</f>
        <v/>
      </c>
      <c r="J507" s="151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IF(A508="","",รายละเอียดการคิด!AE508)</f>
        <v/>
      </c>
      <c r="H508" s="15" t="str">
        <f>IF(A508="","",รายละเอียดการคิด!AF508)</f>
        <v/>
      </c>
      <c r="I508" s="15" t="str">
        <f>IF(A508="","",รายละเอียดการคิด!AG508)</f>
        <v/>
      </c>
      <c r="J508" s="151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IF(A509="","",รายละเอียดการคิด!AE509)</f>
        <v/>
      </c>
      <c r="H509" s="15" t="str">
        <f>IF(A509="","",รายละเอียดการคิด!AF509)</f>
        <v/>
      </c>
      <c r="I509" s="15" t="str">
        <f>IF(A509="","",รายละเอียดการคิด!AG509)</f>
        <v/>
      </c>
      <c r="J509" s="151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IF(A510="","",รายละเอียดการคิด!AE510)</f>
        <v/>
      </c>
      <c r="H510" s="15" t="str">
        <f>IF(A510="","",รายละเอียดการคิด!AF510)</f>
        <v/>
      </c>
      <c r="I510" s="15" t="str">
        <f>IF(A510="","",รายละเอียดการคิด!AG510)</f>
        <v/>
      </c>
      <c r="J510" s="151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IF(A511="","",รายละเอียดการคิด!AE511)</f>
        <v/>
      </c>
      <c r="H511" s="15" t="str">
        <f>IF(A511="","",รายละเอียดการคิด!AF511)</f>
        <v/>
      </c>
      <c r="I511" s="15" t="str">
        <f>IF(A511="","",รายละเอียดการคิด!AG511)</f>
        <v/>
      </c>
      <c r="J511" s="151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IF(A512="","",รายละเอียดการคิด!AE512)</f>
        <v/>
      </c>
      <c r="H512" s="15" t="str">
        <f>IF(A512="","",รายละเอียดการคิด!AF512)</f>
        <v/>
      </c>
      <c r="I512" s="15" t="str">
        <f>IF(A512="","",รายละเอียดการคิด!AG512)</f>
        <v/>
      </c>
      <c r="J512" s="151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IF(A513="","",รายละเอียดการคิด!AE513)</f>
        <v/>
      </c>
      <c r="H513" s="15" t="str">
        <f>IF(A513="","",รายละเอียดการคิด!AF513)</f>
        <v/>
      </c>
      <c r="I513" s="15" t="str">
        <f>IF(A513="","",รายละเอียดการคิด!AG513)</f>
        <v/>
      </c>
      <c r="J513" s="151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IF(A514="","",รายละเอียดการคิด!AE514)</f>
        <v/>
      </c>
      <c r="H514" s="15" t="str">
        <f>IF(A514="","",รายละเอียดการคิด!AF514)</f>
        <v/>
      </c>
      <c r="I514" s="15" t="str">
        <f>IF(A514="","",รายละเอียดการคิด!AG514)</f>
        <v/>
      </c>
      <c r="J514" s="151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IF(A515="","",รายละเอียดการคิด!AE515)</f>
        <v/>
      </c>
      <c r="H515" s="15" t="str">
        <f>IF(A515="","",รายละเอียดการคิด!AF515)</f>
        <v/>
      </c>
      <c r="I515" s="15" t="str">
        <f>IF(A515="","",รายละเอียดการคิด!AG515)</f>
        <v/>
      </c>
      <c r="J515" s="151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IF(A516="","",รายละเอียดการคิด!AE516)</f>
        <v/>
      </c>
      <c r="H516" s="15" t="str">
        <f>IF(A516="","",รายละเอียดการคิด!AF516)</f>
        <v/>
      </c>
      <c r="I516" s="15" t="str">
        <f>IF(A516="","",รายละเอียดการคิด!AG516)</f>
        <v/>
      </c>
      <c r="J516" s="151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IF(A517="","",รายละเอียดการคิด!AE517)</f>
        <v/>
      </c>
      <c r="H517" s="15" t="str">
        <f>IF(A517="","",รายละเอียดการคิด!AF517)</f>
        <v/>
      </c>
      <c r="I517" s="15" t="str">
        <f>IF(A517="","",รายละเอียดการคิด!AG517)</f>
        <v/>
      </c>
      <c r="J517" s="151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IF(A518="","",รายละเอียดการคิด!AE518)</f>
        <v/>
      </c>
      <c r="H518" s="15" t="str">
        <f>IF(A518="","",รายละเอียดการคิด!AF518)</f>
        <v/>
      </c>
      <c r="I518" s="15" t="str">
        <f>IF(A518="","",รายละเอียดการคิด!AG518)</f>
        <v/>
      </c>
      <c r="J518" s="151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IF(A519="","",รายละเอียดการคิด!AE519)</f>
        <v/>
      </c>
      <c r="H519" s="15" t="str">
        <f>IF(A519="","",รายละเอียดการคิด!AF519)</f>
        <v/>
      </c>
      <c r="I519" s="15" t="str">
        <f>IF(A519="","",รายละเอียดการคิด!AG519)</f>
        <v/>
      </c>
      <c r="J519" s="151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IF(A520="","",รายละเอียดการคิด!AE520)</f>
        <v/>
      </c>
      <c r="H520" s="15" t="str">
        <f>IF(A520="","",รายละเอียดการคิด!AF520)</f>
        <v/>
      </c>
      <c r="I520" s="15" t="str">
        <f>IF(A520="","",รายละเอียดการคิด!AG520)</f>
        <v/>
      </c>
      <c r="J520" s="151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IF(A521="","",รายละเอียดการคิด!AE521)</f>
        <v/>
      </c>
      <c r="H521" s="15" t="str">
        <f>IF(A521="","",รายละเอียดการคิด!AF521)</f>
        <v/>
      </c>
      <c r="I521" s="15" t="str">
        <f>IF(A521="","",รายละเอียดการคิด!AG521)</f>
        <v/>
      </c>
      <c r="J521" s="151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IF(A522="","",รายละเอียดการคิด!AE522)</f>
        <v/>
      </c>
      <c r="H522" s="15" t="str">
        <f>IF(A522="","",รายละเอียดการคิด!AF522)</f>
        <v/>
      </c>
      <c r="I522" s="15" t="str">
        <f>IF(A522="","",รายละเอียดการคิด!AG522)</f>
        <v/>
      </c>
      <c r="J522" s="151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IF(A523="","",รายละเอียดการคิด!AE523)</f>
        <v/>
      </c>
      <c r="H523" s="15" t="str">
        <f>IF(A523="","",รายละเอียดการคิด!AF523)</f>
        <v/>
      </c>
      <c r="I523" s="15" t="str">
        <f>IF(A523="","",รายละเอียดการคิด!AG523)</f>
        <v/>
      </c>
      <c r="J523" s="151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IF(A524="","",รายละเอียดการคิด!AE524)</f>
        <v/>
      </c>
      <c r="H524" s="15" t="str">
        <f>IF(A524="","",รายละเอียดการคิด!AF524)</f>
        <v/>
      </c>
      <c r="I524" s="15" t="str">
        <f>IF(A524="","",รายละเอียดการคิด!AG524)</f>
        <v/>
      </c>
      <c r="J524" s="151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IF(A525="","",รายละเอียดการคิด!AE525)</f>
        <v/>
      </c>
      <c r="H525" s="15" t="str">
        <f>IF(A525="","",รายละเอียดการคิด!AF525)</f>
        <v/>
      </c>
      <c r="I525" s="15" t="str">
        <f>IF(A525="","",รายละเอียดการคิด!AG525)</f>
        <v/>
      </c>
      <c r="J525" s="151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IF(A526="","",รายละเอียดการคิด!AE526)</f>
        <v/>
      </c>
      <c r="H526" s="15" t="str">
        <f>IF(A526="","",รายละเอียดการคิด!AF526)</f>
        <v/>
      </c>
      <c r="I526" s="15" t="str">
        <f>IF(A526="","",รายละเอียดการคิด!AG526)</f>
        <v/>
      </c>
      <c r="J526" s="151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IF(A527="","",รายละเอียดการคิด!AE527)</f>
        <v/>
      </c>
      <c r="H527" s="15" t="str">
        <f>IF(A527="","",รายละเอียดการคิด!AF527)</f>
        <v/>
      </c>
      <c r="I527" s="15" t="str">
        <f>IF(A527="","",รายละเอียดการคิด!AG527)</f>
        <v/>
      </c>
      <c r="J527" s="151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IF(A528="","",รายละเอียดการคิด!AE528)</f>
        <v/>
      </c>
      <c r="H528" s="15" t="str">
        <f>IF(A528="","",รายละเอียดการคิด!AF528)</f>
        <v/>
      </c>
      <c r="I528" s="15" t="str">
        <f>IF(A528="","",รายละเอียดการคิด!AG528)</f>
        <v/>
      </c>
      <c r="J528" s="151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IF(A529="","",รายละเอียดการคิด!AE529)</f>
        <v/>
      </c>
      <c r="H529" s="15" t="str">
        <f>IF(A529="","",รายละเอียดการคิด!AF529)</f>
        <v/>
      </c>
      <c r="I529" s="15" t="str">
        <f>IF(A529="","",รายละเอียดการคิด!AG529)</f>
        <v/>
      </c>
      <c r="J529" s="151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IF(A530="","",รายละเอียดการคิด!AE530)</f>
        <v/>
      </c>
      <c r="H530" s="15" t="str">
        <f>IF(A530="","",รายละเอียดการคิด!AF530)</f>
        <v/>
      </c>
      <c r="I530" s="15" t="str">
        <f>IF(A530="","",รายละเอียดการคิด!AG530)</f>
        <v/>
      </c>
      <c r="J530" s="151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IF(A531="","",รายละเอียดการคิด!AE531)</f>
        <v/>
      </c>
      <c r="H531" s="15" t="str">
        <f>IF(A531="","",รายละเอียดการคิด!AF531)</f>
        <v/>
      </c>
      <c r="I531" s="15" t="str">
        <f>IF(A531="","",รายละเอียดการคิด!AG531)</f>
        <v/>
      </c>
      <c r="J531" s="151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IF(A532="","",รายละเอียดการคิด!AE532)</f>
        <v/>
      </c>
      <c r="H532" s="15" t="str">
        <f>IF(A532="","",รายละเอียดการคิด!AF532)</f>
        <v/>
      </c>
      <c r="I532" s="15" t="str">
        <f>IF(A532="","",รายละเอียดการคิด!AG532)</f>
        <v/>
      </c>
      <c r="J532" s="151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IF(A533="","",รายละเอียดการคิด!AE533)</f>
        <v/>
      </c>
      <c r="H533" s="15" t="str">
        <f>IF(A533="","",รายละเอียดการคิด!AF533)</f>
        <v/>
      </c>
      <c r="I533" s="15" t="str">
        <f>IF(A533="","",รายละเอียดการคิด!AG533)</f>
        <v/>
      </c>
      <c r="J533" s="151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IF(A534="","",รายละเอียดการคิด!AE534)</f>
        <v/>
      </c>
      <c r="H534" s="15" t="str">
        <f>IF(A534="","",รายละเอียดการคิด!AF534)</f>
        <v/>
      </c>
      <c r="I534" s="15" t="str">
        <f>IF(A534="","",รายละเอียดการคิด!AG534)</f>
        <v/>
      </c>
      <c r="J534" s="151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IF(A535="","",รายละเอียดการคิด!AE535)</f>
        <v/>
      </c>
      <c r="H535" s="15" t="str">
        <f>IF(A535="","",รายละเอียดการคิด!AF535)</f>
        <v/>
      </c>
      <c r="I535" s="15" t="str">
        <f>IF(A535="","",รายละเอียดการคิด!AG535)</f>
        <v/>
      </c>
      <c r="J535" s="151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IF(A536="","",รายละเอียดการคิด!AE536)</f>
        <v/>
      </c>
      <c r="H536" s="15" t="str">
        <f>IF(A536="","",รายละเอียดการคิด!AF536)</f>
        <v/>
      </c>
      <c r="I536" s="15" t="str">
        <f>IF(A536="","",รายละเอียดการคิด!AG536)</f>
        <v/>
      </c>
      <c r="J536" s="151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IF(A537="","",รายละเอียดการคิด!AE537)</f>
        <v/>
      </c>
      <c r="H537" s="15" t="str">
        <f>IF(A537="","",รายละเอียดการคิด!AF537)</f>
        <v/>
      </c>
      <c r="I537" s="15" t="str">
        <f>IF(A537="","",รายละเอียดการคิด!AG537)</f>
        <v/>
      </c>
      <c r="J537" s="151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IF(A538="","",รายละเอียดการคิด!AE538)</f>
        <v/>
      </c>
      <c r="H538" s="15" t="str">
        <f>IF(A538="","",รายละเอียดการคิด!AF538)</f>
        <v/>
      </c>
      <c r="I538" s="15" t="str">
        <f>IF(A538="","",รายละเอียดการคิด!AG538)</f>
        <v/>
      </c>
      <c r="J538" s="151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IF(A539="","",รายละเอียดการคิด!AE539)</f>
        <v/>
      </c>
      <c r="H539" s="15" t="str">
        <f>IF(A539="","",รายละเอียดการคิด!AF539)</f>
        <v/>
      </c>
      <c r="I539" s="15" t="str">
        <f>IF(A539="","",รายละเอียดการคิด!AG539)</f>
        <v/>
      </c>
      <c r="J539" s="151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IF(A540="","",รายละเอียดการคิด!AE540)</f>
        <v/>
      </c>
      <c r="H540" s="15" t="str">
        <f>IF(A540="","",รายละเอียดการคิด!AF540)</f>
        <v/>
      </c>
      <c r="I540" s="15" t="str">
        <f>IF(A540="","",รายละเอียดการคิด!AG540)</f>
        <v/>
      </c>
      <c r="J540" s="151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IF(A541="","",รายละเอียดการคิด!AE541)</f>
        <v/>
      </c>
      <c r="H541" s="15" t="str">
        <f>IF(A541="","",รายละเอียดการคิด!AF541)</f>
        <v/>
      </c>
      <c r="I541" s="15" t="str">
        <f>IF(A541="","",รายละเอียดการคิด!AG541)</f>
        <v/>
      </c>
      <c r="J541" s="151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IF(A542="","",รายละเอียดการคิด!AE542)</f>
        <v/>
      </c>
      <c r="H542" s="15" t="str">
        <f>IF(A542="","",รายละเอียดการคิด!AF542)</f>
        <v/>
      </c>
      <c r="I542" s="15" t="str">
        <f>IF(A542="","",รายละเอียดการคิด!AG542)</f>
        <v/>
      </c>
      <c r="J542" s="151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IF(A543="","",รายละเอียดการคิด!AE543)</f>
        <v/>
      </c>
      <c r="H543" s="15" t="str">
        <f>IF(A543="","",รายละเอียดการคิด!AF543)</f>
        <v/>
      </c>
      <c r="I543" s="15" t="str">
        <f>IF(A543="","",รายละเอียดการคิด!AG543)</f>
        <v/>
      </c>
      <c r="J543" s="151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IF(A544="","",รายละเอียดการคิด!AE544)</f>
        <v/>
      </c>
      <c r="H544" s="15" t="str">
        <f>IF(A544="","",รายละเอียดการคิด!AF544)</f>
        <v/>
      </c>
      <c r="I544" s="15" t="str">
        <f>IF(A544="","",รายละเอียดการคิด!AG544)</f>
        <v/>
      </c>
      <c r="J544" s="151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IF(A545="","",รายละเอียดการคิด!AE545)</f>
        <v/>
      </c>
      <c r="H545" s="15" t="str">
        <f>IF(A545="","",รายละเอียดการคิด!AF545)</f>
        <v/>
      </c>
      <c r="I545" s="15" t="str">
        <f>IF(A545="","",รายละเอียดการคิด!AG545)</f>
        <v/>
      </c>
      <c r="J545" s="151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IF(A546="","",รายละเอียดการคิด!AE546)</f>
        <v/>
      </c>
      <c r="H546" s="15" t="str">
        <f>IF(A546="","",รายละเอียดการคิด!AF546)</f>
        <v/>
      </c>
      <c r="I546" s="15" t="str">
        <f>IF(A546="","",รายละเอียดการคิด!AG546)</f>
        <v/>
      </c>
      <c r="J546" s="151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IF(A547="","",รายละเอียดการคิด!AE547)</f>
        <v/>
      </c>
      <c r="H547" s="15" t="str">
        <f>IF(A547="","",รายละเอียดการคิด!AF547)</f>
        <v/>
      </c>
      <c r="I547" s="15" t="str">
        <f>IF(A547="","",รายละเอียดการคิด!AG547)</f>
        <v/>
      </c>
      <c r="J547" s="151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IF(A548="","",รายละเอียดการคิด!AE548)</f>
        <v/>
      </c>
      <c r="H548" s="15" t="str">
        <f>IF(A548="","",รายละเอียดการคิด!AF548)</f>
        <v/>
      </c>
      <c r="I548" s="15" t="str">
        <f>IF(A548="","",รายละเอียดการคิด!AG548)</f>
        <v/>
      </c>
      <c r="J548" s="151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IF(A549="","",รายละเอียดการคิด!AE549)</f>
        <v/>
      </c>
      <c r="H549" s="15" t="str">
        <f>IF(A549="","",รายละเอียดการคิด!AF549)</f>
        <v/>
      </c>
      <c r="I549" s="15" t="str">
        <f>IF(A549="","",รายละเอียดการคิด!AG549)</f>
        <v/>
      </c>
      <c r="J549" s="151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IF(A550="","",รายละเอียดการคิด!AE550)</f>
        <v/>
      </c>
      <c r="H550" s="15" t="str">
        <f>IF(A550="","",รายละเอียดการคิด!AF550)</f>
        <v/>
      </c>
      <c r="I550" s="15" t="str">
        <f>IF(A550="","",รายละเอียดการคิด!AG550)</f>
        <v/>
      </c>
      <c r="J550" s="151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247" customFormat="1" ht="36" customHeight="1" x14ac:dyDescent="0.25">
      <c r="B554" s="247" t="s">
        <v>74</v>
      </c>
      <c r="E554" s="247" t="s">
        <v>75</v>
      </c>
      <c r="F554" s="248"/>
      <c r="G554" s="249"/>
      <c r="H554" s="247" t="s">
        <v>76</v>
      </c>
      <c r="I554" s="250"/>
      <c r="J554" s="251"/>
    </row>
    <row r="555" spans="1:10" s="6" customFormat="1" ht="18" customHeight="1" x14ac:dyDescent="0.25">
      <c r="C555" s="6" t="s">
        <v>86</v>
      </c>
      <c r="E555" s="6" t="s">
        <v>83</v>
      </c>
      <c r="F555" s="244"/>
      <c r="G555" s="245"/>
      <c r="H555" s="245" t="s">
        <v>84</v>
      </c>
      <c r="I555" s="245"/>
      <c r="J555" s="245"/>
    </row>
    <row r="556" spans="1:10" s="6" customFormat="1" x14ac:dyDescent="0.25">
      <c r="C556" s="6" t="s">
        <v>85</v>
      </c>
      <c r="E556" s="6" t="s">
        <v>81</v>
      </c>
      <c r="G556" s="245"/>
      <c r="H556" s="245" t="s">
        <v>82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55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555" sqref="H555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65"/>
      <c r="C2" s="265"/>
      <c r="D2" s="265"/>
      <c r="E2" s="189"/>
      <c r="F2" s="189"/>
      <c r="G2" s="7"/>
      <c r="H2" s="7"/>
      <c r="I2" s="7"/>
      <c r="J2" s="7"/>
    </row>
    <row r="3" spans="1:13" s="256" customFormat="1" ht="27.6" customHeight="1" x14ac:dyDescent="0.25">
      <c r="A3" s="254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4"/>
      <c r="C3" s="254"/>
      <c r="D3" s="254"/>
      <c r="E3" s="254"/>
      <c r="F3" s="254"/>
      <c r="G3" s="255"/>
      <c r="H3" s="281"/>
      <c r="I3" s="281"/>
      <c r="J3" s="281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82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3"/>
      <c r="I4" s="283"/>
      <c r="J4" s="284"/>
    </row>
    <row r="5" spans="1:13" ht="19.2" customHeight="1" x14ac:dyDescent="0.25">
      <c r="A5" s="275"/>
      <c r="B5" s="277"/>
      <c r="C5" s="277"/>
      <c r="D5" s="275"/>
      <c r="E5" s="275"/>
      <c r="F5" s="275"/>
      <c r="G5" s="231" t="s">
        <v>64</v>
      </c>
      <c r="H5" s="231" t="s">
        <v>43</v>
      </c>
      <c r="I5" s="231" t="s">
        <v>30</v>
      </c>
      <c r="J5" s="231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2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2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32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32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32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32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32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32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32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32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32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32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32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32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32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32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32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32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32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32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32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32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32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32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32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32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32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32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32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32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32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32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32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32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32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32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32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32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32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32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32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32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32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32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32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32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32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32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32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32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32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32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32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32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32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32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32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IF($A161="","",SUM(รายละเอียดการคิด!AN161,รายละเอียดการคิด!AW161))</f>
        <v/>
      </c>
      <c r="H161" s="15" t="str">
        <f>IF($A161="","",SUM(รายละเอียดการคิด!AO161,รายละเอียดการคิด!AX161))</f>
        <v/>
      </c>
      <c r="I161" s="15" t="str">
        <f>IF($A161="","",SUM(รายละเอียดการคิด!AP161,รายละเอียดการคิด!AY161))</f>
        <v/>
      </c>
      <c r="J161" s="232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IF($A162="","",SUM(รายละเอียดการคิด!AN162,รายละเอียดการคิด!AW162))</f>
        <v/>
      </c>
      <c r="H162" s="15" t="str">
        <f>IF($A162="","",SUM(รายละเอียดการคิด!AO162,รายละเอียดการคิด!AX162))</f>
        <v/>
      </c>
      <c r="I162" s="15" t="str">
        <f>IF($A162="","",SUM(รายละเอียดการคิด!AP162,รายละเอียดการคิด!AY162))</f>
        <v/>
      </c>
      <c r="J162" s="232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IF($A163="","",SUM(รายละเอียดการคิด!AN163,รายละเอียดการคิด!AW163))</f>
        <v/>
      </c>
      <c r="H163" s="15" t="str">
        <f>IF($A163="","",SUM(รายละเอียดการคิด!AO163,รายละเอียดการคิด!AX163))</f>
        <v/>
      </c>
      <c r="I163" s="15" t="str">
        <f>IF($A163="","",SUM(รายละเอียดการคิด!AP163,รายละเอียดการคิด!AY163))</f>
        <v/>
      </c>
      <c r="J163" s="232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IF($A164="","",SUM(รายละเอียดการคิด!AN164,รายละเอียดการคิด!AW164))</f>
        <v/>
      </c>
      <c r="H164" s="15" t="str">
        <f>IF($A164="","",SUM(รายละเอียดการคิด!AO164,รายละเอียดการคิด!AX164))</f>
        <v/>
      </c>
      <c r="I164" s="15" t="str">
        <f>IF($A164="","",SUM(รายละเอียดการคิด!AP164,รายละเอียดการคิด!AY164))</f>
        <v/>
      </c>
      <c r="J164" s="232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IF($A165="","",SUM(รายละเอียดการคิด!AN165,รายละเอียดการคิด!AW165))</f>
        <v/>
      </c>
      <c r="H165" s="15" t="str">
        <f>IF($A165="","",SUM(รายละเอียดการคิด!AO165,รายละเอียดการคิด!AX165))</f>
        <v/>
      </c>
      <c r="I165" s="15" t="str">
        <f>IF($A165="","",SUM(รายละเอียดการคิด!AP165,รายละเอียดการคิด!AY165))</f>
        <v/>
      </c>
      <c r="J165" s="232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IF($A166="","",SUM(รายละเอียดการคิด!AN166,รายละเอียดการคิด!AW166))</f>
        <v/>
      </c>
      <c r="H166" s="15" t="str">
        <f>IF($A166="","",SUM(รายละเอียดการคิด!AO166,รายละเอียดการคิด!AX166))</f>
        <v/>
      </c>
      <c r="I166" s="15" t="str">
        <f>IF($A166="","",SUM(รายละเอียดการคิด!AP166,รายละเอียดการคิด!AY166))</f>
        <v/>
      </c>
      <c r="J166" s="232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IF($A167="","",SUM(รายละเอียดการคิด!AN167,รายละเอียดการคิด!AW167))</f>
        <v/>
      </c>
      <c r="H167" s="15" t="str">
        <f>IF($A167="","",SUM(รายละเอียดการคิด!AO167,รายละเอียดการคิด!AX167))</f>
        <v/>
      </c>
      <c r="I167" s="15" t="str">
        <f>IF($A167="","",SUM(รายละเอียดการคิด!AP167,รายละเอียดการคิด!AY167))</f>
        <v/>
      </c>
      <c r="J167" s="232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IF($A168="","",SUM(รายละเอียดการคิด!AN168,รายละเอียดการคิด!AW168))</f>
        <v/>
      </c>
      <c r="H168" s="15" t="str">
        <f>IF($A168="","",SUM(รายละเอียดการคิด!AO168,รายละเอียดการคิด!AX168))</f>
        <v/>
      </c>
      <c r="I168" s="15" t="str">
        <f>IF($A168="","",SUM(รายละเอียดการคิด!AP168,รายละเอียดการคิด!AY168))</f>
        <v/>
      </c>
      <c r="J168" s="232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IF($A169="","",SUM(รายละเอียดการคิด!AN169,รายละเอียดการคิด!AW169))</f>
        <v/>
      </c>
      <c r="H169" s="15" t="str">
        <f>IF($A169="","",SUM(รายละเอียดการคิด!AO169,รายละเอียดการคิด!AX169))</f>
        <v/>
      </c>
      <c r="I169" s="15" t="str">
        <f>IF($A169="","",SUM(รายละเอียดการคิด!AP169,รายละเอียดการคิด!AY169))</f>
        <v/>
      </c>
      <c r="J169" s="232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IF($A170="","",SUM(รายละเอียดการคิด!AN170,รายละเอียดการคิด!AW170))</f>
        <v/>
      </c>
      <c r="H170" s="15" t="str">
        <f>IF($A170="","",SUM(รายละเอียดการคิด!AO170,รายละเอียดการคิด!AX170))</f>
        <v/>
      </c>
      <c r="I170" s="15" t="str">
        <f>IF($A170="","",SUM(รายละเอียดการคิด!AP170,รายละเอียดการคิด!AY170))</f>
        <v/>
      </c>
      <c r="J170" s="232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IF($A171="","",SUM(รายละเอียดการคิด!AN171,รายละเอียดการคิด!AW171))</f>
        <v/>
      </c>
      <c r="H171" s="15" t="str">
        <f>IF($A171="","",SUM(รายละเอียดการคิด!AO171,รายละเอียดการคิด!AX171))</f>
        <v/>
      </c>
      <c r="I171" s="15" t="str">
        <f>IF($A171="","",SUM(รายละเอียดการคิด!AP171,รายละเอียดการคิด!AY171))</f>
        <v/>
      </c>
      <c r="J171" s="232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IF($A172="","",SUM(รายละเอียดการคิด!AN172,รายละเอียดการคิด!AW172))</f>
        <v/>
      </c>
      <c r="H172" s="15" t="str">
        <f>IF($A172="","",SUM(รายละเอียดการคิด!AO172,รายละเอียดการคิด!AX172))</f>
        <v/>
      </c>
      <c r="I172" s="15" t="str">
        <f>IF($A172="","",SUM(รายละเอียดการคิด!AP172,รายละเอียดการคิด!AY172))</f>
        <v/>
      </c>
      <c r="J172" s="232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IF($A173="","",SUM(รายละเอียดการคิด!AN173,รายละเอียดการคิด!AW173))</f>
        <v/>
      </c>
      <c r="H173" s="15" t="str">
        <f>IF($A173="","",SUM(รายละเอียดการคิด!AO173,รายละเอียดการคิด!AX173))</f>
        <v/>
      </c>
      <c r="I173" s="15" t="str">
        <f>IF($A173="","",SUM(รายละเอียดการคิด!AP173,รายละเอียดการคิด!AY173))</f>
        <v/>
      </c>
      <c r="J173" s="232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IF($A174="","",SUM(รายละเอียดการคิด!AN174,รายละเอียดการคิด!AW174))</f>
        <v/>
      </c>
      <c r="H174" s="15" t="str">
        <f>IF($A174="","",SUM(รายละเอียดการคิด!AO174,รายละเอียดการคิด!AX174))</f>
        <v/>
      </c>
      <c r="I174" s="15" t="str">
        <f>IF($A174="","",SUM(รายละเอียดการคิด!AP174,รายละเอียดการคิด!AY174))</f>
        <v/>
      </c>
      <c r="J174" s="232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IF($A175="","",SUM(รายละเอียดการคิด!AN175,รายละเอียดการคิด!AW175))</f>
        <v/>
      </c>
      <c r="H175" s="15" t="str">
        <f>IF($A175="","",SUM(รายละเอียดการคิด!AO175,รายละเอียดการคิด!AX175))</f>
        <v/>
      </c>
      <c r="I175" s="15" t="str">
        <f>IF($A175="","",SUM(รายละเอียดการคิด!AP175,รายละเอียดการคิด!AY175))</f>
        <v/>
      </c>
      <c r="J175" s="232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IF($A176="","",SUM(รายละเอียดการคิด!AN176,รายละเอียดการคิด!AW176))</f>
        <v/>
      </c>
      <c r="H176" s="15" t="str">
        <f>IF($A176="","",SUM(รายละเอียดการคิด!AO176,รายละเอียดการคิด!AX176))</f>
        <v/>
      </c>
      <c r="I176" s="15" t="str">
        <f>IF($A176="","",SUM(รายละเอียดการคิด!AP176,รายละเอียดการคิด!AY176))</f>
        <v/>
      </c>
      <c r="J176" s="232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IF($A177="","",SUM(รายละเอียดการคิด!AN177,รายละเอียดการคิด!AW177))</f>
        <v/>
      </c>
      <c r="H177" s="15" t="str">
        <f>IF($A177="","",SUM(รายละเอียดการคิด!AO177,รายละเอียดการคิด!AX177))</f>
        <v/>
      </c>
      <c r="I177" s="15" t="str">
        <f>IF($A177="","",SUM(รายละเอียดการคิด!AP177,รายละเอียดการคิด!AY177))</f>
        <v/>
      </c>
      <c r="J177" s="232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IF($A178="","",SUM(รายละเอียดการคิด!AN178,รายละเอียดการคิด!AW178))</f>
        <v/>
      </c>
      <c r="H178" s="15" t="str">
        <f>IF($A178="","",SUM(รายละเอียดการคิด!AO178,รายละเอียดการคิด!AX178))</f>
        <v/>
      </c>
      <c r="I178" s="15" t="str">
        <f>IF($A178="","",SUM(รายละเอียดการคิด!AP178,รายละเอียดการคิด!AY178))</f>
        <v/>
      </c>
      <c r="J178" s="232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IF($A179="","",SUM(รายละเอียดการคิด!AN179,รายละเอียดการคิด!AW179))</f>
        <v/>
      </c>
      <c r="H179" s="15" t="str">
        <f>IF($A179="","",SUM(รายละเอียดการคิด!AO179,รายละเอียดการคิด!AX179))</f>
        <v/>
      </c>
      <c r="I179" s="15" t="str">
        <f>IF($A179="","",SUM(รายละเอียดการคิด!AP179,รายละเอียดการคิด!AY179))</f>
        <v/>
      </c>
      <c r="J179" s="232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IF($A180="","",SUM(รายละเอียดการคิด!AN180,รายละเอียดการคิด!AW180))</f>
        <v/>
      </c>
      <c r="H180" s="15" t="str">
        <f>IF($A180="","",SUM(รายละเอียดการคิด!AO180,รายละเอียดการคิด!AX180))</f>
        <v/>
      </c>
      <c r="I180" s="15" t="str">
        <f>IF($A180="","",SUM(รายละเอียดการคิด!AP180,รายละเอียดการคิด!AY180))</f>
        <v/>
      </c>
      <c r="J180" s="232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IF($A181="","",SUM(รายละเอียดการคิด!AN181,รายละเอียดการคิด!AW181))</f>
        <v/>
      </c>
      <c r="H181" s="15" t="str">
        <f>IF($A181="","",SUM(รายละเอียดการคิด!AO181,รายละเอียดการคิด!AX181))</f>
        <v/>
      </c>
      <c r="I181" s="15" t="str">
        <f>IF($A181="","",SUM(รายละเอียดการคิด!AP181,รายละเอียดการคิด!AY181))</f>
        <v/>
      </c>
      <c r="J181" s="232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IF($A182="","",SUM(รายละเอียดการคิด!AN182,รายละเอียดการคิด!AW182))</f>
        <v/>
      </c>
      <c r="H182" s="15" t="str">
        <f>IF($A182="","",SUM(รายละเอียดการคิด!AO182,รายละเอียดการคิด!AX182))</f>
        <v/>
      </c>
      <c r="I182" s="15" t="str">
        <f>IF($A182="","",SUM(รายละเอียดการคิด!AP182,รายละเอียดการคิด!AY182))</f>
        <v/>
      </c>
      <c r="J182" s="232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IF($A183="","",SUM(รายละเอียดการคิด!AN183,รายละเอียดการคิด!AW183))</f>
        <v/>
      </c>
      <c r="H183" s="15" t="str">
        <f>IF($A183="","",SUM(รายละเอียดการคิด!AO183,รายละเอียดการคิด!AX183))</f>
        <v/>
      </c>
      <c r="I183" s="15" t="str">
        <f>IF($A183="","",SUM(รายละเอียดการคิด!AP183,รายละเอียดการคิด!AY183))</f>
        <v/>
      </c>
      <c r="J183" s="232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IF($A184="","",SUM(รายละเอียดการคิด!AN184,รายละเอียดการคิด!AW184))</f>
        <v/>
      </c>
      <c r="H184" s="15" t="str">
        <f>IF($A184="","",SUM(รายละเอียดการคิด!AO184,รายละเอียดการคิด!AX184))</f>
        <v/>
      </c>
      <c r="I184" s="15" t="str">
        <f>IF($A184="","",SUM(รายละเอียดการคิด!AP184,รายละเอียดการคิด!AY184))</f>
        <v/>
      </c>
      <c r="J184" s="232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IF($A185="","",SUM(รายละเอียดการคิด!AN185,รายละเอียดการคิด!AW185))</f>
        <v/>
      </c>
      <c r="H185" s="15" t="str">
        <f>IF($A185="","",SUM(รายละเอียดการคิด!AO185,รายละเอียดการคิด!AX185))</f>
        <v/>
      </c>
      <c r="I185" s="15" t="str">
        <f>IF($A185="","",SUM(รายละเอียดการคิด!AP185,รายละเอียดการคิด!AY185))</f>
        <v/>
      </c>
      <c r="J185" s="232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IF($A186="","",SUM(รายละเอียดการคิด!AN186,รายละเอียดการคิด!AW186))</f>
        <v/>
      </c>
      <c r="H186" s="15" t="str">
        <f>IF($A186="","",SUM(รายละเอียดการคิด!AO186,รายละเอียดการคิด!AX186))</f>
        <v/>
      </c>
      <c r="I186" s="15" t="str">
        <f>IF($A186="","",SUM(รายละเอียดการคิด!AP186,รายละเอียดการคิด!AY186))</f>
        <v/>
      </c>
      <c r="J186" s="232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IF($A187="","",SUM(รายละเอียดการคิด!AN187,รายละเอียดการคิด!AW187))</f>
        <v/>
      </c>
      <c r="H187" s="15" t="str">
        <f>IF($A187="","",SUM(รายละเอียดการคิด!AO187,รายละเอียดการคิด!AX187))</f>
        <v/>
      </c>
      <c r="I187" s="15" t="str">
        <f>IF($A187="","",SUM(รายละเอียดการคิด!AP187,รายละเอียดการคิด!AY187))</f>
        <v/>
      </c>
      <c r="J187" s="232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IF($A188="","",SUM(รายละเอียดการคิด!AN188,รายละเอียดการคิด!AW188))</f>
        <v/>
      </c>
      <c r="H188" s="15" t="str">
        <f>IF($A188="","",SUM(รายละเอียดการคิด!AO188,รายละเอียดการคิด!AX188))</f>
        <v/>
      </c>
      <c r="I188" s="15" t="str">
        <f>IF($A188="","",SUM(รายละเอียดการคิด!AP188,รายละเอียดการคิด!AY188))</f>
        <v/>
      </c>
      <c r="J188" s="232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IF($A189="","",SUM(รายละเอียดการคิด!AN189,รายละเอียดการคิด!AW189))</f>
        <v/>
      </c>
      <c r="H189" s="15" t="str">
        <f>IF($A189="","",SUM(รายละเอียดการคิด!AO189,รายละเอียดการคิด!AX189))</f>
        <v/>
      </c>
      <c r="I189" s="15" t="str">
        <f>IF($A189="","",SUM(รายละเอียดการคิด!AP189,รายละเอียดการคิด!AY189))</f>
        <v/>
      </c>
      <c r="J189" s="232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IF($A190="","",SUM(รายละเอียดการคิด!AN190,รายละเอียดการคิด!AW190))</f>
        <v/>
      </c>
      <c r="H190" s="15" t="str">
        <f>IF($A190="","",SUM(รายละเอียดการคิด!AO190,รายละเอียดการคิด!AX190))</f>
        <v/>
      </c>
      <c r="I190" s="15" t="str">
        <f>IF($A190="","",SUM(รายละเอียดการคิด!AP190,รายละเอียดการคิด!AY190))</f>
        <v/>
      </c>
      <c r="J190" s="232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IF($A191="","",SUM(รายละเอียดการคิด!AN191,รายละเอียดการคิด!AW191))</f>
        <v/>
      </c>
      <c r="H191" s="15" t="str">
        <f>IF($A191="","",SUM(รายละเอียดการคิด!AO191,รายละเอียดการคิด!AX191))</f>
        <v/>
      </c>
      <c r="I191" s="15" t="str">
        <f>IF($A191="","",SUM(รายละเอียดการคิด!AP191,รายละเอียดการคิด!AY191))</f>
        <v/>
      </c>
      <c r="J191" s="232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IF($A192="","",SUM(รายละเอียดการคิด!AN192,รายละเอียดการคิด!AW192))</f>
        <v/>
      </c>
      <c r="H192" s="15" t="str">
        <f>IF($A192="","",SUM(รายละเอียดการคิด!AO192,รายละเอียดการคิด!AX192))</f>
        <v/>
      </c>
      <c r="I192" s="15" t="str">
        <f>IF($A192="","",SUM(รายละเอียดการคิด!AP192,รายละเอียดการคิด!AY192))</f>
        <v/>
      </c>
      <c r="J192" s="232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IF($A193="","",SUM(รายละเอียดการคิด!AN193,รายละเอียดการคิด!AW193))</f>
        <v/>
      </c>
      <c r="H193" s="15" t="str">
        <f>IF($A193="","",SUM(รายละเอียดการคิด!AO193,รายละเอียดการคิด!AX193))</f>
        <v/>
      </c>
      <c r="I193" s="15" t="str">
        <f>IF($A193="","",SUM(รายละเอียดการคิด!AP193,รายละเอียดการคิด!AY193))</f>
        <v/>
      </c>
      <c r="J193" s="232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IF($A194="","",SUM(รายละเอียดการคิด!AN194,รายละเอียดการคิด!AW194))</f>
        <v/>
      </c>
      <c r="H194" s="15" t="str">
        <f>IF($A194="","",SUM(รายละเอียดการคิด!AO194,รายละเอียดการคิด!AX194))</f>
        <v/>
      </c>
      <c r="I194" s="15" t="str">
        <f>IF($A194="","",SUM(รายละเอียดการคิด!AP194,รายละเอียดการคิด!AY194))</f>
        <v/>
      </c>
      <c r="J194" s="232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IF($A195="","",SUM(รายละเอียดการคิด!AN195,รายละเอียดการคิด!AW195))</f>
        <v/>
      </c>
      <c r="H195" s="15" t="str">
        <f>IF($A195="","",SUM(รายละเอียดการคิด!AO195,รายละเอียดการคิด!AX195))</f>
        <v/>
      </c>
      <c r="I195" s="15" t="str">
        <f>IF($A195="","",SUM(รายละเอียดการคิด!AP195,รายละเอียดการคิด!AY195))</f>
        <v/>
      </c>
      <c r="J195" s="232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IF($A196="","",SUM(รายละเอียดการคิด!AN196,รายละเอียดการคิด!AW196))</f>
        <v/>
      </c>
      <c r="H196" s="15" t="str">
        <f>IF($A196="","",SUM(รายละเอียดการคิด!AO196,รายละเอียดการคิด!AX196))</f>
        <v/>
      </c>
      <c r="I196" s="15" t="str">
        <f>IF($A196="","",SUM(รายละเอียดการคิด!AP196,รายละเอียดการคิด!AY196))</f>
        <v/>
      </c>
      <c r="J196" s="232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IF($A197="","",SUM(รายละเอียดการคิด!AN197,รายละเอียดการคิด!AW197))</f>
        <v/>
      </c>
      <c r="H197" s="15" t="str">
        <f>IF($A197="","",SUM(รายละเอียดการคิด!AO197,รายละเอียดการคิด!AX197))</f>
        <v/>
      </c>
      <c r="I197" s="15" t="str">
        <f>IF($A197="","",SUM(รายละเอียดการคิด!AP197,รายละเอียดการคิด!AY197))</f>
        <v/>
      </c>
      <c r="J197" s="232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IF($A198="","",SUM(รายละเอียดการคิด!AN198,รายละเอียดการคิด!AW198))</f>
        <v/>
      </c>
      <c r="H198" s="15" t="str">
        <f>IF($A198="","",SUM(รายละเอียดการคิด!AO198,รายละเอียดการคิด!AX198))</f>
        <v/>
      </c>
      <c r="I198" s="15" t="str">
        <f>IF($A198="","",SUM(รายละเอียดการคิด!AP198,รายละเอียดการคิด!AY198))</f>
        <v/>
      </c>
      <c r="J198" s="232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IF($A199="","",SUM(รายละเอียดการคิด!AN199,รายละเอียดการคิด!AW199))</f>
        <v/>
      </c>
      <c r="H199" s="15" t="str">
        <f>IF($A199="","",SUM(รายละเอียดการคิด!AO199,รายละเอียดการคิด!AX199))</f>
        <v/>
      </c>
      <c r="I199" s="15" t="str">
        <f>IF($A199="","",SUM(รายละเอียดการคิด!AP199,รายละเอียดการคิด!AY199))</f>
        <v/>
      </c>
      <c r="J199" s="232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IF($A200="","",SUM(รายละเอียดการคิด!AN200,รายละเอียดการคิด!AW200))</f>
        <v/>
      </c>
      <c r="H200" s="15" t="str">
        <f>IF($A200="","",SUM(รายละเอียดการคิด!AO200,รายละเอียดการคิด!AX200))</f>
        <v/>
      </c>
      <c r="I200" s="15" t="str">
        <f>IF($A200="","",SUM(รายละเอียดการคิด!AP200,รายละเอียดการคิด!AY200))</f>
        <v/>
      </c>
      <c r="J200" s="232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IF($A201="","",SUM(รายละเอียดการคิด!AN201,รายละเอียดการคิด!AW201))</f>
        <v/>
      </c>
      <c r="H201" s="15" t="str">
        <f>IF($A201="","",SUM(รายละเอียดการคิด!AO201,รายละเอียดการคิด!AX201))</f>
        <v/>
      </c>
      <c r="I201" s="15" t="str">
        <f>IF($A201="","",SUM(รายละเอียดการคิด!AP201,รายละเอียดการคิด!AY201))</f>
        <v/>
      </c>
      <c r="J201" s="232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IF($A202="","",SUM(รายละเอียดการคิด!AN202,รายละเอียดการคิด!AW202))</f>
        <v/>
      </c>
      <c r="H202" s="15" t="str">
        <f>IF($A202="","",SUM(รายละเอียดการคิด!AO202,รายละเอียดการคิด!AX202))</f>
        <v/>
      </c>
      <c r="I202" s="15" t="str">
        <f>IF($A202="","",SUM(รายละเอียดการคิด!AP202,รายละเอียดการคิด!AY202))</f>
        <v/>
      </c>
      <c r="J202" s="232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IF($A203="","",SUM(รายละเอียดการคิด!AN203,รายละเอียดการคิด!AW203))</f>
        <v/>
      </c>
      <c r="H203" s="15" t="str">
        <f>IF($A203="","",SUM(รายละเอียดการคิด!AO203,รายละเอียดการคิด!AX203))</f>
        <v/>
      </c>
      <c r="I203" s="15" t="str">
        <f>IF($A203="","",SUM(รายละเอียดการคิด!AP203,รายละเอียดการคิด!AY203))</f>
        <v/>
      </c>
      <c r="J203" s="232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IF($A204="","",SUM(รายละเอียดการคิด!AN204,รายละเอียดการคิด!AW204))</f>
        <v/>
      </c>
      <c r="H204" s="15" t="str">
        <f>IF($A204="","",SUM(รายละเอียดการคิด!AO204,รายละเอียดการคิด!AX204))</f>
        <v/>
      </c>
      <c r="I204" s="15" t="str">
        <f>IF($A204="","",SUM(รายละเอียดการคิด!AP204,รายละเอียดการคิด!AY204))</f>
        <v/>
      </c>
      <c r="J204" s="232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IF($A205="","",SUM(รายละเอียดการคิด!AN205,รายละเอียดการคิด!AW205))</f>
        <v/>
      </c>
      <c r="H205" s="15" t="str">
        <f>IF($A205="","",SUM(รายละเอียดการคิด!AO205,รายละเอียดการคิด!AX205))</f>
        <v/>
      </c>
      <c r="I205" s="15" t="str">
        <f>IF($A205="","",SUM(รายละเอียดการคิด!AP205,รายละเอียดการคิด!AY205))</f>
        <v/>
      </c>
      <c r="J205" s="232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IF($A206="","",SUM(รายละเอียดการคิด!AN206,รายละเอียดการคิด!AW206))</f>
        <v/>
      </c>
      <c r="H206" s="15" t="str">
        <f>IF($A206="","",SUM(รายละเอียดการคิด!AO206,รายละเอียดการคิด!AX206))</f>
        <v/>
      </c>
      <c r="I206" s="15" t="str">
        <f>IF($A206="","",SUM(รายละเอียดการคิด!AP206,รายละเอียดการคิด!AY206))</f>
        <v/>
      </c>
      <c r="J206" s="232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IF($A207="","",SUM(รายละเอียดการคิด!AN207,รายละเอียดการคิด!AW207))</f>
        <v/>
      </c>
      <c r="H207" s="15" t="str">
        <f>IF($A207="","",SUM(รายละเอียดการคิด!AO207,รายละเอียดการคิด!AX207))</f>
        <v/>
      </c>
      <c r="I207" s="15" t="str">
        <f>IF($A207="","",SUM(รายละเอียดการคิด!AP207,รายละเอียดการคิด!AY207))</f>
        <v/>
      </c>
      <c r="J207" s="232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IF($A208="","",SUM(รายละเอียดการคิด!AN208,รายละเอียดการคิด!AW208))</f>
        <v/>
      </c>
      <c r="H208" s="15" t="str">
        <f>IF($A208="","",SUM(รายละเอียดการคิด!AO208,รายละเอียดการคิด!AX208))</f>
        <v/>
      </c>
      <c r="I208" s="15" t="str">
        <f>IF($A208="","",SUM(รายละเอียดการคิด!AP208,รายละเอียดการคิด!AY208))</f>
        <v/>
      </c>
      <c r="J208" s="232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IF($A209="","",SUM(รายละเอียดการคิด!AN209,รายละเอียดการคิด!AW209))</f>
        <v/>
      </c>
      <c r="H209" s="15" t="str">
        <f>IF($A209="","",SUM(รายละเอียดการคิด!AO209,รายละเอียดการคิด!AX209))</f>
        <v/>
      </c>
      <c r="I209" s="15" t="str">
        <f>IF($A209="","",SUM(รายละเอียดการคิด!AP209,รายละเอียดการคิด!AY209))</f>
        <v/>
      </c>
      <c r="J209" s="232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IF($A210="","",SUM(รายละเอียดการคิด!AN210,รายละเอียดการคิด!AW210))</f>
        <v/>
      </c>
      <c r="H210" s="15" t="str">
        <f>IF($A210="","",SUM(รายละเอียดการคิด!AO210,รายละเอียดการคิด!AX210))</f>
        <v/>
      </c>
      <c r="I210" s="15" t="str">
        <f>IF($A210="","",SUM(รายละเอียดการคิด!AP210,รายละเอียดการคิด!AY210))</f>
        <v/>
      </c>
      <c r="J210" s="232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IF($A211="","",SUM(รายละเอียดการคิด!AN211,รายละเอียดการคิด!AW211))</f>
        <v/>
      </c>
      <c r="H211" s="15" t="str">
        <f>IF($A211="","",SUM(รายละเอียดการคิด!AO211,รายละเอียดการคิด!AX211))</f>
        <v/>
      </c>
      <c r="I211" s="15" t="str">
        <f>IF($A211="","",SUM(รายละเอียดการคิด!AP211,รายละเอียดการคิด!AY211))</f>
        <v/>
      </c>
      <c r="J211" s="232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IF($A212="","",SUM(รายละเอียดการคิด!AN212,รายละเอียดการคิด!AW212))</f>
        <v/>
      </c>
      <c r="H212" s="15" t="str">
        <f>IF($A212="","",SUM(รายละเอียดการคิด!AO212,รายละเอียดการคิด!AX212))</f>
        <v/>
      </c>
      <c r="I212" s="15" t="str">
        <f>IF($A212="","",SUM(รายละเอียดการคิด!AP212,รายละเอียดการคิด!AY212))</f>
        <v/>
      </c>
      <c r="J212" s="232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IF($A213="","",SUM(รายละเอียดการคิด!AN213,รายละเอียดการคิด!AW213))</f>
        <v/>
      </c>
      <c r="H213" s="15" t="str">
        <f>IF($A213="","",SUM(รายละเอียดการคิด!AO213,รายละเอียดการคิด!AX213))</f>
        <v/>
      </c>
      <c r="I213" s="15" t="str">
        <f>IF($A213="","",SUM(รายละเอียดการคิด!AP213,รายละเอียดการคิด!AY213))</f>
        <v/>
      </c>
      <c r="J213" s="232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IF($A214="","",SUM(รายละเอียดการคิด!AN214,รายละเอียดการคิด!AW214))</f>
        <v/>
      </c>
      <c r="H214" s="15" t="str">
        <f>IF($A214="","",SUM(รายละเอียดการคิด!AO214,รายละเอียดการคิด!AX214))</f>
        <v/>
      </c>
      <c r="I214" s="15" t="str">
        <f>IF($A214="","",SUM(รายละเอียดการคิด!AP214,รายละเอียดการคิด!AY214))</f>
        <v/>
      </c>
      <c r="J214" s="232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IF($A215="","",SUM(รายละเอียดการคิด!AN215,รายละเอียดการคิด!AW215))</f>
        <v/>
      </c>
      <c r="H215" s="15" t="str">
        <f>IF($A215="","",SUM(รายละเอียดการคิด!AO215,รายละเอียดการคิด!AX215))</f>
        <v/>
      </c>
      <c r="I215" s="15" t="str">
        <f>IF($A215="","",SUM(รายละเอียดการคิด!AP215,รายละเอียดการคิด!AY215))</f>
        <v/>
      </c>
      <c r="J215" s="232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IF($A216="","",SUM(รายละเอียดการคิด!AN216,รายละเอียดการคิด!AW216))</f>
        <v/>
      </c>
      <c r="H216" s="15" t="str">
        <f>IF($A216="","",SUM(รายละเอียดการคิด!AO216,รายละเอียดการคิด!AX216))</f>
        <v/>
      </c>
      <c r="I216" s="15" t="str">
        <f>IF($A216="","",SUM(รายละเอียดการคิด!AP216,รายละเอียดการคิด!AY216))</f>
        <v/>
      </c>
      <c r="J216" s="232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IF($A217="","",SUM(รายละเอียดการคิด!AN217,รายละเอียดการคิด!AW217))</f>
        <v/>
      </c>
      <c r="H217" s="15" t="str">
        <f>IF($A217="","",SUM(รายละเอียดการคิด!AO217,รายละเอียดการคิด!AX217))</f>
        <v/>
      </c>
      <c r="I217" s="15" t="str">
        <f>IF($A217="","",SUM(รายละเอียดการคิด!AP217,รายละเอียดการคิด!AY217))</f>
        <v/>
      </c>
      <c r="J217" s="232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IF($A218="","",SUM(รายละเอียดการคิด!AN218,รายละเอียดการคิด!AW218))</f>
        <v/>
      </c>
      <c r="H218" s="15" t="str">
        <f>IF($A218="","",SUM(รายละเอียดการคิด!AO218,รายละเอียดการคิด!AX218))</f>
        <v/>
      </c>
      <c r="I218" s="15" t="str">
        <f>IF($A218="","",SUM(รายละเอียดการคิด!AP218,รายละเอียดการคิด!AY218))</f>
        <v/>
      </c>
      <c r="J218" s="232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IF($A219="","",SUM(รายละเอียดการคิด!AN219,รายละเอียดการคิด!AW219))</f>
        <v/>
      </c>
      <c r="H219" s="15" t="str">
        <f>IF($A219="","",SUM(รายละเอียดการคิด!AO219,รายละเอียดการคิด!AX219))</f>
        <v/>
      </c>
      <c r="I219" s="15" t="str">
        <f>IF($A219="","",SUM(รายละเอียดการคิด!AP219,รายละเอียดการคิด!AY219))</f>
        <v/>
      </c>
      <c r="J219" s="232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IF($A220="","",SUM(รายละเอียดการคิด!AN220,รายละเอียดการคิด!AW220))</f>
        <v/>
      </c>
      <c r="H220" s="15" t="str">
        <f>IF($A220="","",SUM(รายละเอียดการคิด!AO220,รายละเอียดการคิด!AX220))</f>
        <v/>
      </c>
      <c r="I220" s="15" t="str">
        <f>IF($A220="","",SUM(รายละเอียดการคิด!AP220,รายละเอียดการคิด!AY220))</f>
        <v/>
      </c>
      <c r="J220" s="232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IF($A221="","",SUM(รายละเอียดการคิด!AN221,รายละเอียดการคิด!AW221))</f>
        <v/>
      </c>
      <c r="H221" s="15" t="str">
        <f>IF($A221="","",SUM(รายละเอียดการคิด!AO221,รายละเอียดการคิด!AX221))</f>
        <v/>
      </c>
      <c r="I221" s="15" t="str">
        <f>IF($A221="","",SUM(รายละเอียดการคิด!AP221,รายละเอียดการคิด!AY221))</f>
        <v/>
      </c>
      <c r="J221" s="232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IF($A222="","",SUM(รายละเอียดการคิด!AN222,รายละเอียดการคิด!AW222))</f>
        <v/>
      </c>
      <c r="H222" s="15" t="str">
        <f>IF($A222="","",SUM(รายละเอียดการคิด!AO222,รายละเอียดการคิด!AX222))</f>
        <v/>
      </c>
      <c r="I222" s="15" t="str">
        <f>IF($A222="","",SUM(รายละเอียดการคิด!AP222,รายละเอียดการคิด!AY222))</f>
        <v/>
      </c>
      <c r="J222" s="232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IF($A223="","",SUM(รายละเอียดการคิด!AN223,รายละเอียดการคิด!AW223))</f>
        <v/>
      </c>
      <c r="H223" s="15" t="str">
        <f>IF($A223="","",SUM(รายละเอียดการคิด!AO223,รายละเอียดการคิด!AX223))</f>
        <v/>
      </c>
      <c r="I223" s="15" t="str">
        <f>IF($A223="","",SUM(รายละเอียดการคิด!AP223,รายละเอียดการคิด!AY223))</f>
        <v/>
      </c>
      <c r="J223" s="232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IF($A224="","",SUM(รายละเอียดการคิด!AN224,รายละเอียดการคิด!AW224))</f>
        <v/>
      </c>
      <c r="H224" s="15" t="str">
        <f>IF($A224="","",SUM(รายละเอียดการคิด!AO224,รายละเอียดการคิด!AX224))</f>
        <v/>
      </c>
      <c r="I224" s="15" t="str">
        <f>IF($A224="","",SUM(รายละเอียดการคิด!AP224,รายละเอียดการคิด!AY224))</f>
        <v/>
      </c>
      <c r="J224" s="232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IF($A225="","",SUM(รายละเอียดการคิด!AN225,รายละเอียดการคิด!AW225))</f>
        <v/>
      </c>
      <c r="H225" s="15" t="str">
        <f>IF($A225="","",SUM(รายละเอียดการคิด!AO225,รายละเอียดการคิด!AX225))</f>
        <v/>
      </c>
      <c r="I225" s="15" t="str">
        <f>IF($A225="","",SUM(รายละเอียดการคิด!AP225,รายละเอียดการคิด!AY225))</f>
        <v/>
      </c>
      <c r="J225" s="232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IF($A226="","",SUM(รายละเอียดการคิด!AN226,รายละเอียดการคิด!AW226))</f>
        <v/>
      </c>
      <c r="H226" s="15" t="str">
        <f>IF($A226="","",SUM(รายละเอียดการคิด!AO226,รายละเอียดการคิด!AX226))</f>
        <v/>
      </c>
      <c r="I226" s="15" t="str">
        <f>IF($A226="","",SUM(รายละเอียดการคิด!AP226,รายละเอียดการคิด!AY226))</f>
        <v/>
      </c>
      <c r="J226" s="232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IF($A227="","",SUM(รายละเอียดการคิด!AN227,รายละเอียดการคิด!AW227))</f>
        <v/>
      </c>
      <c r="H227" s="15" t="str">
        <f>IF($A227="","",SUM(รายละเอียดการคิด!AO227,รายละเอียดการคิด!AX227))</f>
        <v/>
      </c>
      <c r="I227" s="15" t="str">
        <f>IF($A227="","",SUM(รายละเอียดการคิด!AP227,รายละเอียดการคิด!AY227))</f>
        <v/>
      </c>
      <c r="J227" s="232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IF($A228="","",SUM(รายละเอียดการคิด!AN228,รายละเอียดการคิด!AW228))</f>
        <v/>
      </c>
      <c r="H228" s="15" t="str">
        <f>IF($A228="","",SUM(รายละเอียดการคิด!AO228,รายละเอียดการคิด!AX228))</f>
        <v/>
      </c>
      <c r="I228" s="15" t="str">
        <f>IF($A228="","",SUM(รายละเอียดการคิด!AP228,รายละเอียดการคิด!AY228))</f>
        <v/>
      </c>
      <c r="J228" s="232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IF($A229="","",SUM(รายละเอียดการคิด!AN229,รายละเอียดการคิด!AW229))</f>
        <v/>
      </c>
      <c r="H229" s="15" t="str">
        <f>IF($A229="","",SUM(รายละเอียดการคิด!AO229,รายละเอียดการคิด!AX229))</f>
        <v/>
      </c>
      <c r="I229" s="15" t="str">
        <f>IF($A229="","",SUM(รายละเอียดการคิด!AP229,รายละเอียดการคิด!AY229))</f>
        <v/>
      </c>
      <c r="J229" s="232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IF($A230="","",SUM(รายละเอียดการคิด!AN230,รายละเอียดการคิด!AW230))</f>
        <v/>
      </c>
      <c r="H230" s="15" t="str">
        <f>IF($A230="","",SUM(รายละเอียดการคิด!AO230,รายละเอียดการคิด!AX230))</f>
        <v/>
      </c>
      <c r="I230" s="15" t="str">
        <f>IF($A230="","",SUM(รายละเอียดการคิด!AP230,รายละเอียดการคิด!AY230))</f>
        <v/>
      </c>
      <c r="J230" s="232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IF($A231="","",SUM(รายละเอียดการคิด!AN231,รายละเอียดการคิด!AW231))</f>
        <v/>
      </c>
      <c r="H231" s="15" t="str">
        <f>IF($A231="","",SUM(รายละเอียดการคิด!AO231,รายละเอียดการคิด!AX231))</f>
        <v/>
      </c>
      <c r="I231" s="15" t="str">
        <f>IF($A231="","",SUM(รายละเอียดการคิด!AP231,รายละเอียดการคิด!AY231))</f>
        <v/>
      </c>
      <c r="J231" s="232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IF($A232="","",SUM(รายละเอียดการคิด!AN232,รายละเอียดการคิด!AW232))</f>
        <v/>
      </c>
      <c r="H232" s="15" t="str">
        <f>IF($A232="","",SUM(รายละเอียดการคิด!AO232,รายละเอียดการคิด!AX232))</f>
        <v/>
      </c>
      <c r="I232" s="15" t="str">
        <f>IF($A232="","",SUM(รายละเอียดการคิด!AP232,รายละเอียดการคิด!AY232))</f>
        <v/>
      </c>
      <c r="J232" s="232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IF($A233="","",SUM(รายละเอียดการคิด!AN233,รายละเอียดการคิด!AW233))</f>
        <v/>
      </c>
      <c r="H233" s="15" t="str">
        <f>IF($A233="","",SUM(รายละเอียดการคิด!AO233,รายละเอียดการคิด!AX233))</f>
        <v/>
      </c>
      <c r="I233" s="15" t="str">
        <f>IF($A233="","",SUM(รายละเอียดการคิด!AP233,รายละเอียดการคิด!AY233))</f>
        <v/>
      </c>
      <c r="J233" s="232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IF($A234="","",SUM(รายละเอียดการคิด!AN234,รายละเอียดการคิด!AW234))</f>
        <v/>
      </c>
      <c r="H234" s="15" t="str">
        <f>IF($A234="","",SUM(รายละเอียดการคิด!AO234,รายละเอียดการคิด!AX234))</f>
        <v/>
      </c>
      <c r="I234" s="15" t="str">
        <f>IF($A234="","",SUM(รายละเอียดการคิด!AP234,รายละเอียดการคิด!AY234))</f>
        <v/>
      </c>
      <c r="J234" s="232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IF($A235="","",SUM(รายละเอียดการคิด!AN235,รายละเอียดการคิด!AW235))</f>
        <v/>
      </c>
      <c r="H235" s="15" t="str">
        <f>IF($A235="","",SUM(รายละเอียดการคิด!AO235,รายละเอียดการคิด!AX235))</f>
        <v/>
      </c>
      <c r="I235" s="15" t="str">
        <f>IF($A235="","",SUM(รายละเอียดการคิด!AP235,รายละเอียดการคิด!AY235))</f>
        <v/>
      </c>
      <c r="J235" s="232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IF($A236="","",SUM(รายละเอียดการคิด!AN236,รายละเอียดการคิด!AW236))</f>
        <v/>
      </c>
      <c r="H236" s="15" t="str">
        <f>IF($A236="","",SUM(รายละเอียดการคิด!AO236,รายละเอียดการคิด!AX236))</f>
        <v/>
      </c>
      <c r="I236" s="15" t="str">
        <f>IF($A236="","",SUM(รายละเอียดการคิด!AP236,รายละเอียดการคิด!AY236))</f>
        <v/>
      </c>
      <c r="J236" s="232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IF($A237="","",SUM(รายละเอียดการคิด!AN237,รายละเอียดการคิด!AW237))</f>
        <v/>
      </c>
      <c r="H237" s="15" t="str">
        <f>IF($A237="","",SUM(รายละเอียดการคิด!AO237,รายละเอียดการคิด!AX237))</f>
        <v/>
      </c>
      <c r="I237" s="15" t="str">
        <f>IF($A237="","",SUM(รายละเอียดการคิด!AP237,รายละเอียดการคิด!AY237))</f>
        <v/>
      </c>
      <c r="J237" s="232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IF($A238="","",SUM(รายละเอียดการคิด!AN238,รายละเอียดการคิด!AW238))</f>
        <v/>
      </c>
      <c r="H238" s="15" t="str">
        <f>IF($A238="","",SUM(รายละเอียดการคิด!AO238,รายละเอียดการคิด!AX238))</f>
        <v/>
      </c>
      <c r="I238" s="15" t="str">
        <f>IF($A238="","",SUM(รายละเอียดการคิด!AP238,รายละเอียดการคิด!AY238))</f>
        <v/>
      </c>
      <c r="J238" s="232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IF($A239="","",SUM(รายละเอียดการคิด!AN239,รายละเอียดการคิด!AW239))</f>
        <v/>
      </c>
      <c r="H239" s="15" t="str">
        <f>IF($A239="","",SUM(รายละเอียดการคิด!AO239,รายละเอียดการคิด!AX239))</f>
        <v/>
      </c>
      <c r="I239" s="15" t="str">
        <f>IF($A239="","",SUM(รายละเอียดการคิด!AP239,รายละเอียดการคิด!AY239))</f>
        <v/>
      </c>
      <c r="J239" s="232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IF($A240="","",SUM(รายละเอียดการคิด!AN240,รายละเอียดการคิด!AW240))</f>
        <v/>
      </c>
      <c r="H240" s="15" t="str">
        <f>IF($A240="","",SUM(รายละเอียดการคิด!AO240,รายละเอียดการคิด!AX240))</f>
        <v/>
      </c>
      <c r="I240" s="15" t="str">
        <f>IF($A240="","",SUM(รายละเอียดการคิด!AP240,รายละเอียดการคิด!AY240))</f>
        <v/>
      </c>
      <c r="J240" s="232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IF($A241="","",SUM(รายละเอียดการคิด!AN241,รายละเอียดการคิด!AW241))</f>
        <v/>
      </c>
      <c r="H241" s="15" t="str">
        <f>IF($A241="","",SUM(รายละเอียดการคิด!AO241,รายละเอียดการคิด!AX241))</f>
        <v/>
      </c>
      <c r="I241" s="15" t="str">
        <f>IF($A241="","",SUM(รายละเอียดการคิด!AP241,รายละเอียดการคิด!AY241))</f>
        <v/>
      </c>
      <c r="J241" s="232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IF($A242="","",SUM(รายละเอียดการคิด!AN242,รายละเอียดการคิด!AW242))</f>
        <v/>
      </c>
      <c r="H242" s="15" t="str">
        <f>IF($A242="","",SUM(รายละเอียดการคิด!AO242,รายละเอียดการคิด!AX242))</f>
        <v/>
      </c>
      <c r="I242" s="15" t="str">
        <f>IF($A242="","",SUM(รายละเอียดการคิด!AP242,รายละเอียดการคิด!AY242))</f>
        <v/>
      </c>
      <c r="J242" s="232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IF($A243="","",SUM(รายละเอียดการคิด!AN243,รายละเอียดการคิด!AW243))</f>
        <v/>
      </c>
      <c r="H243" s="15" t="str">
        <f>IF($A243="","",SUM(รายละเอียดการคิด!AO243,รายละเอียดการคิด!AX243))</f>
        <v/>
      </c>
      <c r="I243" s="15" t="str">
        <f>IF($A243="","",SUM(รายละเอียดการคิด!AP243,รายละเอียดการคิด!AY243))</f>
        <v/>
      </c>
      <c r="J243" s="232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IF($A244="","",SUM(รายละเอียดการคิด!AN244,รายละเอียดการคิด!AW244))</f>
        <v/>
      </c>
      <c r="H244" s="15" t="str">
        <f>IF($A244="","",SUM(รายละเอียดการคิด!AO244,รายละเอียดการคิด!AX244))</f>
        <v/>
      </c>
      <c r="I244" s="15" t="str">
        <f>IF($A244="","",SUM(รายละเอียดการคิด!AP244,รายละเอียดการคิด!AY244))</f>
        <v/>
      </c>
      <c r="J244" s="232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IF($A245="","",SUM(รายละเอียดการคิด!AN245,รายละเอียดการคิด!AW245))</f>
        <v/>
      </c>
      <c r="H245" s="15" t="str">
        <f>IF($A245="","",SUM(รายละเอียดการคิด!AO245,รายละเอียดการคิด!AX245))</f>
        <v/>
      </c>
      <c r="I245" s="15" t="str">
        <f>IF($A245="","",SUM(รายละเอียดการคิด!AP245,รายละเอียดการคิด!AY245))</f>
        <v/>
      </c>
      <c r="J245" s="232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IF($A246="","",SUM(รายละเอียดการคิด!AN246,รายละเอียดการคิด!AW246))</f>
        <v/>
      </c>
      <c r="H246" s="15" t="str">
        <f>IF($A246="","",SUM(รายละเอียดการคิด!AO246,รายละเอียดการคิด!AX246))</f>
        <v/>
      </c>
      <c r="I246" s="15" t="str">
        <f>IF($A246="","",SUM(รายละเอียดการคิด!AP246,รายละเอียดการคิด!AY246))</f>
        <v/>
      </c>
      <c r="J246" s="232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IF($A247="","",SUM(รายละเอียดการคิด!AN247,รายละเอียดการคิด!AW247))</f>
        <v/>
      </c>
      <c r="H247" s="15" t="str">
        <f>IF($A247="","",SUM(รายละเอียดการคิด!AO247,รายละเอียดการคิด!AX247))</f>
        <v/>
      </c>
      <c r="I247" s="15" t="str">
        <f>IF($A247="","",SUM(รายละเอียดการคิด!AP247,รายละเอียดการคิด!AY247))</f>
        <v/>
      </c>
      <c r="J247" s="232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IF($A248="","",SUM(รายละเอียดการคิด!AN248,รายละเอียดการคิด!AW248))</f>
        <v/>
      </c>
      <c r="H248" s="15" t="str">
        <f>IF($A248="","",SUM(รายละเอียดการคิด!AO248,รายละเอียดการคิด!AX248))</f>
        <v/>
      </c>
      <c r="I248" s="15" t="str">
        <f>IF($A248="","",SUM(รายละเอียดการคิด!AP248,รายละเอียดการคิด!AY248))</f>
        <v/>
      </c>
      <c r="J248" s="232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IF($A249="","",SUM(รายละเอียดการคิด!AN249,รายละเอียดการคิด!AW249))</f>
        <v/>
      </c>
      <c r="H249" s="15" t="str">
        <f>IF($A249="","",SUM(รายละเอียดการคิด!AO249,รายละเอียดการคิด!AX249))</f>
        <v/>
      </c>
      <c r="I249" s="15" t="str">
        <f>IF($A249="","",SUM(รายละเอียดการคิด!AP249,รายละเอียดการคิด!AY249))</f>
        <v/>
      </c>
      <c r="J249" s="232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IF($A250="","",SUM(รายละเอียดการคิด!AN250,รายละเอียดการคิด!AW250))</f>
        <v/>
      </c>
      <c r="H250" s="15" t="str">
        <f>IF($A250="","",SUM(รายละเอียดการคิด!AO250,รายละเอียดการคิด!AX250))</f>
        <v/>
      </c>
      <c r="I250" s="15" t="str">
        <f>IF($A250="","",SUM(รายละเอียดการคิด!AP250,รายละเอียดการคิด!AY250))</f>
        <v/>
      </c>
      <c r="J250" s="232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IF($A251="","",SUM(รายละเอียดการคิด!AN251,รายละเอียดการคิด!AW251))</f>
        <v/>
      </c>
      <c r="H251" s="15" t="str">
        <f>IF($A251="","",SUM(รายละเอียดการคิด!AO251,รายละเอียดการคิด!AX251))</f>
        <v/>
      </c>
      <c r="I251" s="15" t="str">
        <f>IF($A251="","",SUM(รายละเอียดการคิด!AP251,รายละเอียดการคิด!AY251))</f>
        <v/>
      </c>
      <c r="J251" s="232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IF($A252="","",SUM(รายละเอียดการคิด!AN252,รายละเอียดการคิด!AW252))</f>
        <v/>
      </c>
      <c r="H252" s="15" t="str">
        <f>IF($A252="","",SUM(รายละเอียดการคิด!AO252,รายละเอียดการคิด!AX252))</f>
        <v/>
      </c>
      <c r="I252" s="15" t="str">
        <f>IF($A252="","",SUM(รายละเอียดการคิด!AP252,รายละเอียดการคิด!AY252))</f>
        <v/>
      </c>
      <c r="J252" s="232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IF($A253="","",SUM(รายละเอียดการคิด!AN253,รายละเอียดการคิด!AW253))</f>
        <v/>
      </c>
      <c r="H253" s="15" t="str">
        <f>IF($A253="","",SUM(รายละเอียดการคิด!AO253,รายละเอียดการคิด!AX253))</f>
        <v/>
      </c>
      <c r="I253" s="15" t="str">
        <f>IF($A253="","",SUM(รายละเอียดการคิด!AP253,รายละเอียดการคิด!AY253))</f>
        <v/>
      </c>
      <c r="J253" s="232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IF($A254="","",SUM(รายละเอียดการคิด!AN254,รายละเอียดการคิด!AW254))</f>
        <v/>
      </c>
      <c r="H254" s="15" t="str">
        <f>IF($A254="","",SUM(รายละเอียดการคิด!AO254,รายละเอียดการคิด!AX254))</f>
        <v/>
      </c>
      <c r="I254" s="15" t="str">
        <f>IF($A254="","",SUM(รายละเอียดการคิด!AP254,รายละเอียดการคิด!AY254))</f>
        <v/>
      </c>
      <c r="J254" s="232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IF($A255="","",SUM(รายละเอียดการคิด!AN255,รายละเอียดการคิด!AW255))</f>
        <v/>
      </c>
      <c r="H255" s="15" t="str">
        <f>IF($A255="","",SUM(รายละเอียดการคิด!AO255,รายละเอียดการคิด!AX255))</f>
        <v/>
      </c>
      <c r="I255" s="15" t="str">
        <f>IF($A255="","",SUM(รายละเอียดการคิด!AP255,รายละเอียดการคิด!AY255))</f>
        <v/>
      </c>
      <c r="J255" s="232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IF($A256="","",SUM(รายละเอียดการคิด!AN256,รายละเอียดการคิด!AW256))</f>
        <v/>
      </c>
      <c r="H256" s="15" t="str">
        <f>IF($A256="","",SUM(รายละเอียดการคิด!AO256,รายละเอียดการคิด!AX256))</f>
        <v/>
      </c>
      <c r="I256" s="15" t="str">
        <f>IF($A256="","",SUM(รายละเอียดการคิด!AP256,รายละเอียดการคิด!AY256))</f>
        <v/>
      </c>
      <c r="J256" s="232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IF($A257="","",SUM(รายละเอียดการคิด!AN257,รายละเอียดการคิด!AW257))</f>
        <v/>
      </c>
      <c r="H257" s="15" t="str">
        <f>IF($A257="","",SUM(รายละเอียดการคิด!AO257,รายละเอียดการคิด!AX257))</f>
        <v/>
      </c>
      <c r="I257" s="15" t="str">
        <f>IF($A257="","",SUM(รายละเอียดการคิด!AP257,รายละเอียดการคิด!AY257))</f>
        <v/>
      </c>
      <c r="J257" s="232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IF($A258="","",SUM(รายละเอียดการคิด!AN258,รายละเอียดการคิด!AW258))</f>
        <v/>
      </c>
      <c r="H258" s="15" t="str">
        <f>IF($A258="","",SUM(รายละเอียดการคิด!AO258,รายละเอียดการคิด!AX258))</f>
        <v/>
      </c>
      <c r="I258" s="15" t="str">
        <f>IF($A258="","",SUM(รายละเอียดการคิด!AP258,รายละเอียดการคิด!AY258))</f>
        <v/>
      </c>
      <c r="J258" s="232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IF($A259="","",SUM(รายละเอียดการคิด!AN259,รายละเอียดการคิด!AW259))</f>
        <v/>
      </c>
      <c r="H259" s="15" t="str">
        <f>IF($A259="","",SUM(รายละเอียดการคิด!AO259,รายละเอียดการคิด!AX259))</f>
        <v/>
      </c>
      <c r="I259" s="15" t="str">
        <f>IF($A259="","",SUM(รายละเอียดการคิด!AP259,รายละเอียดการคิด!AY259))</f>
        <v/>
      </c>
      <c r="J259" s="232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IF($A260="","",SUM(รายละเอียดการคิด!AN260,รายละเอียดการคิด!AW260))</f>
        <v/>
      </c>
      <c r="H260" s="15" t="str">
        <f>IF($A260="","",SUM(รายละเอียดการคิด!AO260,รายละเอียดการคิด!AX260))</f>
        <v/>
      </c>
      <c r="I260" s="15" t="str">
        <f>IF($A260="","",SUM(รายละเอียดการคิด!AP260,รายละเอียดการคิด!AY260))</f>
        <v/>
      </c>
      <c r="J260" s="232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IF($A261="","",SUM(รายละเอียดการคิด!AN261,รายละเอียดการคิด!AW261))</f>
        <v/>
      </c>
      <c r="H261" s="15" t="str">
        <f>IF($A261="","",SUM(รายละเอียดการคิด!AO261,รายละเอียดการคิด!AX261))</f>
        <v/>
      </c>
      <c r="I261" s="15" t="str">
        <f>IF($A261="","",SUM(รายละเอียดการคิด!AP261,รายละเอียดการคิด!AY261))</f>
        <v/>
      </c>
      <c r="J261" s="232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IF($A262="","",SUM(รายละเอียดการคิด!AN262,รายละเอียดการคิด!AW262))</f>
        <v/>
      </c>
      <c r="H262" s="15" t="str">
        <f>IF($A262="","",SUM(รายละเอียดการคิด!AO262,รายละเอียดการคิด!AX262))</f>
        <v/>
      </c>
      <c r="I262" s="15" t="str">
        <f>IF($A262="","",SUM(รายละเอียดการคิด!AP262,รายละเอียดการคิด!AY262))</f>
        <v/>
      </c>
      <c r="J262" s="232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IF($A263="","",SUM(รายละเอียดการคิด!AN263,รายละเอียดการคิด!AW263))</f>
        <v/>
      </c>
      <c r="H263" s="15" t="str">
        <f>IF($A263="","",SUM(รายละเอียดการคิด!AO263,รายละเอียดการคิด!AX263))</f>
        <v/>
      </c>
      <c r="I263" s="15" t="str">
        <f>IF($A263="","",SUM(รายละเอียดการคิด!AP263,รายละเอียดการคิด!AY263))</f>
        <v/>
      </c>
      <c r="J263" s="232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IF($A264="","",SUM(รายละเอียดการคิด!AN264,รายละเอียดการคิด!AW264))</f>
        <v/>
      </c>
      <c r="H264" s="15" t="str">
        <f>IF($A264="","",SUM(รายละเอียดการคิด!AO264,รายละเอียดการคิด!AX264))</f>
        <v/>
      </c>
      <c r="I264" s="15" t="str">
        <f>IF($A264="","",SUM(รายละเอียดการคิด!AP264,รายละเอียดการคิด!AY264))</f>
        <v/>
      </c>
      <c r="J264" s="232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IF($A265="","",SUM(รายละเอียดการคิด!AN265,รายละเอียดการคิด!AW265))</f>
        <v/>
      </c>
      <c r="H265" s="15" t="str">
        <f>IF($A265="","",SUM(รายละเอียดการคิด!AO265,รายละเอียดการคิด!AX265))</f>
        <v/>
      </c>
      <c r="I265" s="15" t="str">
        <f>IF($A265="","",SUM(รายละเอียดการคิด!AP265,รายละเอียดการคิด!AY265))</f>
        <v/>
      </c>
      <c r="J265" s="232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IF($A266="","",SUM(รายละเอียดการคิด!AN266,รายละเอียดการคิด!AW266))</f>
        <v/>
      </c>
      <c r="H266" s="15" t="str">
        <f>IF($A266="","",SUM(รายละเอียดการคิด!AO266,รายละเอียดการคิด!AX266))</f>
        <v/>
      </c>
      <c r="I266" s="15" t="str">
        <f>IF($A266="","",SUM(รายละเอียดการคิด!AP266,รายละเอียดการคิด!AY266))</f>
        <v/>
      </c>
      <c r="J266" s="232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IF($A267="","",SUM(รายละเอียดการคิด!AN267,รายละเอียดการคิด!AW267))</f>
        <v/>
      </c>
      <c r="H267" s="15" t="str">
        <f>IF($A267="","",SUM(รายละเอียดการคิด!AO267,รายละเอียดการคิด!AX267))</f>
        <v/>
      </c>
      <c r="I267" s="15" t="str">
        <f>IF($A267="","",SUM(รายละเอียดการคิด!AP267,รายละเอียดการคิด!AY267))</f>
        <v/>
      </c>
      <c r="J267" s="232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IF($A268="","",SUM(รายละเอียดการคิด!AN268,รายละเอียดการคิด!AW268))</f>
        <v/>
      </c>
      <c r="H268" s="15" t="str">
        <f>IF($A268="","",SUM(รายละเอียดการคิด!AO268,รายละเอียดการคิด!AX268))</f>
        <v/>
      </c>
      <c r="I268" s="15" t="str">
        <f>IF($A268="","",SUM(รายละเอียดการคิด!AP268,รายละเอียดการคิด!AY268))</f>
        <v/>
      </c>
      <c r="J268" s="232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IF($A269="","",SUM(รายละเอียดการคิด!AN269,รายละเอียดการคิด!AW269))</f>
        <v/>
      </c>
      <c r="H269" s="15" t="str">
        <f>IF($A269="","",SUM(รายละเอียดการคิด!AO269,รายละเอียดการคิด!AX269))</f>
        <v/>
      </c>
      <c r="I269" s="15" t="str">
        <f>IF($A269="","",SUM(รายละเอียดการคิด!AP269,รายละเอียดการคิด!AY269))</f>
        <v/>
      </c>
      <c r="J269" s="232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IF($A270="","",SUM(รายละเอียดการคิด!AN270,รายละเอียดการคิด!AW270))</f>
        <v/>
      </c>
      <c r="H270" s="15" t="str">
        <f>IF($A270="","",SUM(รายละเอียดการคิด!AO270,รายละเอียดการคิด!AX270))</f>
        <v/>
      </c>
      <c r="I270" s="15" t="str">
        <f>IF($A270="","",SUM(รายละเอียดการคิด!AP270,รายละเอียดการคิด!AY270))</f>
        <v/>
      </c>
      <c r="J270" s="232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IF($A271="","",SUM(รายละเอียดการคิด!AN271,รายละเอียดการคิด!AW271))</f>
        <v/>
      </c>
      <c r="H271" s="15" t="str">
        <f>IF($A271="","",SUM(รายละเอียดการคิด!AO271,รายละเอียดการคิด!AX271))</f>
        <v/>
      </c>
      <c r="I271" s="15" t="str">
        <f>IF($A271="","",SUM(รายละเอียดการคิด!AP271,รายละเอียดการคิด!AY271))</f>
        <v/>
      </c>
      <c r="J271" s="232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IF($A272="","",SUM(รายละเอียดการคิด!AN272,รายละเอียดการคิด!AW272))</f>
        <v/>
      </c>
      <c r="H272" s="15" t="str">
        <f>IF($A272="","",SUM(รายละเอียดการคิด!AO272,รายละเอียดการคิด!AX272))</f>
        <v/>
      </c>
      <c r="I272" s="15" t="str">
        <f>IF($A272="","",SUM(รายละเอียดการคิด!AP272,รายละเอียดการคิด!AY272))</f>
        <v/>
      </c>
      <c r="J272" s="232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IF($A273="","",SUM(รายละเอียดการคิด!AN273,รายละเอียดการคิด!AW273))</f>
        <v/>
      </c>
      <c r="H273" s="15" t="str">
        <f>IF($A273="","",SUM(รายละเอียดการคิด!AO273,รายละเอียดการคิด!AX273))</f>
        <v/>
      </c>
      <c r="I273" s="15" t="str">
        <f>IF($A273="","",SUM(รายละเอียดการคิด!AP273,รายละเอียดการคิด!AY273))</f>
        <v/>
      </c>
      <c r="J273" s="232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IF($A274="","",SUM(รายละเอียดการคิด!AN274,รายละเอียดการคิด!AW274))</f>
        <v/>
      </c>
      <c r="H274" s="15" t="str">
        <f>IF($A274="","",SUM(รายละเอียดการคิด!AO274,รายละเอียดการคิด!AX274))</f>
        <v/>
      </c>
      <c r="I274" s="15" t="str">
        <f>IF($A274="","",SUM(รายละเอียดการคิด!AP274,รายละเอียดการคิด!AY274))</f>
        <v/>
      </c>
      <c r="J274" s="232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IF($A275="","",SUM(รายละเอียดการคิด!AN275,รายละเอียดการคิด!AW275))</f>
        <v/>
      </c>
      <c r="H275" s="15" t="str">
        <f>IF($A275="","",SUM(รายละเอียดการคิด!AO275,รายละเอียดการคิด!AX275))</f>
        <v/>
      </c>
      <c r="I275" s="15" t="str">
        <f>IF($A275="","",SUM(รายละเอียดการคิด!AP275,รายละเอียดการคิด!AY275))</f>
        <v/>
      </c>
      <c r="J275" s="232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IF($A276="","",SUM(รายละเอียดการคิด!AN276,รายละเอียดการคิด!AW276))</f>
        <v/>
      </c>
      <c r="H276" s="15" t="str">
        <f>IF($A276="","",SUM(รายละเอียดการคิด!AO276,รายละเอียดการคิด!AX276))</f>
        <v/>
      </c>
      <c r="I276" s="15" t="str">
        <f>IF($A276="","",SUM(รายละเอียดการคิด!AP276,รายละเอียดการคิด!AY276))</f>
        <v/>
      </c>
      <c r="J276" s="232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IF($A277="","",SUM(รายละเอียดการคิด!AN277,รายละเอียดการคิด!AW277))</f>
        <v/>
      </c>
      <c r="H277" s="15" t="str">
        <f>IF($A277="","",SUM(รายละเอียดการคิด!AO277,รายละเอียดการคิด!AX277))</f>
        <v/>
      </c>
      <c r="I277" s="15" t="str">
        <f>IF($A277="","",SUM(รายละเอียดการคิด!AP277,รายละเอียดการคิด!AY277))</f>
        <v/>
      </c>
      <c r="J277" s="232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IF($A278="","",SUM(รายละเอียดการคิด!AN278,รายละเอียดการคิด!AW278))</f>
        <v/>
      </c>
      <c r="H278" s="15" t="str">
        <f>IF($A278="","",SUM(รายละเอียดการคิด!AO278,รายละเอียดการคิด!AX278))</f>
        <v/>
      </c>
      <c r="I278" s="15" t="str">
        <f>IF($A278="","",SUM(รายละเอียดการคิด!AP278,รายละเอียดการคิด!AY278))</f>
        <v/>
      </c>
      <c r="J278" s="232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IF($A279="","",SUM(รายละเอียดการคิด!AN279,รายละเอียดการคิด!AW279))</f>
        <v/>
      </c>
      <c r="H279" s="15" t="str">
        <f>IF($A279="","",SUM(รายละเอียดการคิด!AO279,รายละเอียดการคิด!AX279))</f>
        <v/>
      </c>
      <c r="I279" s="15" t="str">
        <f>IF($A279="","",SUM(รายละเอียดการคิด!AP279,รายละเอียดการคิด!AY279))</f>
        <v/>
      </c>
      <c r="J279" s="232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IF($A280="","",SUM(รายละเอียดการคิด!AN280,รายละเอียดการคิด!AW280))</f>
        <v/>
      </c>
      <c r="H280" s="15" t="str">
        <f>IF($A280="","",SUM(รายละเอียดการคิด!AO280,รายละเอียดการคิด!AX280))</f>
        <v/>
      </c>
      <c r="I280" s="15" t="str">
        <f>IF($A280="","",SUM(รายละเอียดการคิด!AP280,รายละเอียดการคิด!AY280))</f>
        <v/>
      </c>
      <c r="J280" s="232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IF($A281="","",SUM(รายละเอียดการคิด!AN281,รายละเอียดการคิด!AW281))</f>
        <v/>
      </c>
      <c r="H281" s="15" t="str">
        <f>IF($A281="","",SUM(รายละเอียดการคิด!AO281,รายละเอียดการคิด!AX281))</f>
        <v/>
      </c>
      <c r="I281" s="15" t="str">
        <f>IF($A281="","",SUM(รายละเอียดการคิด!AP281,รายละเอียดการคิด!AY281))</f>
        <v/>
      </c>
      <c r="J281" s="232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IF($A282="","",SUM(รายละเอียดการคิด!AN282,รายละเอียดการคิด!AW282))</f>
        <v/>
      </c>
      <c r="H282" s="15" t="str">
        <f>IF($A282="","",SUM(รายละเอียดการคิด!AO282,รายละเอียดการคิด!AX282))</f>
        <v/>
      </c>
      <c r="I282" s="15" t="str">
        <f>IF($A282="","",SUM(รายละเอียดการคิด!AP282,รายละเอียดการคิด!AY282))</f>
        <v/>
      </c>
      <c r="J282" s="232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IF($A283="","",SUM(รายละเอียดการคิด!AN283,รายละเอียดการคิด!AW283))</f>
        <v/>
      </c>
      <c r="H283" s="15" t="str">
        <f>IF($A283="","",SUM(รายละเอียดการคิด!AO283,รายละเอียดการคิด!AX283))</f>
        <v/>
      </c>
      <c r="I283" s="15" t="str">
        <f>IF($A283="","",SUM(รายละเอียดการคิด!AP283,รายละเอียดการคิด!AY283))</f>
        <v/>
      </c>
      <c r="J283" s="232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IF($A284="","",SUM(รายละเอียดการคิด!AN284,รายละเอียดการคิด!AW284))</f>
        <v/>
      </c>
      <c r="H284" s="15" t="str">
        <f>IF($A284="","",SUM(รายละเอียดการคิด!AO284,รายละเอียดการคิด!AX284))</f>
        <v/>
      </c>
      <c r="I284" s="15" t="str">
        <f>IF($A284="","",SUM(รายละเอียดการคิด!AP284,รายละเอียดการคิด!AY284))</f>
        <v/>
      </c>
      <c r="J284" s="232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IF($A285="","",SUM(รายละเอียดการคิด!AN285,รายละเอียดการคิด!AW285))</f>
        <v/>
      </c>
      <c r="H285" s="15" t="str">
        <f>IF($A285="","",SUM(รายละเอียดการคิด!AO285,รายละเอียดการคิด!AX285))</f>
        <v/>
      </c>
      <c r="I285" s="15" t="str">
        <f>IF($A285="","",SUM(รายละเอียดการคิด!AP285,รายละเอียดการคิด!AY285))</f>
        <v/>
      </c>
      <c r="J285" s="232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IF($A286="","",SUM(รายละเอียดการคิด!AN286,รายละเอียดการคิด!AW286))</f>
        <v/>
      </c>
      <c r="H286" s="15" t="str">
        <f>IF($A286="","",SUM(รายละเอียดการคิด!AO286,รายละเอียดการคิด!AX286))</f>
        <v/>
      </c>
      <c r="I286" s="15" t="str">
        <f>IF($A286="","",SUM(รายละเอียดการคิด!AP286,รายละเอียดการคิด!AY286))</f>
        <v/>
      </c>
      <c r="J286" s="232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IF($A287="","",SUM(รายละเอียดการคิด!AN287,รายละเอียดการคิด!AW287))</f>
        <v/>
      </c>
      <c r="H287" s="15" t="str">
        <f>IF($A287="","",SUM(รายละเอียดการคิด!AO287,รายละเอียดการคิด!AX287))</f>
        <v/>
      </c>
      <c r="I287" s="15" t="str">
        <f>IF($A287="","",SUM(รายละเอียดการคิด!AP287,รายละเอียดการคิด!AY287))</f>
        <v/>
      </c>
      <c r="J287" s="232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IF($A288="","",SUM(รายละเอียดการคิด!AN288,รายละเอียดการคิด!AW288))</f>
        <v/>
      </c>
      <c r="H288" s="15" t="str">
        <f>IF($A288="","",SUM(รายละเอียดการคิด!AO288,รายละเอียดการคิด!AX288))</f>
        <v/>
      </c>
      <c r="I288" s="15" t="str">
        <f>IF($A288="","",SUM(รายละเอียดการคิด!AP288,รายละเอียดการคิด!AY288))</f>
        <v/>
      </c>
      <c r="J288" s="232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IF($A289="","",SUM(รายละเอียดการคิด!AN289,รายละเอียดการคิด!AW289))</f>
        <v/>
      </c>
      <c r="H289" s="15" t="str">
        <f>IF($A289="","",SUM(รายละเอียดการคิด!AO289,รายละเอียดการคิด!AX289))</f>
        <v/>
      </c>
      <c r="I289" s="15" t="str">
        <f>IF($A289="","",SUM(รายละเอียดการคิด!AP289,รายละเอียดการคิด!AY289))</f>
        <v/>
      </c>
      <c r="J289" s="232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IF($A290="","",SUM(รายละเอียดการคิด!AN290,รายละเอียดการคิด!AW290))</f>
        <v/>
      </c>
      <c r="H290" s="15" t="str">
        <f>IF($A290="","",SUM(รายละเอียดการคิด!AO290,รายละเอียดการคิด!AX290))</f>
        <v/>
      </c>
      <c r="I290" s="15" t="str">
        <f>IF($A290="","",SUM(รายละเอียดการคิด!AP290,รายละเอียดการคิด!AY290))</f>
        <v/>
      </c>
      <c r="J290" s="232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IF($A291="","",SUM(รายละเอียดการคิด!AN291,รายละเอียดการคิด!AW291))</f>
        <v/>
      </c>
      <c r="H291" s="15" t="str">
        <f>IF($A291="","",SUM(รายละเอียดการคิด!AO291,รายละเอียดการคิด!AX291))</f>
        <v/>
      </c>
      <c r="I291" s="15" t="str">
        <f>IF($A291="","",SUM(รายละเอียดการคิด!AP291,รายละเอียดการคิด!AY291))</f>
        <v/>
      </c>
      <c r="J291" s="232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IF($A292="","",SUM(รายละเอียดการคิด!AN292,รายละเอียดการคิด!AW292))</f>
        <v/>
      </c>
      <c r="H292" s="15" t="str">
        <f>IF($A292="","",SUM(รายละเอียดการคิด!AO292,รายละเอียดการคิด!AX292))</f>
        <v/>
      </c>
      <c r="I292" s="15" t="str">
        <f>IF($A292="","",SUM(รายละเอียดการคิด!AP292,รายละเอียดการคิด!AY292))</f>
        <v/>
      </c>
      <c r="J292" s="232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IF($A293="","",SUM(รายละเอียดการคิด!AN293,รายละเอียดการคิด!AW293))</f>
        <v/>
      </c>
      <c r="H293" s="15" t="str">
        <f>IF($A293="","",SUM(รายละเอียดการคิด!AO293,รายละเอียดการคิด!AX293))</f>
        <v/>
      </c>
      <c r="I293" s="15" t="str">
        <f>IF($A293="","",SUM(รายละเอียดการคิด!AP293,รายละเอียดการคิด!AY293))</f>
        <v/>
      </c>
      <c r="J293" s="232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IF($A294="","",SUM(รายละเอียดการคิด!AN294,รายละเอียดการคิด!AW294))</f>
        <v/>
      </c>
      <c r="H294" s="15" t="str">
        <f>IF($A294="","",SUM(รายละเอียดการคิด!AO294,รายละเอียดการคิด!AX294))</f>
        <v/>
      </c>
      <c r="I294" s="15" t="str">
        <f>IF($A294="","",SUM(รายละเอียดการคิด!AP294,รายละเอียดการคิด!AY294))</f>
        <v/>
      </c>
      <c r="J294" s="232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IF($A295="","",SUM(รายละเอียดการคิด!AN295,รายละเอียดการคิด!AW295))</f>
        <v/>
      </c>
      <c r="H295" s="15" t="str">
        <f>IF($A295="","",SUM(รายละเอียดการคิด!AO295,รายละเอียดการคิด!AX295))</f>
        <v/>
      </c>
      <c r="I295" s="15" t="str">
        <f>IF($A295="","",SUM(รายละเอียดการคิด!AP295,รายละเอียดการคิด!AY295))</f>
        <v/>
      </c>
      <c r="J295" s="232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IF($A296="","",SUM(รายละเอียดการคิด!AN296,รายละเอียดการคิด!AW296))</f>
        <v/>
      </c>
      <c r="H296" s="15" t="str">
        <f>IF($A296="","",SUM(รายละเอียดการคิด!AO296,รายละเอียดการคิด!AX296))</f>
        <v/>
      </c>
      <c r="I296" s="15" t="str">
        <f>IF($A296="","",SUM(รายละเอียดการคิด!AP296,รายละเอียดการคิด!AY296))</f>
        <v/>
      </c>
      <c r="J296" s="232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IF($A297="","",SUM(รายละเอียดการคิด!AN297,รายละเอียดการคิด!AW297))</f>
        <v/>
      </c>
      <c r="H297" s="15" t="str">
        <f>IF($A297="","",SUM(รายละเอียดการคิด!AO297,รายละเอียดการคิด!AX297))</f>
        <v/>
      </c>
      <c r="I297" s="15" t="str">
        <f>IF($A297="","",SUM(รายละเอียดการคิด!AP297,รายละเอียดการคิด!AY297))</f>
        <v/>
      </c>
      <c r="J297" s="232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IF($A298="","",SUM(รายละเอียดการคิด!AN298,รายละเอียดการคิด!AW298))</f>
        <v/>
      </c>
      <c r="H298" s="15" t="str">
        <f>IF($A298="","",SUM(รายละเอียดการคิด!AO298,รายละเอียดการคิด!AX298))</f>
        <v/>
      </c>
      <c r="I298" s="15" t="str">
        <f>IF($A298="","",SUM(รายละเอียดการคิด!AP298,รายละเอียดการคิด!AY298))</f>
        <v/>
      </c>
      <c r="J298" s="232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IF($A299="","",SUM(รายละเอียดการคิด!AN299,รายละเอียดการคิด!AW299))</f>
        <v/>
      </c>
      <c r="H299" s="15" t="str">
        <f>IF($A299="","",SUM(รายละเอียดการคิด!AO299,รายละเอียดการคิด!AX299))</f>
        <v/>
      </c>
      <c r="I299" s="15" t="str">
        <f>IF($A299="","",SUM(รายละเอียดการคิด!AP299,รายละเอียดการคิด!AY299))</f>
        <v/>
      </c>
      <c r="J299" s="232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IF($A300="","",SUM(รายละเอียดการคิด!AN300,รายละเอียดการคิด!AW300))</f>
        <v/>
      </c>
      <c r="H300" s="15" t="str">
        <f>IF($A300="","",SUM(รายละเอียดการคิด!AO300,รายละเอียดการคิด!AX300))</f>
        <v/>
      </c>
      <c r="I300" s="15" t="str">
        <f>IF($A300="","",SUM(รายละเอียดการคิด!AP300,รายละเอียดการคิด!AY300))</f>
        <v/>
      </c>
      <c r="J300" s="232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IF($A301="","",SUM(รายละเอียดการคิด!AN301,รายละเอียดการคิด!AW301))</f>
        <v/>
      </c>
      <c r="H301" s="15" t="str">
        <f>IF($A301="","",SUM(รายละเอียดการคิด!AO301,รายละเอียดการคิด!AX301))</f>
        <v/>
      </c>
      <c r="I301" s="15" t="str">
        <f>IF($A301="","",SUM(รายละเอียดการคิด!AP301,รายละเอียดการคิด!AY301))</f>
        <v/>
      </c>
      <c r="J301" s="232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IF($A302="","",SUM(รายละเอียดการคิด!AN302,รายละเอียดการคิด!AW302))</f>
        <v/>
      </c>
      <c r="H302" s="15" t="str">
        <f>IF($A302="","",SUM(รายละเอียดการคิด!AO302,รายละเอียดการคิด!AX302))</f>
        <v/>
      </c>
      <c r="I302" s="15" t="str">
        <f>IF($A302="","",SUM(รายละเอียดการคิด!AP302,รายละเอียดการคิด!AY302))</f>
        <v/>
      </c>
      <c r="J302" s="232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IF($A303="","",SUM(รายละเอียดการคิด!AN303,รายละเอียดการคิด!AW303))</f>
        <v/>
      </c>
      <c r="H303" s="15" t="str">
        <f>IF($A303="","",SUM(รายละเอียดการคิด!AO303,รายละเอียดการคิด!AX303))</f>
        <v/>
      </c>
      <c r="I303" s="15" t="str">
        <f>IF($A303="","",SUM(รายละเอียดการคิด!AP303,รายละเอียดการคิด!AY303))</f>
        <v/>
      </c>
      <c r="J303" s="232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IF($A304="","",SUM(รายละเอียดการคิด!AN304,รายละเอียดการคิด!AW304))</f>
        <v/>
      </c>
      <c r="H304" s="15" t="str">
        <f>IF($A304="","",SUM(รายละเอียดการคิด!AO304,รายละเอียดการคิด!AX304))</f>
        <v/>
      </c>
      <c r="I304" s="15" t="str">
        <f>IF($A304="","",SUM(รายละเอียดการคิด!AP304,รายละเอียดการคิด!AY304))</f>
        <v/>
      </c>
      <c r="J304" s="232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IF($A305="","",SUM(รายละเอียดการคิด!AN305,รายละเอียดการคิด!AW305))</f>
        <v/>
      </c>
      <c r="H305" s="15" t="str">
        <f>IF($A305="","",SUM(รายละเอียดการคิด!AO305,รายละเอียดการคิด!AX305))</f>
        <v/>
      </c>
      <c r="I305" s="15" t="str">
        <f>IF($A305="","",SUM(รายละเอียดการคิด!AP305,รายละเอียดการคิด!AY305))</f>
        <v/>
      </c>
      <c r="J305" s="232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IF($A306="","",SUM(รายละเอียดการคิด!AN306,รายละเอียดการคิด!AW306))</f>
        <v/>
      </c>
      <c r="H306" s="15" t="str">
        <f>IF($A306="","",SUM(รายละเอียดการคิด!AO306,รายละเอียดการคิด!AX306))</f>
        <v/>
      </c>
      <c r="I306" s="15" t="str">
        <f>IF($A306="","",SUM(รายละเอียดการคิด!AP306,รายละเอียดการคิด!AY306))</f>
        <v/>
      </c>
      <c r="J306" s="232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IF($A307="","",SUM(รายละเอียดการคิด!AN307,รายละเอียดการคิด!AW307))</f>
        <v/>
      </c>
      <c r="H307" s="15" t="str">
        <f>IF($A307="","",SUM(รายละเอียดการคิด!AO307,รายละเอียดการคิด!AX307))</f>
        <v/>
      </c>
      <c r="I307" s="15" t="str">
        <f>IF($A307="","",SUM(รายละเอียดการคิด!AP307,รายละเอียดการคิด!AY307))</f>
        <v/>
      </c>
      <c r="J307" s="232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IF($A308="","",SUM(รายละเอียดการคิด!AN308,รายละเอียดการคิด!AW308))</f>
        <v/>
      </c>
      <c r="H308" s="15" t="str">
        <f>IF($A308="","",SUM(รายละเอียดการคิด!AO308,รายละเอียดการคิด!AX308))</f>
        <v/>
      </c>
      <c r="I308" s="15" t="str">
        <f>IF($A308="","",SUM(รายละเอียดการคิด!AP308,รายละเอียดการคิด!AY308))</f>
        <v/>
      </c>
      <c r="J308" s="232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IF($A309="","",SUM(รายละเอียดการคิด!AN309,รายละเอียดการคิด!AW309))</f>
        <v/>
      </c>
      <c r="H309" s="15" t="str">
        <f>IF($A309="","",SUM(รายละเอียดการคิด!AO309,รายละเอียดการคิด!AX309))</f>
        <v/>
      </c>
      <c r="I309" s="15" t="str">
        <f>IF($A309="","",SUM(รายละเอียดการคิด!AP309,รายละเอียดการคิด!AY309))</f>
        <v/>
      </c>
      <c r="J309" s="232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IF($A310="","",SUM(รายละเอียดการคิด!AN310,รายละเอียดการคิด!AW310))</f>
        <v/>
      </c>
      <c r="H310" s="15" t="str">
        <f>IF($A310="","",SUM(รายละเอียดการคิด!AO310,รายละเอียดการคิด!AX310))</f>
        <v/>
      </c>
      <c r="I310" s="15" t="str">
        <f>IF($A310="","",SUM(รายละเอียดการคิด!AP310,รายละเอียดการคิด!AY310))</f>
        <v/>
      </c>
      <c r="J310" s="232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IF($A311="","",SUM(รายละเอียดการคิด!AN311,รายละเอียดการคิด!AW311))</f>
        <v/>
      </c>
      <c r="H311" s="15" t="str">
        <f>IF($A311="","",SUM(รายละเอียดการคิด!AO311,รายละเอียดการคิด!AX311))</f>
        <v/>
      </c>
      <c r="I311" s="15" t="str">
        <f>IF($A311="","",SUM(รายละเอียดการคิด!AP311,รายละเอียดการคิด!AY311))</f>
        <v/>
      </c>
      <c r="J311" s="232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IF($A312="","",SUM(รายละเอียดการคิด!AN312,รายละเอียดการคิด!AW312))</f>
        <v/>
      </c>
      <c r="H312" s="15" t="str">
        <f>IF($A312="","",SUM(รายละเอียดการคิด!AO312,รายละเอียดการคิด!AX312))</f>
        <v/>
      </c>
      <c r="I312" s="15" t="str">
        <f>IF($A312="","",SUM(รายละเอียดการคิด!AP312,รายละเอียดการคิด!AY312))</f>
        <v/>
      </c>
      <c r="J312" s="232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IF($A313="","",SUM(รายละเอียดการคิด!AN313,รายละเอียดการคิด!AW313))</f>
        <v/>
      </c>
      <c r="H313" s="15" t="str">
        <f>IF($A313="","",SUM(รายละเอียดการคิด!AO313,รายละเอียดการคิด!AX313))</f>
        <v/>
      </c>
      <c r="I313" s="15" t="str">
        <f>IF($A313="","",SUM(รายละเอียดการคิด!AP313,รายละเอียดการคิด!AY313))</f>
        <v/>
      </c>
      <c r="J313" s="232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IF($A314="","",SUM(รายละเอียดการคิด!AN314,รายละเอียดการคิด!AW314))</f>
        <v/>
      </c>
      <c r="H314" s="15" t="str">
        <f>IF($A314="","",SUM(รายละเอียดการคิด!AO314,รายละเอียดการคิด!AX314))</f>
        <v/>
      </c>
      <c r="I314" s="15" t="str">
        <f>IF($A314="","",SUM(รายละเอียดการคิด!AP314,รายละเอียดการคิด!AY314))</f>
        <v/>
      </c>
      <c r="J314" s="232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IF($A315="","",SUM(รายละเอียดการคิด!AN315,รายละเอียดการคิด!AW315))</f>
        <v/>
      </c>
      <c r="H315" s="15" t="str">
        <f>IF($A315="","",SUM(รายละเอียดการคิด!AO315,รายละเอียดการคิด!AX315))</f>
        <v/>
      </c>
      <c r="I315" s="15" t="str">
        <f>IF($A315="","",SUM(รายละเอียดการคิด!AP315,รายละเอียดการคิด!AY315))</f>
        <v/>
      </c>
      <c r="J315" s="232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IF($A316="","",SUM(รายละเอียดการคิด!AN316,รายละเอียดการคิด!AW316))</f>
        <v/>
      </c>
      <c r="H316" s="15" t="str">
        <f>IF($A316="","",SUM(รายละเอียดการคิด!AO316,รายละเอียดการคิด!AX316))</f>
        <v/>
      </c>
      <c r="I316" s="15" t="str">
        <f>IF($A316="","",SUM(รายละเอียดการคิด!AP316,รายละเอียดการคิด!AY316))</f>
        <v/>
      </c>
      <c r="J316" s="232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IF($A317="","",SUM(รายละเอียดการคิด!AN317,รายละเอียดการคิด!AW317))</f>
        <v/>
      </c>
      <c r="H317" s="15" t="str">
        <f>IF($A317="","",SUM(รายละเอียดการคิด!AO317,รายละเอียดการคิด!AX317))</f>
        <v/>
      </c>
      <c r="I317" s="15" t="str">
        <f>IF($A317="","",SUM(รายละเอียดการคิด!AP317,รายละเอียดการคิด!AY317))</f>
        <v/>
      </c>
      <c r="J317" s="232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IF($A318="","",SUM(รายละเอียดการคิด!AN318,รายละเอียดการคิด!AW318))</f>
        <v/>
      </c>
      <c r="H318" s="15" t="str">
        <f>IF($A318="","",SUM(รายละเอียดการคิด!AO318,รายละเอียดการคิด!AX318))</f>
        <v/>
      </c>
      <c r="I318" s="15" t="str">
        <f>IF($A318="","",SUM(รายละเอียดการคิด!AP318,รายละเอียดการคิด!AY318))</f>
        <v/>
      </c>
      <c r="J318" s="232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IF($A319="","",SUM(รายละเอียดการคิด!AN319,รายละเอียดการคิด!AW319))</f>
        <v/>
      </c>
      <c r="H319" s="15" t="str">
        <f>IF($A319="","",SUM(รายละเอียดการคิด!AO319,รายละเอียดการคิด!AX319))</f>
        <v/>
      </c>
      <c r="I319" s="15" t="str">
        <f>IF($A319="","",SUM(รายละเอียดการคิด!AP319,รายละเอียดการคิด!AY319))</f>
        <v/>
      </c>
      <c r="J319" s="232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IF($A320="","",SUM(รายละเอียดการคิด!AN320,รายละเอียดการคิด!AW320))</f>
        <v/>
      </c>
      <c r="H320" s="15" t="str">
        <f>IF($A320="","",SUM(รายละเอียดการคิด!AO320,รายละเอียดการคิด!AX320))</f>
        <v/>
      </c>
      <c r="I320" s="15" t="str">
        <f>IF($A320="","",SUM(รายละเอียดการคิด!AP320,รายละเอียดการคิด!AY320))</f>
        <v/>
      </c>
      <c r="J320" s="232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IF($A321="","",SUM(รายละเอียดการคิด!AN321,รายละเอียดการคิด!AW321))</f>
        <v/>
      </c>
      <c r="H321" s="15" t="str">
        <f>IF($A321="","",SUM(รายละเอียดการคิด!AO321,รายละเอียดการคิด!AX321))</f>
        <v/>
      </c>
      <c r="I321" s="15" t="str">
        <f>IF($A321="","",SUM(รายละเอียดการคิด!AP321,รายละเอียดการคิด!AY321))</f>
        <v/>
      </c>
      <c r="J321" s="232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IF($A322="","",SUM(รายละเอียดการคิด!AN322,รายละเอียดการคิด!AW322))</f>
        <v/>
      </c>
      <c r="H322" s="15" t="str">
        <f>IF($A322="","",SUM(รายละเอียดการคิด!AO322,รายละเอียดการคิด!AX322))</f>
        <v/>
      </c>
      <c r="I322" s="15" t="str">
        <f>IF($A322="","",SUM(รายละเอียดการคิด!AP322,รายละเอียดการคิด!AY322))</f>
        <v/>
      </c>
      <c r="J322" s="232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IF($A323="","",SUM(รายละเอียดการคิด!AN323,รายละเอียดการคิด!AW323))</f>
        <v/>
      </c>
      <c r="H323" s="15" t="str">
        <f>IF($A323="","",SUM(รายละเอียดการคิด!AO323,รายละเอียดการคิด!AX323))</f>
        <v/>
      </c>
      <c r="I323" s="15" t="str">
        <f>IF($A323="","",SUM(รายละเอียดการคิด!AP323,รายละเอียดการคิด!AY323))</f>
        <v/>
      </c>
      <c r="J323" s="232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IF($A324="","",SUM(รายละเอียดการคิด!AN324,รายละเอียดการคิด!AW324))</f>
        <v/>
      </c>
      <c r="H324" s="15" t="str">
        <f>IF($A324="","",SUM(รายละเอียดการคิด!AO324,รายละเอียดการคิด!AX324))</f>
        <v/>
      </c>
      <c r="I324" s="15" t="str">
        <f>IF($A324="","",SUM(รายละเอียดการคิด!AP324,รายละเอียดการคิด!AY324))</f>
        <v/>
      </c>
      <c r="J324" s="232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IF($A325="","",SUM(รายละเอียดการคิด!AN325,รายละเอียดการคิด!AW325))</f>
        <v/>
      </c>
      <c r="H325" s="15" t="str">
        <f>IF($A325="","",SUM(รายละเอียดการคิด!AO325,รายละเอียดการคิด!AX325))</f>
        <v/>
      </c>
      <c r="I325" s="15" t="str">
        <f>IF($A325="","",SUM(รายละเอียดการคิด!AP325,รายละเอียดการคิด!AY325))</f>
        <v/>
      </c>
      <c r="J325" s="232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IF($A326="","",SUM(รายละเอียดการคิด!AN326,รายละเอียดการคิด!AW326))</f>
        <v/>
      </c>
      <c r="H326" s="15" t="str">
        <f>IF($A326="","",SUM(รายละเอียดการคิด!AO326,รายละเอียดการคิด!AX326))</f>
        <v/>
      </c>
      <c r="I326" s="15" t="str">
        <f>IF($A326="","",SUM(รายละเอียดการคิด!AP326,รายละเอียดการคิด!AY326))</f>
        <v/>
      </c>
      <c r="J326" s="232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IF($A327="","",SUM(รายละเอียดการคิด!AN327,รายละเอียดการคิด!AW327))</f>
        <v/>
      </c>
      <c r="H327" s="15" t="str">
        <f>IF($A327="","",SUM(รายละเอียดการคิด!AO327,รายละเอียดการคิด!AX327))</f>
        <v/>
      </c>
      <c r="I327" s="15" t="str">
        <f>IF($A327="","",SUM(รายละเอียดการคิด!AP327,รายละเอียดการคิด!AY327))</f>
        <v/>
      </c>
      <c r="J327" s="232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IF($A328="","",SUM(รายละเอียดการคิด!AN328,รายละเอียดการคิด!AW328))</f>
        <v/>
      </c>
      <c r="H328" s="15" t="str">
        <f>IF($A328="","",SUM(รายละเอียดการคิด!AO328,รายละเอียดการคิด!AX328))</f>
        <v/>
      </c>
      <c r="I328" s="15" t="str">
        <f>IF($A328="","",SUM(รายละเอียดการคิด!AP328,รายละเอียดการคิด!AY328))</f>
        <v/>
      </c>
      <c r="J328" s="232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IF($A329="","",SUM(รายละเอียดการคิด!AN329,รายละเอียดการคิด!AW329))</f>
        <v/>
      </c>
      <c r="H329" s="15" t="str">
        <f>IF($A329="","",SUM(รายละเอียดการคิด!AO329,รายละเอียดการคิด!AX329))</f>
        <v/>
      </c>
      <c r="I329" s="15" t="str">
        <f>IF($A329="","",SUM(รายละเอียดการคิด!AP329,รายละเอียดการคิด!AY329))</f>
        <v/>
      </c>
      <c r="J329" s="232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IF($A330="","",SUM(รายละเอียดการคิด!AN330,รายละเอียดการคิด!AW330))</f>
        <v/>
      </c>
      <c r="H330" s="15" t="str">
        <f>IF($A330="","",SUM(รายละเอียดการคิด!AO330,รายละเอียดการคิด!AX330))</f>
        <v/>
      </c>
      <c r="I330" s="15" t="str">
        <f>IF($A330="","",SUM(รายละเอียดการคิด!AP330,รายละเอียดการคิด!AY330))</f>
        <v/>
      </c>
      <c r="J330" s="232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IF($A331="","",SUM(รายละเอียดการคิด!AN331,รายละเอียดการคิด!AW331))</f>
        <v/>
      </c>
      <c r="H331" s="15" t="str">
        <f>IF($A331="","",SUM(รายละเอียดการคิด!AO331,รายละเอียดการคิด!AX331))</f>
        <v/>
      </c>
      <c r="I331" s="15" t="str">
        <f>IF($A331="","",SUM(รายละเอียดการคิด!AP331,รายละเอียดการคิด!AY331))</f>
        <v/>
      </c>
      <c r="J331" s="232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IF($A332="","",SUM(รายละเอียดการคิด!AN332,รายละเอียดการคิด!AW332))</f>
        <v/>
      </c>
      <c r="H332" s="15" t="str">
        <f>IF($A332="","",SUM(รายละเอียดการคิด!AO332,รายละเอียดการคิด!AX332))</f>
        <v/>
      </c>
      <c r="I332" s="15" t="str">
        <f>IF($A332="","",SUM(รายละเอียดการคิด!AP332,รายละเอียดการคิด!AY332))</f>
        <v/>
      </c>
      <c r="J332" s="232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IF($A333="","",SUM(รายละเอียดการคิด!AN333,รายละเอียดการคิด!AW333))</f>
        <v/>
      </c>
      <c r="H333" s="15" t="str">
        <f>IF($A333="","",SUM(รายละเอียดการคิด!AO333,รายละเอียดการคิด!AX333))</f>
        <v/>
      </c>
      <c r="I333" s="15" t="str">
        <f>IF($A333="","",SUM(รายละเอียดการคิด!AP333,รายละเอียดการคิด!AY333))</f>
        <v/>
      </c>
      <c r="J333" s="232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IF($A334="","",SUM(รายละเอียดการคิด!AN334,รายละเอียดการคิด!AW334))</f>
        <v/>
      </c>
      <c r="H334" s="15" t="str">
        <f>IF($A334="","",SUM(รายละเอียดการคิด!AO334,รายละเอียดการคิด!AX334))</f>
        <v/>
      </c>
      <c r="I334" s="15" t="str">
        <f>IF($A334="","",SUM(รายละเอียดการคิด!AP334,รายละเอียดการคิด!AY334))</f>
        <v/>
      </c>
      <c r="J334" s="232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IF($A335="","",SUM(รายละเอียดการคิด!AN335,รายละเอียดการคิด!AW335))</f>
        <v/>
      </c>
      <c r="H335" s="15" t="str">
        <f>IF($A335="","",SUM(รายละเอียดการคิด!AO335,รายละเอียดการคิด!AX335))</f>
        <v/>
      </c>
      <c r="I335" s="15" t="str">
        <f>IF($A335="","",SUM(รายละเอียดการคิด!AP335,รายละเอียดการคิด!AY335))</f>
        <v/>
      </c>
      <c r="J335" s="232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IF($A336="","",SUM(รายละเอียดการคิด!AN336,รายละเอียดการคิด!AW336))</f>
        <v/>
      </c>
      <c r="H336" s="15" t="str">
        <f>IF($A336="","",SUM(รายละเอียดการคิด!AO336,รายละเอียดการคิด!AX336))</f>
        <v/>
      </c>
      <c r="I336" s="15" t="str">
        <f>IF($A336="","",SUM(รายละเอียดการคิด!AP336,รายละเอียดการคิด!AY336))</f>
        <v/>
      </c>
      <c r="J336" s="232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IF($A337="","",SUM(รายละเอียดการคิด!AN337,รายละเอียดการคิด!AW337))</f>
        <v/>
      </c>
      <c r="H337" s="15" t="str">
        <f>IF($A337="","",SUM(รายละเอียดการคิด!AO337,รายละเอียดการคิด!AX337))</f>
        <v/>
      </c>
      <c r="I337" s="15" t="str">
        <f>IF($A337="","",SUM(รายละเอียดการคิด!AP337,รายละเอียดการคิด!AY337))</f>
        <v/>
      </c>
      <c r="J337" s="232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IF($A338="","",SUM(รายละเอียดการคิด!AN338,รายละเอียดการคิด!AW338))</f>
        <v/>
      </c>
      <c r="H338" s="15" t="str">
        <f>IF($A338="","",SUM(รายละเอียดการคิด!AO338,รายละเอียดการคิด!AX338))</f>
        <v/>
      </c>
      <c r="I338" s="15" t="str">
        <f>IF($A338="","",SUM(รายละเอียดการคิด!AP338,รายละเอียดการคิด!AY338))</f>
        <v/>
      </c>
      <c r="J338" s="232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IF($A339="","",SUM(รายละเอียดการคิด!AN339,รายละเอียดการคิด!AW339))</f>
        <v/>
      </c>
      <c r="H339" s="15" t="str">
        <f>IF($A339="","",SUM(รายละเอียดการคิด!AO339,รายละเอียดการคิด!AX339))</f>
        <v/>
      </c>
      <c r="I339" s="15" t="str">
        <f>IF($A339="","",SUM(รายละเอียดการคิด!AP339,รายละเอียดการคิด!AY339))</f>
        <v/>
      </c>
      <c r="J339" s="232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IF($A340="","",SUM(รายละเอียดการคิด!AN340,รายละเอียดการคิด!AW340))</f>
        <v/>
      </c>
      <c r="H340" s="15" t="str">
        <f>IF($A340="","",SUM(รายละเอียดการคิด!AO340,รายละเอียดการคิด!AX340))</f>
        <v/>
      </c>
      <c r="I340" s="15" t="str">
        <f>IF($A340="","",SUM(รายละเอียดการคิด!AP340,รายละเอียดการคิด!AY340))</f>
        <v/>
      </c>
      <c r="J340" s="232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IF($A341="","",SUM(รายละเอียดการคิด!AN341,รายละเอียดการคิด!AW341))</f>
        <v/>
      </c>
      <c r="H341" s="15" t="str">
        <f>IF($A341="","",SUM(รายละเอียดการคิด!AO341,รายละเอียดการคิด!AX341))</f>
        <v/>
      </c>
      <c r="I341" s="15" t="str">
        <f>IF($A341="","",SUM(รายละเอียดการคิด!AP341,รายละเอียดการคิด!AY341))</f>
        <v/>
      </c>
      <c r="J341" s="232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IF($A342="","",SUM(รายละเอียดการคิด!AN342,รายละเอียดการคิด!AW342))</f>
        <v/>
      </c>
      <c r="H342" s="15" t="str">
        <f>IF($A342="","",SUM(รายละเอียดการคิด!AO342,รายละเอียดการคิด!AX342))</f>
        <v/>
      </c>
      <c r="I342" s="15" t="str">
        <f>IF($A342="","",SUM(รายละเอียดการคิด!AP342,รายละเอียดการคิด!AY342))</f>
        <v/>
      </c>
      <c r="J342" s="232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IF($A343="","",SUM(รายละเอียดการคิด!AN343,รายละเอียดการคิด!AW343))</f>
        <v/>
      </c>
      <c r="H343" s="15" t="str">
        <f>IF($A343="","",SUM(รายละเอียดการคิด!AO343,รายละเอียดการคิด!AX343))</f>
        <v/>
      </c>
      <c r="I343" s="15" t="str">
        <f>IF($A343="","",SUM(รายละเอียดการคิด!AP343,รายละเอียดการคิด!AY343))</f>
        <v/>
      </c>
      <c r="J343" s="232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IF($A344="","",SUM(รายละเอียดการคิด!AN344,รายละเอียดการคิด!AW344))</f>
        <v/>
      </c>
      <c r="H344" s="15" t="str">
        <f>IF($A344="","",SUM(รายละเอียดการคิด!AO344,รายละเอียดการคิด!AX344))</f>
        <v/>
      </c>
      <c r="I344" s="15" t="str">
        <f>IF($A344="","",SUM(รายละเอียดการคิด!AP344,รายละเอียดการคิด!AY344))</f>
        <v/>
      </c>
      <c r="J344" s="232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IF($A345="","",SUM(รายละเอียดการคิด!AN345,รายละเอียดการคิด!AW345))</f>
        <v/>
      </c>
      <c r="H345" s="15" t="str">
        <f>IF($A345="","",SUM(รายละเอียดการคิด!AO345,รายละเอียดการคิด!AX345))</f>
        <v/>
      </c>
      <c r="I345" s="15" t="str">
        <f>IF($A345="","",SUM(รายละเอียดการคิด!AP345,รายละเอียดการคิด!AY345))</f>
        <v/>
      </c>
      <c r="J345" s="232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IF($A346="","",SUM(รายละเอียดการคิด!AN346,รายละเอียดการคิด!AW346))</f>
        <v/>
      </c>
      <c r="H346" s="15" t="str">
        <f>IF($A346="","",SUM(รายละเอียดการคิด!AO346,รายละเอียดการคิด!AX346))</f>
        <v/>
      </c>
      <c r="I346" s="15" t="str">
        <f>IF($A346="","",SUM(รายละเอียดการคิด!AP346,รายละเอียดการคิด!AY346))</f>
        <v/>
      </c>
      <c r="J346" s="232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IF($A347="","",SUM(รายละเอียดการคิด!AN347,รายละเอียดการคิด!AW347))</f>
        <v/>
      </c>
      <c r="H347" s="15" t="str">
        <f>IF($A347="","",SUM(รายละเอียดการคิด!AO347,รายละเอียดการคิด!AX347))</f>
        <v/>
      </c>
      <c r="I347" s="15" t="str">
        <f>IF($A347="","",SUM(รายละเอียดการคิด!AP347,รายละเอียดการคิด!AY347))</f>
        <v/>
      </c>
      <c r="J347" s="232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IF($A348="","",SUM(รายละเอียดการคิด!AN348,รายละเอียดการคิด!AW348))</f>
        <v/>
      </c>
      <c r="H348" s="15" t="str">
        <f>IF($A348="","",SUM(รายละเอียดการคิด!AO348,รายละเอียดการคิด!AX348))</f>
        <v/>
      </c>
      <c r="I348" s="15" t="str">
        <f>IF($A348="","",SUM(รายละเอียดการคิด!AP348,รายละเอียดการคิด!AY348))</f>
        <v/>
      </c>
      <c r="J348" s="232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IF($A349="","",SUM(รายละเอียดการคิด!AN349,รายละเอียดการคิด!AW349))</f>
        <v/>
      </c>
      <c r="H349" s="15" t="str">
        <f>IF($A349="","",SUM(รายละเอียดการคิด!AO349,รายละเอียดการคิด!AX349))</f>
        <v/>
      </c>
      <c r="I349" s="15" t="str">
        <f>IF($A349="","",SUM(รายละเอียดการคิด!AP349,รายละเอียดการคิด!AY349))</f>
        <v/>
      </c>
      <c r="J349" s="232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IF($A350="","",SUM(รายละเอียดการคิด!AN350,รายละเอียดการคิด!AW350))</f>
        <v/>
      </c>
      <c r="H350" s="15" t="str">
        <f>IF($A350="","",SUM(รายละเอียดการคิด!AO350,รายละเอียดการคิด!AX350))</f>
        <v/>
      </c>
      <c r="I350" s="15" t="str">
        <f>IF($A350="","",SUM(รายละเอียดการคิด!AP350,รายละเอียดการคิด!AY350))</f>
        <v/>
      </c>
      <c r="J350" s="232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IF($A351="","",SUM(รายละเอียดการคิด!AN351,รายละเอียดการคิด!AW351))</f>
        <v/>
      </c>
      <c r="H351" s="15" t="str">
        <f>IF($A351="","",SUM(รายละเอียดการคิด!AO351,รายละเอียดการคิด!AX351))</f>
        <v/>
      </c>
      <c r="I351" s="15" t="str">
        <f>IF($A351="","",SUM(รายละเอียดการคิด!AP351,รายละเอียดการคิด!AY351))</f>
        <v/>
      </c>
      <c r="J351" s="232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IF($A352="","",SUM(รายละเอียดการคิด!AN352,รายละเอียดการคิด!AW352))</f>
        <v/>
      </c>
      <c r="H352" s="15" t="str">
        <f>IF($A352="","",SUM(รายละเอียดการคิด!AO352,รายละเอียดการคิด!AX352))</f>
        <v/>
      </c>
      <c r="I352" s="15" t="str">
        <f>IF($A352="","",SUM(รายละเอียดการคิด!AP352,รายละเอียดการคิด!AY352))</f>
        <v/>
      </c>
      <c r="J352" s="232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IF($A353="","",SUM(รายละเอียดการคิด!AN353,รายละเอียดการคิด!AW353))</f>
        <v/>
      </c>
      <c r="H353" s="15" t="str">
        <f>IF($A353="","",SUM(รายละเอียดการคิด!AO353,รายละเอียดการคิด!AX353))</f>
        <v/>
      </c>
      <c r="I353" s="15" t="str">
        <f>IF($A353="","",SUM(รายละเอียดการคิด!AP353,รายละเอียดการคิด!AY353))</f>
        <v/>
      </c>
      <c r="J353" s="232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IF($A354="","",SUM(รายละเอียดการคิด!AN354,รายละเอียดการคิด!AW354))</f>
        <v/>
      </c>
      <c r="H354" s="15" t="str">
        <f>IF($A354="","",SUM(รายละเอียดการคิด!AO354,รายละเอียดการคิด!AX354))</f>
        <v/>
      </c>
      <c r="I354" s="15" t="str">
        <f>IF($A354="","",SUM(รายละเอียดการคิด!AP354,รายละเอียดการคิด!AY354))</f>
        <v/>
      </c>
      <c r="J354" s="232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IF($A355="","",SUM(รายละเอียดการคิด!AN355,รายละเอียดการคิด!AW355))</f>
        <v/>
      </c>
      <c r="H355" s="15" t="str">
        <f>IF($A355="","",SUM(รายละเอียดการคิด!AO355,รายละเอียดการคิด!AX355))</f>
        <v/>
      </c>
      <c r="I355" s="15" t="str">
        <f>IF($A355="","",SUM(รายละเอียดการคิด!AP355,รายละเอียดการคิด!AY355))</f>
        <v/>
      </c>
      <c r="J355" s="232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IF($A356="","",SUM(รายละเอียดการคิด!AN356,รายละเอียดการคิด!AW356))</f>
        <v/>
      </c>
      <c r="H356" s="15" t="str">
        <f>IF($A356="","",SUM(รายละเอียดการคิด!AO356,รายละเอียดการคิด!AX356))</f>
        <v/>
      </c>
      <c r="I356" s="15" t="str">
        <f>IF($A356="","",SUM(รายละเอียดการคิด!AP356,รายละเอียดการคิด!AY356))</f>
        <v/>
      </c>
      <c r="J356" s="232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IF($A357="","",SUM(รายละเอียดการคิด!AN357,รายละเอียดการคิด!AW357))</f>
        <v/>
      </c>
      <c r="H357" s="15" t="str">
        <f>IF($A357="","",SUM(รายละเอียดการคิด!AO357,รายละเอียดการคิด!AX357))</f>
        <v/>
      </c>
      <c r="I357" s="15" t="str">
        <f>IF($A357="","",SUM(รายละเอียดการคิด!AP357,รายละเอียดการคิด!AY357))</f>
        <v/>
      </c>
      <c r="J357" s="232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IF($A358="","",SUM(รายละเอียดการคิด!AN358,รายละเอียดการคิด!AW358))</f>
        <v/>
      </c>
      <c r="H358" s="15" t="str">
        <f>IF($A358="","",SUM(รายละเอียดการคิด!AO358,รายละเอียดการคิด!AX358))</f>
        <v/>
      </c>
      <c r="I358" s="15" t="str">
        <f>IF($A358="","",SUM(รายละเอียดการคิด!AP358,รายละเอียดการคิด!AY358))</f>
        <v/>
      </c>
      <c r="J358" s="232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IF($A359="","",SUM(รายละเอียดการคิด!AN359,รายละเอียดการคิด!AW359))</f>
        <v/>
      </c>
      <c r="H359" s="15" t="str">
        <f>IF($A359="","",SUM(รายละเอียดการคิด!AO359,รายละเอียดการคิด!AX359))</f>
        <v/>
      </c>
      <c r="I359" s="15" t="str">
        <f>IF($A359="","",SUM(รายละเอียดการคิด!AP359,รายละเอียดการคิด!AY359))</f>
        <v/>
      </c>
      <c r="J359" s="232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IF($A360="","",SUM(รายละเอียดการคิด!AN360,รายละเอียดการคิด!AW360))</f>
        <v/>
      </c>
      <c r="H360" s="15" t="str">
        <f>IF($A360="","",SUM(รายละเอียดการคิด!AO360,รายละเอียดการคิด!AX360))</f>
        <v/>
      </c>
      <c r="I360" s="15" t="str">
        <f>IF($A360="","",SUM(รายละเอียดการคิด!AP360,รายละเอียดการคิด!AY360))</f>
        <v/>
      </c>
      <c r="J360" s="232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IF($A361="","",SUM(รายละเอียดการคิด!AN361,รายละเอียดการคิด!AW361))</f>
        <v/>
      </c>
      <c r="H361" s="15" t="str">
        <f>IF($A361="","",SUM(รายละเอียดการคิด!AO361,รายละเอียดการคิด!AX361))</f>
        <v/>
      </c>
      <c r="I361" s="15" t="str">
        <f>IF($A361="","",SUM(รายละเอียดการคิด!AP361,รายละเอียดการคิด!AY361))</f>
        <v/>
      </c>
      <c r="J361" s="232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IF($A362="","",SUM(รายละเอียดการคิด!AN362,รายละเอียดการคิด!AW362))</f>
        <v/>
      </c>
      <c r="H362" s="15" t="str">
        <f>IF($A362="","",SUM(รายละเอียดการคิด!AO362,รายละเอียดการคิด!AX362))</f>
        <v/>
      </c>
      <c r="I362" s="15" t="str">
        <f>IF($A362="","",SUM(รายละเอียดการคิด!AP362,รายละเอียดการคิด!AY362))</f>
        <v/>
      </c>
      <c r="J362" s="232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IF($A363="","",SUM(รายละเอียดการคิด!AN363,รายละเอียดการคิด!AW363))</f>
        <v/>
      </c>
      <c r="H363" s="15" t="str">
        <f>IF($A363="","",SUM(รายละเอียดการคิด!AO363,รายละเอียดการคิด!AX363))</f>
        <v/>
      </c>
      <c r="I363" s="15" t="str">
        <f>IF($A363="","",SUM(รายละเอียดการคิด!AP363,รายละเอียดการคิด!AY363))</f>
        <v/>
      </c>
      <c r="J363" s="232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IF($A364="","",SUM(รายละเอียดการคิด!AN364,รายละเอียดการคิด!AW364))</f>
        <v/>
      </c>
      <c r="H364" s="15" t="str">
        <f>IF($A364="","",SUM(รายละเอียดการคิด!AO364,รายละเอียดการคิด!AX364))</f>
        <v/>
      </c>
      <c r="I364" s="15" t="str">
        <f>IF($A364="","",SUM(รายละเอียดการคิด!AP364,รายละเอียดการคิด!AY364))</f>
        <v/>
      </c>
      <c r="J364" s="232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IF($A365="","",SUM(รายละเอียดการคิด!AN365,รายละเอียดการคิด!AW365))</f>
        <v/>
      </c>
      <c r="H365" s="15" t="str">
        <f>IF($A365="","",SUM(รายละเอียดการคิด!AO365,รายละเอียดการคิด!AX365))</f>
        <v/>
      </c>
      <c r="I365" s="15" t="str">
        <f>IF($A365="","",SUM(รายละเอียดการคิด!AP365,รายละเอียดการคิด!AY365))</f>
        <v/>
      </c>
      <c r="J365" s="232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IF($A366="","",SUM(รายละเอียดการคิด!AN366,รายละเอียดการคิด!AW366))</f>
        <v/>
      </c>
      <c r="H366" s="15" t="str">
        <f>IF($A366="","",SUM(รายละเอียดการคิด!AO366,รายละเอียดการคิด!AX366))</f>
        <v/>
      </c>
      <c r="I366" s="15" t="str">
        <f>IF($A366="","",SUM(รายละเอียดการคิด!AP366,รายละเอียดการคิด!AY366))</f>
        <v/>
      </c>
      <c r="J366" s="232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IF($A367="","",SUM(รายละเอียดการคิด!AN367,รายละเอียดการคิด!AW367))</f>
        <v/>
      </c>
      <c r="H367" s="15" t="str">
        <f>IF($A367="","",SUM(รายละเอียดการคิด!AO367,รายละเอียดการคิด!AX367))</f>
        <v/>
      </c>
      <c r="I367" s="15" t="str">
        <f>IF($A367="","",SUM(รายละเอียดการคิด!AP367,รายละเอียดการคิด!AY367))</f>
        <v/>
      </c>
      <c r="J367" s="232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IF($A368="","",SUM(รายละเอียดการคิด!AN368,รายละเอียดการคิด!AW368))</f>
        <v/>
      </c>
      <c r="H368" s="15" t="str">
        <f>IF($A368="","",SUM(รายละเอียดการคิด!AO368,รายละเอียดการคิด!AX368))</f>
        <v/>
      </c>
      <c r="I368" s="15" t="str">
        <f>IF($A368="","",SUM(รายละเอียดการคิด!AP368,รายละเอียดการคิด!AY368))</f>
        <v/>
      </c>
      <c r="J368" s="232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IF($A369="","",SUM(รายละเอียดการคิด!AN369,รายละเอียดการคิด!AW369))</f>
        <v/>
      </c>
      <c r="H369" s="15" t="str">
        <f>IF($A369="","",SUM(รายละเอียดการคิด!AO369,รายละเอียดการคิด!AX369))</f>
        <v/>
      </c>
      <c r="I369" s="15" t="str">
        <f>IF($A369="","",SUM(รายละเอียดการคิด!AP369,รายละเอียดการคิด!AY369))</f>
        <v/>
      </c>
      <c r="J369" s="232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IF($A370="","",SUM(รายละเอียดการคิด!AN370,รายละเอียดการคิด!AW370))</f>
        <v/>
      </c>
      <c r="H370" s="15" t="str">
        <f>IF($A370="","",SUM(รายละเอียดการคิด!AO370,รายละเอียดการคิด!AX370))</f>
        <v/>
      </c>
      <c r="I370" s="15" t="str">
        <f>IF($A370="","",SUM(รายละเอียดการคิด!AP370,รายละเอียดการคิด!AY370))</f>
        <v/>
      </c>
      <c r="J370" s="232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IF($A371="","",SUM(รายละเอียดการคิด!AN371,รายละเอียดการคิด!AW371))</f>
        <v/>
      </c>
      <c r="H371" s="15" t="str">
        <f>IF($A371="","",SUM(รายละเอียดการคิด!AO371,รายละเอียดการคิด!AX371))</f>
        <v/>
      </c>
      <c r="I371" s="15" t="str">
        <f>IF($A371="","",SUM(รายละเอียดการคิด!AP371,รายละเอียดการคิด!AY371))</f>
        <v/>
      </c>
      <c r="J371" s="232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IF($A372="","",SUM(รายละเอียดการคิด!AN372,รายละเอียดการคิด!AW372))</f>
        <v/>
      </c>
      <c r="H372" s="15" t="str">
        <f>IF($A372="","",SUM(รายละเอียดการคิด!AO372,รายละเอียดการคิด!AX372))</f>
        <v/>
      </c>
      <c r="I372" s="15" t="str">
        <f>IF($A372="","",SUM(รายละเอียดการคิด!AP372,รายละเอียดการคิด!AY372))</f>
        <v/>
      </c>
      <c r="J372" s="232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IF($A373="","",SUM(รายละเอียดการคิด!AN373,รายละเอียดการคิด!AW373))</f>
        <v/>
      </c>
      <c r="H373" s="15" t="str">
        <f>IF($A373="","",SUM(รายละเอียดการคิด!AO373,รายละเอียดการคิด!AX373))</f>
        <v/>
      </c>
      <c r="I373" s="15" t="str">
        <f>IF($A373="","",SUM(รายละเอียดการคิด!AP373,รายละเอียดการคิด!AY373))</f>
        <v/>
      </c>
      <c r="J373" s="232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IF($A374="","",SUM(รายละเอียดการคิด!AN374,รายละเอียดการคิด!AW374))</f>
        <v/>
      </c>
      <c r="H374" s="15" t="str">
        <f>IF($A374="","",SUM(รายละเอียดการคิด!AO374,รายละเอียดการคิด!AX374))</f>
        <v/>
      </c>
      <c r="I374" s="15" t="str">
        <f>IF($A374="","",SUM(รายละเอียดการคิด!AP374,รายละเอียดการคิด!AY374))</f>
        <v/>
      </c>
      <c r="J374" s="232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IF($A375="","",SUM(รายละเอียดการคิด!AN375,รายละเอียดการคิด!AW375))</f>
        <v/>
      </c>
      <c r="H375" s="15" t="str">
        <f>IF($A375="","",SUM(รายละเอียดการคิด!AO375,รายละเอียดการคิด!AX375))</f>
        <v/>
      </c>
      <c r="I375" s="15" t="str">
        <f>IF($A375="","",SUM(รายละเอียดการคิด!AP375,รายละเอียดการคิด!AY375))</f>
        <v/>
      </c>
      <c r="J375" s="232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IF($A376="","",SUM(รายละเอียดการคิด!AN376,รายละเอียดการคิด!AW376))</f>
        <v/>
      </c>
      <c r="H376" s="15" t="str">
        <f>IF($A376="","",SUM(รายละเอียดการคิด!AO376,รายละเอียดการคิด!AX376))</f>
        <v/>
      </c>
      <c r="I376" s="15" t="str">
        <f>IF($A376="","",SUM(รายละเอียดการคิด!AP376,รายละเอียดการคิด!AY376))</f>
        <v/>
      </c>
      <c r="J376" s="232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IF($A377="","",SUM(รายละเอียดการคิด!AN377,รายละเอียดการคิด!AW377))</f>
        <v/>
      </c>
      <c r="H377" s="15" t="str">
        <f>IF($A377="","",SUM(รายละเอียดการคิด!AO377,รายละเอียดการคิด!AX377))</f>
        <v/>
      </c>
      <c r="I377" s="15" t="str">
        <f>IF($A377="","",SUM(รายละเอียดการคิด!AP377,รายละเอียดการคิด!AY377))</f>
        <v/>
      </c>
      <c r="J377" s="232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IF($A378="","",SUM(รายละเอียดการคิด!AN378,รายละเอียดการคิด!AW378))</f>
        <v/>
      </c>
      <c r="H378" s="15" t="str">
        <f>IF($A378="","",SUM(รายละเอียดการคิด!AO378,รายละเอียดการคิด!AX378))</f>
        <v/>
      </c>
      <c r="I378" s="15" t="str">
        <f>IF($A378="","",SUM(รายละเอียดการคิด!AP378,รายละเอียดการคิด!AY378))</f>
        <v/>
      </c>
      <c r="J378" s="232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IF($A379="","",SUM(รายละเอียดการคิด!AN379,รายละเอียดการคิด!AW379))</f>
        <v/>
      </c>
      <c r="H379" s="15" t="str">
        <f>IF($A379="","",SUM(รายละเอียดการคิด!AO379,รายละเอียดการคิด!AX379))</f>
        <v/>
      </c>
      <c r="I379" s="15" t="str">
        <f>IF($A379="","",SUM(รายละเอียดการคิด!AP379,รายละเอียดการคิด!AY379))</f>
        <v/>
      </c>
      <c r="J379" s="232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IF($A380="","",SUM(รายละเอียดการคิด!AN380,รายละเอียดการคิด!AW380))</f>
        <v/>
      </c>
      <c r="H380" s="15" t="str">
        <f>IF($A380="","",SUM(รายละเอียดการคิด!AO380,รายละเอียดการคิด!AX380))</f>
        <v/>
      </c>
      <c r="I380" s="15" t="str">
        <f>IF($A380="","",SUM(รายละเอียดการคิด!AP380,รายละเอียดการคิด!AY380))</f>
        <v/>
      </c>
      <c r="J380" s="232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IF($A381="","",SUM(รายละเอียดการคิด!AN381,รายละเอียดการคิด!AW381))</f>
        <v/>
      </c>
      <c r="H381" s="15" t="str">
        <f>IF($A381="","",SUM(รายละเอียดการคิด!AO381,รายละเอียดการคิด!AX381))</f>
        <v/>
      </c>
      <c r="I381" s="15" t="str">
        <f>IF($A381="","",SUM(รายละเอียดการคิด!AP381,รายละเอียดการคิด!AY381))</f>
        <v/>
      </c>
      <c r="J381" s="232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IF($A382="","",SUM(รายละเอียดการคิด!AN382,รายละเอียดการคิด!AW382))</f>
        <v/>
      </c>
      <c r="H382" s="15" t="str">
        <f>IF($A382="","",SUM(รายละเอียดการคิด!AO382,รายละเอียดการคิด!AX382))</f>
        <v/>
      </c>
      <c r="I382" s="15" t="str">
        <f>IF($A382="","",SUM(รายละเอียดการคิด!AP382,รายละเอียดการคิด!AY382))</f>
        <v/>
      </c>
      <c r="J382" s="232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IF($A383="","",SUM(รายละเอียดการคิด!AN383,รายละเอียดการคิด!AW383))</f>
        <v/>
      </c>
      <c r="H383" s="15" t="str">
        <f>IF($A383="","",SUM(รายละเอียดการคิด!AO383,รายละเอียดการคิด!AX383))</f>
        <v/>
      </c>
      <c r="I383" s="15" t="str">
        <f>IF($A383="","",SUM(รายละเอียดการคิด!AP383,รายละเอียดการคิด!AY383))</f>
        <v/>
      </c>
      <c r="J383" s="232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IF($A384="","",SUM(รายละเอียดการคิด!AN384,รายละเอียดการคิด!AW384))</f>
        <v/>
      </c>
      <c r="H384" s="15" t="str">
        <f>IF($A384="","",SUM(รายละเอียดการคิด!AO384,รายละเอียดการคิด!AX384))</f>
        <v/>
      </c>
      <c r="I384" s="15" t="str">
        <f>IF($A384="","",SUM(รายละเอียดการคิด!AP384,รายละเอียดการคิด!AY384))</f>
        <v/>
      </c>
      <c r="J384" s="232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IF($A385="","",SUM(รายละเอียดการคิด!AN385,รายละเอียดการคิด!AW385))</f>
        <v/>
      </c>
      <c r="H385" s="15" t="str">
        <f>IF($A385="","",SUM(รายละเอียดการคิด!AO385,รายละเอียดการคิด!AX385))</f>
        <v/>
      </c>
      <c r="I385" s="15" t="str">
        <f>IF($A385="","",SUM(รายละเอียดการคิด!AP385,รายละเอียดการคิด!AY385))</f>
        <v/>
      </c>
      <c r="J385" s="232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IF($A386="","",SUM(รายละเอียดการคิด!AN386,รายละเอียดการคิด!AW386))</f>
        <v/>
      </c>
      <c r="H386" s="15" t="str">
        <f>IF($A386="","",SUM(รายละเอียดการคิด!AO386,รายละเอียดการคิด!AX386))</f>
        <v/>
      </c>
      <c r="I386" s="15" t="str">
        <f>IF($A386="","",SUM(รายละเอียดการคิด!AP386,รายละเอียดการคิด!AY386))</f>
        <v/>
      </c>
      <c r="J386" s="232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IF($A387="","",SUM(รายละเอียดการคิด!AN387,รายละเอียดการคิด!AW387))</f>
        <v/>
      </c>
      <c r="H387" s="15" t="str">
        <f>IF($A387="","",SUM(รายละเอียดการคิด!AO387,รายละเอียดการคิด!AX387))</f>
        <v/>
      </c>
      <c r="I387" s="15" t="str">
        <f>IF($A387="","",SUM(รายละเอียดการคิด!AP387,รายละเอียดการคิด!AY387))</f>
        <v/>
      </c>
      <c r="J387" s="232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IF($A388="","",SUM(รายละเอียดการคิด!AN388,รายละเอียดการคิด!AW388))</f>
        <v/>
      </c>
      <c r="H388" s="15" t="str">
        <f>IF($A388="","",SUM(รายละเอียดการคิด!AO388,รายละเอียดการคิด!AX388))</f>
        <v/>
      </c>
      <c r="I388" s="15" t="str">
        <f>IF($A388="","",SUM(รายละเอียดการคิด!AP388,รายละเอียดการคิด!AY388))</f>
        <v/>
      </c>
      <c r="J388" s="232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IF($A389="","",SUM(รายละเอียดการคิด!AN389,รายละเอียดการคิด!AW389))</f>
        <v/>
      </c>
      <c r="H389" s="15" t="str">
        <f>IF($A389="","",SUM(รายละเอียดการคิด!AO389,รายละเอียดการคิด!AX389))</f>
        <v/>
      </c>
      <c r="I389" s="15" t="str">
        <f>IF($A389="","",SUM(รายละเอียดการคิด!AP389,รายละเอียดการคิด!AY389))</f>
        <v/>
      </c>
      <c r="J389" s="232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IF($A390="","",SUM(รายละเอียดการคิด!AN390,รายละเอียดการคิด!AW390))</f>
        <v/>
      </c>
      <c r="H390" s="15" t="str">
        <f>IF($A390="","",SUM(รายละเอียดการคิด!AO390,รายละเอียดการคิด!AX390))</f>
        <v/>
      </c>
      <c r="I390" s="15" t="str">
        <f>IF($A390="","",SUM(รายละเอียดการคิด!AP390,รายละเอียดการคิด!AY390))</f>
        <v/>
      </c>
      <c r="J390" s="232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IF($A391="","",SUM(รายละเอียดการคิด!AN391,รายละเอียดการคิด!AW391))</f>
        <v/>
      </c>
      <c r="H391" s="15" t="str">
        <f>IF($A391="","",SUM(รายละเอียดการคิด!AO391,รายละเอียดการคิด!AX391))</f>
        <v/>
      </c>
      <c r="I391" s="15" t="str">
        <f>IF($A391="","",SUM(รายละเอียดการคิด!AP391,รายละเอียดการคิด!AY391))</f>
        <v/>
      </c>
      <c r="J391" s="232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IF($A392="","",SUM(รายละเอียดการคิด!AN392,รายละเอียดการคิด!AW392))</f>
        <v/>
      </c>
      <c r="H392" s="15" t="str">
        <f>IF($A392="","",SUM(รายละเอียดการคิด!AO392,รายละเอียดการคิด!AX392))</f>
        <v/>
      </c>
      <c r="I392" s="15" t="str">
        <f>IF($A392="","",SUM(รายละเอียดการคิด!AP392,รายละเอียดการคิด!AY392))</f>
        <v/>
      </c>
      <c r="J392" s="232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IF($A393="","",SUM(รายละเอียดการคิด!AN393,รายละเอียดการคิด!AW393))</f>
        <v/>
      </c>
      <c r="H393" s="15" t="str">
        <f>IF($A393="","",SUM(รายละเอียดการคิด!AO393,รายละเอียดการคิด!AX393))</f>
        <v/>
      </c>
      <c r="I393" s="15" t="str">
        <f>IF($A393="","",SUM(รายละเอียดการคิด!AP393,รายละเอียดการคิด!AY393))</f>
        <v/>
      </c>
      <c r="J393" s="232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IF($A394="","",SUM(รายละเอียดการคิด!AN394,รายละเอียดการคิด!AW394))</f>
        <v/>
      </c>
      <c r="H394" s="15" t="str">
        <f>IF($A394="","",SUM(รายละเอียดการคิด!AO394,รายละเอียดการคิด!AX394))</f>
        <v/>
      </c>
      <c r="I394" s="15" t="str">
        <f>IF($A394="","",SUM(รายละเอียดการคิด!AP394,รายละเอียดการคิด!AY394))</f>
        <v/>
      </c>
      <c r="J394" s="232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IF($A395="","",SUM(รายละเอียดการคิด!AN395,รายละเอียดการคิด!AW395))</f>
        <v/>
      </c>
      <c r="H395" s="15" t="str">
        <f>IF($A395="","",SUM(รายละเอียดการคิด!AO395,รายละเอียดการคิด!AX395))</f>
        <v/>
      </c>
      <c r="I395" s="15" t="str">
        <f>IF($A395="","",SUM(รายละเอียดการคิด!AP395,รายละเอียดการคิด!AY395))</f>
        <v/>
      </c>
      <c r="J395" s="232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IF($A396="","",SUM(รายละเอียดการคิด!AN396,รายละเอียดการคิด!AW396))</f>
        <v/>
      </c>
      <c r="H396" s="15" t="str">
        <f>IF($A396="","",SUM(รายละเอียดการคิด!AO396,รายละเอียดการคิด!AX396))</f>
        <v/>
      </c>
      <c r="I396" s="15" t="str">
        <f>IF($A396="","",SUM(รายละเอียดการคิด!AP396,รายละเอียดการคิด!AY396))</f>
        <v/>
      </c>
      <c r="J396" s="232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IF($A397="","",SUM(รายละเอียดการคิด!AN397,รายละเอียดการคิด!AW397))</f>
        <v/>
      </c>
      <c r="H397" s="15" t="str">
        <f>IF($A397="","",SUM(รายละเอียดการคิด!AO397,รายละเอียดการคิด!AX397))</f>
        <v/>
      </c>
      <c r="I397" s="15" t="str">
        <f>IF($A397="","",SUM(รายละเอียดการคิด!AP397,รายละเอียดการคิด!AY397))</f>
        <v/>
      </c>
      <c r="J397" s="232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IF($A398="","",SUM(รายละเอียดการคิด!AN398,รายละเอียดการคิด!AW398))</f>
        <v/>
      </c>
      <c r="H398" s="15" t="str">
        <f>IF($A398="","",SUM(รายละเอียดการคิด!AO398,รายละเอียดการคิด!AX398))</f>
        <v/>
      </c>
      <c r="I398" s="15" t="str">
        <f>IF($A398="","",SUM(รายละเอียดการคิด!AP398,รายละเอียดการคิด!AY398))</f>
        <v/>
      </c>
      <c r="J398" s="232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IF($A399="","",SUM(รายละเอียดการคิด!AN399,รายละเอียดการคิด!AW399))</f>
        <v/>
      </c>
      <c r="H399" s="15" t="str">
        <f>IF($A399="","",SUM(รายละเอียดการคิด!AO399,รายละเอียดการคิด!AX399))</f>
        <v/>
      </c>
      <c r="I399" s="15" t="str">
        <f>IF($A399="","",SUM(รายละเอียดการคิด!AP399,รายละเอียดการคิด!AY399))</f>
        <v/>
      </c>
      <c r="J399" s="232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IF($A400="","",SUM(รายละเอียดการคิด!AN400,รายละเอียดการคิด!AW400))</f>
        <v/>
      </c>
      <c r="H400" s="15" t="str">
        <f>IF($A400="","",SUM(รายละเอียดการคิด!AO400,รายละเอียดการคิด!AX400))</f>
        <v/>
      </c>
      <c r="I400" s="15" t="str">
        <f>IF($A400="","",SUM(รายละเอียดการคิด!AP400,รายละเอียดการคิด!AY400))</f>
        <v/>
      </c>
      <c r="J400" s="232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IF($A401="","",SUM(รายละเอียดการคิด!AN401,รายละเอียดการคิด!AW401))</f>
        <v/>
      </c>
      <c r="H401" s="15" t="str">
        <f>IF($A401="","",SUM(รายละเอียดการคิด!AO401,รายละเอียดการคิด!AX401))</f>
        <v/>
      </c>
      <c r="I401" s="15" t="str">
        <f>IF($A401="","",SUM(รายละเอียดการคิด!AP401,รายละเอียดการคิด!AY401))</f>
        <v/>
      </c>
      <c r="J401" s="232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IF($A402="","",SUM(รายละเอียดการคิด!AN402,รายละเอียดการคิด!AW402))</f>
        <v/>
      </c>
      <c r="H402" s="15" t="str">
        <f>IF($A402="","",SUM(รายละเอียดการคิด!AO402,รายละเอียดการคิด!AX402))</f>
        <v/>
      </c>
      <c r="I402" s="15" t="str">
        <f>IF($A402="","",SUM(รายละเอียดการคิด!AP402,รายละเอียดการคิด!AY402))</f>
        <v/>
      </c>
      <c r="J402" s="232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IF($A403="","",SUM(รายละเอียดการคิด!AN403,รายละเอียดการคิด!AW403))</f>
        <v/>
      </c>
      <c r="H403" s="15" t="str">
        <f>IF($A403="","",SUM(รายละเอียดการคิด!AO403,รายละเอียดการคิด!AX403))</f>
        <v/>
      </c>
      <c r="I403" s="15" t="str">
        <f>IF($A403="","",SUM(รายละเอียดการคิด!AP403,รายละเอียดการคิด!AY403))</f>
        <v/>
      </c>
      <c r="J403" s="232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IF($A404="","",SUM(รายละเอียดการคิด!AN404,รายละเอียดการคิด!AW404))</f>
        <v/>
      </c>
      <c r="H404" s="15" t="str">
        <f>IF($A404="","",SUM(รายละเอียดการคิด!AO404,รายละเอียดการคิด!AX404))</f>
        <v/>
      </c>
      <c r="I404" s="15" t="str">
        <f>IF($A404="","",SUM(รายละเอียดการคิด!AP404,รายละเอียดการคิด!AY404))</f>
        <v/>
      </c>
      <c r="J404" s="232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IF($A405="","",SUM(รายละเอียดการคิด!AN405,รายละเอียดการคิด!AW405))</f>
        <v/>
      </c>
      <c r="H405" s="15" t="str">
        <f>IF($A405="","",SUM(รายละเอียดการคิด!AO405,รายละเอียดการคิด!AX405))</f>
        <v/>
      </c>
      <c r="I405" s="15" t="str">
        <f>IF($A405="","",SUM(รายละเอียดการคิด!AP405,รายละเอียดการคิด!AY405))</f>
        <v/>
      </c>
      <c r="J405" s="232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IF($A406="","",SUM(รายละเอียดการคิด!AN406,รายละเอียดการคิด!AW406))</f>
        <v/>
      </c>
      <c r="H406" s="15" t="str">
        <f>IF($A406="","",SUM(รายละเอียดการคิด!AO406,รายละเอียดการคิด!AX406))</f>
        <v/>
      </c>
      <c r="I406" s="15" t="str">
        <f>IF($A406="","",SUM(รายละเอียดการคิด!AP406,รายละเอียดการคิด!AY406))</f>
        <v/>
      </c>
      <c r="J406" s="232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IF($A407="","",SUM(รายละเอียดการคิด!AN407,รายละเอียดการคิด!AW407))</f>
        <v/>
      </c>
      <c r="H407" s="15" t="str">
        <f>IF($A407="","",SUM(รายละเอียดการคิด!AO407,รายละเอียดการคิด!AX407))</f>
        <v/>
      </c>
      <c r="I407" s="15" t="str">
        <f>IF($A407="","",SUM(รายละเอียดการคิด!AP407,รายละเอียดการคิด!AY407))</f>
        <v/>
      </c>
      <c r="J407" s="232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IF($A408="","",SUM(รายละเอียดการคิด!AN408,รายละเอียดการคิด!AW408))</f>
        <v/>
      </c>
      <c r="H408" s="15" t="str">
        <f>IF($A408="","",SUM(รายละเอียดการคิด!AO408,รายละเอียดการคิด!AX408))</f>
        <v/>
      </c>
      <c r="I408" s="15" t="str">
        <f>IF($A408="","",SUM(รายละเอียดการคิด!AP408,รายละเอียดการคิด!AY408))</f>
        <v/>
      </c>
      <c r="J408" s="232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IF($A409="","",SUM(รายละเอียดการคิด!AN409,รายละเอียดการคิด!AW409))</f>
        <v/>
      </c>
      <c r="H409" s="15" t="str">
        <f>IF($A409="","",SUM(รายละเอียดการคิด!AO409,รายละเอียดการคิด!AX409))</f>
        <v/>
      </c>
      <c r="I409" s="15" t="str">
        <f>IF($A409="","",SUM(รายละเอียดการคิด!AP409,รายละเอียดการคิด!AY409))</f>
        <v/>
      </c>
      <c r="J409" s="232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IF($A410="","",SUM(รายละเอียดการคิด!AN410,รายละเอียดการคิด!AW410))</f>
        <v/>
      </c>
      <c r="H410" s="15" t="str">
        <f>IF($A410="","",SUM(รายละเอียดการคิด!AO410,รายละเอียดการคิด!AX410))</f>
        <v/>
      </c>
      <c r="I410" s="15" t="str">
        <f>IF($A410="","",SUM(รายละเอียดการคิด!AP410,รายละเอียดการคิด!AY410))</f>
        <v/>
      </c>
      <c r="J410" s="232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IF($A411="","",SUM(รายละเอียดการคิด!AN411,รายละเอียดการคิด!AW411))</f>
        <v/>
      </c>
      <c r="H411" s="15" t="str">
        <f>IF($A411="","",SUM(รายละเอียดการคิด!AO411,รายละเอียดการคิด!AX411))</f>
        <v/>
      </c>
      <c r="I411" s="15" t="str">
        <f>IF($A411="","",SUM(รายละเอียดการคิด!AP411,รายละเอียดการคิด!AY411))</f>
        <v/>
      </c>
      <c r="J411" s="232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IF($A412="","",SUM(รายละเอียดการคิด!AN412,รายละเอียดการคิด!AW412))</f>
        <v/>
      </c>
      <c r="H412" s="15" t="str">
        <f>IF($A412="","",SUM(รายละเอียดการคิด!AO412,รายละเอียดการคิด!AX412))</f>
        <v/>
      </c>
      <c r="I412" s="15" t="str">
        <f>IF($A412="","",SUM(รายละเอียดการคิด!AP412,รายละเอียดการคิด!AY412))</f>
        <v/>
      </c>
      <c r="J412" s="232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IF($A413="","",SUM(รายละเอียดการคิด!AN413,รายละเอียดการคิด!AW413))</f>
        <v/>
      </c>
      <c r="H413" s="15" t="str">
        <f>IF($A413="","",SUM(รายละเอียดการคิด!AO413,รายละเอียดการคิด!AX413))</f>
        <v/>
      </c>
      <c r="I413" s="15" t="str">
        <f>IF($A413="","",SUM(รายละเอียดการคิด!AP413,รายละเอียดการคิด!AY413))</f>
        <v/>
      </c>
      <c r="J413" s="232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IF($A414="","",SUM(รายละเอียดการคิด!AN414,รายละเอียดการคิด!AW414))</f>
        <v/>
      </c>
      <c r="H414" s="15" t="str">
        <f>IF($A414="","",SUM(รายละเอียดการคิด!AO414,รายละเอียดการคิด!AX414))</f>
        <v/>
      </c>
      <c r="I414" s="15" t="str">
        <f>IF($A414="","",SUM(รายละเอียดการคิด!AP414,รายละเอียดการคิด!AY414))</f>
        <v/>
      </c>
      <c r="J414" s="232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IF($A415="","",SUM(รายละเอียดการคิด!AN415,รายละเอียดการคิด!AW415))</f>
        <v/>
      </c>
      <c r="H415" s="15" t="str">
        <f>IF($A415="","",SUM(รายละเอียดการคิด!AO415,รายละเอียดการคิด!AX415))</f>
        <v/>
      </c>
      <c r="I415" s="15" t="str">
        <f>IF($A415="","",SUM(รายละเอียดการคิด!AP415,รายละเอียดการคิด!AY415))</f>
        <v/>
      </c>
      <c r="J415" s="232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IF($A416="","",SUM(รายละเอียดการคิด!AN416,รายละเอียดการคิด!AW416))</f>
        <v/>
      </c>
      <c r="H416" s="15" t="str">
        <f>IF($A416="","",SUM(รายละเอียดการคิด!AO416,รายละเอียดการคิด!AX416))</f>
        <v/>
      </c>
      <c r="I416" s="15" t="str">
        <f>IF($A416="","",SUM(รายละเอียดการคิด!AP416,รายละเอียดการคิด!AY416))</f>
        <v/>
      </c>
      <c r="J416" s="232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IF($A417="","",SUM(รายละเอียดการคิด!AN417,รายละเอียดการคิด!AW417))</f>
        <v/>
      </c>
      <c r="H417" s="15" t="str">
        <f>IF($A417="","",SUM(รายละเอียดการคิด!AO417,รายละเอียดการคิด!AX417))</f>
        <v/>
      </c>
      <c r="I417" s="15" t="str">
        <f>IF($A417="","",SUM(รายละเอียดการคิด!AP417,รายละเอียดการคิด!AY417))</f>
        <v/>
      </c>
      <c r="J417" s="232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IF($A418="","",SUM(รายละเอียดการคิด!AN418,รายละเอียดการคิด!AW418))</f>
        <v/>
      </c>
      <c r="H418" s="15" t="str">
        <f>IF($A418="","",SUM(รายละเอียดการคิด!AO418,รายละเอียดการคิด!AX418))</f>
        <v/>
      </c>
      <c r="I418" s="15" t="str">
        <f>IF($A418="","",SUM(รายละเอียดการคิด!AP418,รายละเอียดการคิด!AY418))</f>
        <v/>
      </c>
      <c r="J418" s="232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IF($A419="","",SUM(รายละเอียดการคิด!AN419,รายละเอียดการคิด!AW419))</f>
        <v/>
      </c>
      <c r="H419" s="15" t="str">
        <f>IF($A419="","",SUM(รายละเอียดการคิด!AO419,รายละเอียดการคิด!AX419))</f>
        <v/>
      </c>
      <c r="I419" s="15" t="str">
        <f>IF($A419="","",SUM(รายละเอียดการคิด!AP419,รายละเอียดการคิด!AY419))</f>
        <v/>
      </c>
      <c r="J419" s="232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IF($A420="","",SUM(รายละเอียดการคิด!AN420,รายละเอียดการคิด!AW420))</f>
        <v/>
      </c>
      <c r="H420" s="15" t="str">
        <f>IF($A420="","",SUM(รายละเอียดการคิด!AO420,รายละเอียดการคิด!AX420))</f>
        <v/>
      </c>
      <c r="I420" s="15" t="str">
        <f>IF($A420="","",SUM(รายละเอียดการคิด!AP420,รายละเอียดการคิด!AY420))</f>
        <v/>
      </c>
      <c r="J420" s="232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IF($A421="","",SUM(รายละเอียดการคิด!AN421,รายละเอียดการคิด!AW421))</f>
        <v/>
      </c>
      <c r="H421" s="15" t="str">
        <f>IF($A421="","",SUM(รายละเอียดการคิด!AO421,รายละเอียดการคิด!AX421))</f>
        <v/>
      </c>
      <c r="I421" s="15" t="str">
        <f>IF($A421="","",SUM(รายละเอียดการคิด!AP421,รายละเอียดการคิด!AY421))</f>
        <v/>
      </c>
      <c r="J421" s="232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IF($A422="","",SUM(รายละเอียดการคิด!AN422,รายละเอียดการคิด!AW422))</f>
        <v/>
      </c>
      <c r="H422" s="15" t="str">
        <f>IF($A422="","",SUM(รายละเอียดการคิด!AO422,รายละเอียดการคิด!AX422))</f>
        <v/>
      </c>
      <c r="I422" s="15" t="str">
        <f>IF($A422="","",SUM(รายละเอียดการคิด!AP422,รายละเอียดการคิด!AY422))</f>
        <v/>
      </c>
      <c r="J422" s="232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IF($A423="","",SUM(รายละเอียดการคิด!AN423,รายละเอียดการคิด!AW423))</f>
        <v/>
      </c>
      <c r="H423" s="15" t="str">
        <f>IF($A423="","",SUM(รายละเอียดการคิด!AO423,รายละเอียดการคิด!AX423))</f>
        <v/>
      </c>
      <c r="I423" s="15" t="str">
        <f>IF($A423="","",SUM(รายละเอียดการคิด!AP423,รายละเอียดการคิด!AY423))</f>
        <v/>
      </c>
      <c r="J423" s="232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IF($A424="","",SUM(รายละเอียดการคิด!AN424,รายละเอียดการคิด!AW424))</f>
        <v/>
      </c>
      <c r="H424" s="15" t="str">
        <f>IF($A424="","",SUM(รายละเอียดการคิด!AO424,รายละเอียดการคิด!AX424))</f>
        <v/>
      </c>
      <c r="I424" s="15" t="str">
        <f>IF($A424="","",SUM(รายละเอียดการคิด!AP424,รายละเอียดการคิด!AY424))</f>
        <v/>
      </c>
      <c r="J424" s="232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IF($A425="","",SUM(รายละเอียดการคิด!AN425,รายละเอียดการคิด!AW425))</f>
        <v/>
      </c>
      <c r="H425" s="15" t="str">
        <f>IF($A425="","",SUM(รายละเอียดการคิด!AO425,รายละเอียดการคิด!AX425))</f>
        <v/>
      </c>
      <c r="I425" s="15" t="str">
        <f>IF($A425="","",SUM(รายละเอียดการคิด!AP425,รายละเอียดการคิด!AY425))</f>
        <v/>
      </c>
      <c r="J425" s="232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IF($A426="","",SUM(รายละเอียดการคิด!AN426,รายละเอียดการคิด!AW426))</f>
        <v/>
      </c>
      <c r="H426" s="15" t="str">
        <f>IF($A426="","",SUM(รายละเอียดการคิด!AO426,รายละเอียดการคิด!AX426))</f>
        <v/>
      </c>
      <c r="I426" s="15" t="str">
        <f>IF($A426="","",SUM(รายละเอียดการคิด!AP426,รายละเอียดการคิด!AY426))</f>
        <v/>
      </c>
      <c r="J426" s="232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IF($A427="","",SUM(รายละเอียดการคิด!AN427,รายละเอียดการคิด!AW427))</f>
        <v/>
      </c>
      <c r="H427" s="15" t="str">
        <f>IF($A427="","",SUM(รายละเอียดการคิด!AO427,รายละเอียดการคิด!AX427))</f>
        <v/>
      </c>
      <c r="I427" s="15" t="str">
        <f>IF($A427="","",SUM(รายละเอียดการคิด!AP427,รายละเอียดการคิด!AY427))</f>
        <v/>
      </c>
      <c r="J427" s="232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IF($A428="","",SUM(รายละเอียดการคิด!AN428,รายละเอียดการคิด!AW428))</f>
        <v/>
      </c>
      <c r="H428" s="15" t="str">
        <f>IF($A428="","",SUM(รายละเอียดการคิด!AO428,รายละเอียดการคิด!AX428))</f>
        <v/>
      </c>
      <c r="I428" s="15" t="str">
        <f>IF($A428="","",SUM(รายละเอียดการคิด!AP428,รายละเอียดการคิด!AY428))</f>
        <v/>
      </c>
      <c r="J428" s="232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IF($A429="","",SUM(รายละเอียดการคิด!AN429,รายละเอียดการคิด!AW429))</f>
        <v/>
      </c>
      <c r="H429" s="15" t="str">
        <f>IF($A429="","",SUM(รายละเอียดการคิด!AO429,รายละเอียดการคิด!AX429))</f>
        <v/>
      </c>
      <c r="I429" s="15" t="str">
        <f>IF($A429="","",SUM(รายละเอียดการคิด!AP429,รายละเอียดการคิด!AY429))</f>
        <v/>
      </c>
      <c r="J429" s="232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IF($A430="","",SUM(รายละเอียดการคิด!AN430,รายละเอียดการคิด!AW430))</f>
        <v/>
      </c>
      <c r="H430" s="15" t="str">
        <f>IF($A430="","",SUM(รายละเอียดการคิด!AO430,รายละเอียดการคิด!AX430))</f>
        <v/>
      </c>
      <c r="I430" s="15" t="str">
        <f>IF($A430="","",SUM(รายละเอียดการคิด!AP430,รายละเอียดการคิด!AY430))</f>
        <v/>
      </c>
      <c r="J430" s="232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IF($A431="","",SUM(รายละเอียดการคิด!AN431,รายละเอียดการคิด!AW431))</f>
        <v/>
      </c>
      <c r="H431" s="15" t="str">
        <f>IF($A431="","",SUM(รายละเอียดการคิด!AO431,รายละเอียดการคิด!AX431))</f>
        <v/>
      </c>
      <c r="I431" s="15" t="str">
        <f>IF($A431="","",SUM(รายละเอียดการคิด!AP431,รายละเอียดการคิด!AY431))</f>
        <v/>
      </c>
      <c r="J431" s="232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IF($A432="","",SUM(รายละเอียดการคิด!AN432,รายละเอียดการคิด!AW432))</f>
        <v/>
      </c>
      <c r="H432" s="15" t="str">
        <f>IF($A432="","",SUM(รายละเอียดการคิด!AO432,รายละเอียดการคิด!AX432))</f>
        <v/>
      </c>
      <c r="I432" s="15" t="str">
        <f>IF($A432="","",SUM(รายละเอียดการคิด!AP432,รายละเอียดการคิด!AY432))</f>
        <v/>
      </c>
      <c r="J432" s="232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IF($A433="","",SUM(รายละเอียดการคิด!AN433,รายละเอียดการคิด!AW433))</f>
        <v/>
      </c>
      <c r="H433" s="15" t="str">
        <f>IF($A433="","",SUM(รายละเอียดการคิด!AO433,รายละเอียดการคิด!AX433))</f>
        <v/>
      </c>
      <c r="I433" s="15" t="str">
        <f>IF($A433="","",SUM(รายละเอียดการคิด!AP433,รายละเอียดการคิด!AY433))</f>
        <v/>
      </c>
      <c r="J433" s="232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IF($A434="","",SUM(รายละเอียดการคิด!AN434,รายละเอียดการคิด!AW434))</f>
        <v/>
      </c>
      <c r="H434" s="15" t="str">
        <f>IF($A434="","",SUM(รายละเอียดการคิด!AO434,รายละเอียดการคิด!AX434))</f>
        <v/>
      </c>
      <c r="I434" s="15" t="str">
        <f>IF($A434="","",SUM(รายละเอียดการคิด!AP434,รายละเอียดการคิด!AY434))</f>
        <v/>
      </c>
      <c r="J434" s="232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IF($A435="","",SUM(รายละเอียดการคิด!AN435,รายละเอียดการคิด!AW435))</f>
        <v/>
      </c>
      <c r="H435" s="15" t="str">
        <f>IF($A435="","",SUM(รายละเอียดการคิด!AO435,รายละเอียดการคิด!AX435))</f>
        <v/>
      </c>
      <c r="I435" s="15" t="str">
        <f>IF($A435="","",SUM(รายละเอียดการคิด!AP435,รายละเอียดการคิด!AY435))</f>
        <v/>
      </c>
      <c r="J435" s="232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IF($A436="","",SUM(รายละเอียดการคิด!AN436,รายละเอียดการคิด!AW436))</f>
        <v/>
      </c>
      <c r="H436" s="15" t="str">
        <f>IF($A436="","",SUM(รายละเอียดการคิด!AO436,รายละเอียดการคิด!AX436))</f>
        <v/>
      </c>
      <c r="I436" s="15" t="str">
        <f>IF($A436="","",SUM(รายละเอียดการคิด!AP436,รายละเอียดการคิด!AY436))</f>
        <v/>
      </c>
      <c r="J436" s="232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IF($A437="","",SUM(รายละเอียดการคิด!AN437,รายละเอียดการคิด!AW437))</f>
        <v/>
      </c>
      <c r="H437" s="15" t="str">
        <f>IF($A437="","",SUM(รายละเอียดการคิด!AO437,รายละเอียดการคิด!AX437))</f>
        <v/>
      </c>
      <c r="I437" s="15" t="str">
        <f>IF($A437="","",SUM(รายละเอียดการคิด!AP437,รายละเอียดการคิด!AY437))</f>
        <v/>
      </c>
      <c r="J437" s="232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IF($A438="","",SUM(รายละเอียดการคิด!AN438,รายละเอียดการคิด!AW438))</f>
        <v/>
      </c>
      <c r="H438" s="15" t="str">
        <f>IF($A438="","",SUM(รายละเอียดการคิด!AO438,รายละเอียดการคิด!AX438))</f>
        <v/>
      </c>
      <c r="I438" s="15" t="str">
        <f>IF($A438="","",SUM(รายละเอียดการคิด!AP438,รายละเอียดการคิด!AY438))</f>
        <v/>
      </c>
      <c r="J438" s="232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IF($A439="","",SUM(รายละเอียดการคิด!AN439,รายละเอียดการคิด!AW439))</f>
        <v/>
      </c>
      <c r="H439" s="15" t="str">
        <f>IF($A439="","",SUM(รายละเอียดการคิด!AO439,รายละเอียดการคิด!AX439))</f>
        <v/>
      </c>
      <c r="I439" s="15" t="str">
        <f>IF($A439="","",SUM(รายละเอียดการคิด!AP439,รายละเอียดการคิด!AY439))</f>
        <v/>
      </c>
      <c r="J439" s="232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IF($A440="","",SUM(รายละเอียดการคิด!AN440,รายละเอียดการคิด!AW440))</f>
        <v/>
      </c>
      <c r="H440" s="15" t="str">
        <f>IF($A440="","",SUM(รายละเอียดการคิด!AO440,รายละเอียดการคิด!AX440))</f>
        <v/>
      </c>
      <c r="I440" s="15" t="str">
        <f>IF($A440="","",SUM(รายละเอียดการคิด!AP440,รายละเอียดการคิด!AY440))</f>
        <v/>
      </c>
      <c r="J440" s="232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IF($A441="","",SUM(รายละเอียดการคิด!AN441,รายละเอียดการคิด!AW441))</f>
        <v/>
      </c>
      <c r="H441" s="15" t="str">
        <f>IF($A441="","",SUM(รายละเอียดการคิด!AO441,รายละเอียดการคิด!AX441))</f>
        <v/>
      </c>
      <c r="I441" s="15" t="str">
        <f>IF($A441="","",SUM(รายละเอียดการคิด!AP441,รายละเอียดการคิด!AY441))</f>
        <v/>
      </c>
      <c r="J441" s="232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IF($A442="","",SUM(รายละเอียดการคิด!AN442,รายละเอียดการคิด!AW442))</f>
        <v/>
      </c>
      <c r="H442" s="15" t="str">
        <f>IF($A442="","",SUM(รายละเอียดการคิด!AO442,รายละเอียดการคิด!AX442))</f>
        <v/>
      </c>
      <c r="I442" s="15" t="str">
        <f>IF($A442="","",SUM(รายละเอียดการคิด!AP442,รายละเอียดการคิด!AY442))</f>
        <v/>
      </c>
      <c r="J442" s="232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IF($A443="","",SUM(รายละเอียดการคิด!AN443,รายละเอียดการคิด!AW443))</f>
        <v/>
      </c>
      <c r="H443" s="15" t="str">
        <f>IF($A443="","",SUM(รายละเอียดการคิด!AO443,รายละเอียดการคิด!AX443))</f>
        <v/>
      </c>
      <c r="I443" s="15" t="str">
        <f>IF($A443="","",SUM(รายละเอียดการคิด!AP443,รายละเอียดการคิด!AY443))</f>
        <v/>
      </c>
      <c r="J443" s="232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IF($A444="","",SUM(รายละเอียดการคิด!AN444,รายละเอียดการคิด!AW444))</f>
        <v/>
      </c>
      <c r="H444" s="15" t="str">
        <f>IF($A444="","",SUM(รายละเอียดการคิด!AO444,รายละเอียดการคิด!AX444))</f>
        <v/>
      </c>
      <c r="I444" s="15" t="str">
        <f>IF($A444="","",SUM(รายละเอียดการคิด!AP444,รายละเอียดการคิด!AY444))</f>
        <v/>
      </c>
      <c r="J444" s="232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IF($A445="","",SUM(รายละเอียดการคิด!AN445,รายละเอียดการคิด!AW445))</f>
        <v/>
      </c>
      <c r="H445" s="15" t="str">
        <f>IF($A445="","",SUM(รายละเอียดการคิด!AO445,รายละเอียดการคิด!AX445))</f>
        <v/>
      </c>
      <c r="I445" s="15" t="str">
        <f>IF($A445="","",SUM(รายละเอียดการคิด!AP445,รายละเอียดการคิด!AY445))</f>
        <v/>
      </c>
      <c r="J445" s="232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IF($A446="","",SUM(รายละเอียดการคิด!AN446,รายละเอียดการคิด!AW446))</f>
        <v/>
      </c>
      <c r="H446" s="15" t="str">
        <f>IF($A446="","",SUM(รายละเอียดการคิด!AO446,รายละเอียดการคิด!AX446))</f>
        <v/>
      </c>
      <c r="I446" s="15" t="str">
        <f>IF($A446="","",SUM(รายละเอียดการคิด!AP446,รายละเอียดการคิด!AY446))</f>
        <v/>
      </c>
      <c r="J446" s="232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IF($A447="","",SUM(รายละเอียดการคิด!AN447,รายละเอียดการคิด!AW447))</f>
        <v/>
      </c>
      <c r="H447" s="15" t="str">
        <f>IF($A447="","",SUM(รายละเอียดการคิด!AO447,รายละเอียดการคิด!AX447))</f>
        <v/>
      </c>
      <c r="I447" s="15" t="str">
        <f>IF($A447="","",SUM(รายละเอียดการคิด!AP447,รายละเอียดการคิด!AY447))</f>
        <v/>
      </c>
      <c r="J447" s="232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IF($A448="","",SUM(รายละเอียดการคิด!AN448,รายละเอียดการคิด!AW448))</f>
        <v/>
      </c>
      <c r="H448" s="15" t="str">
        <f>IF($A448="","",SUM(รายละเอียดการคิด!AO448,รายละเอียดการคิด!AX448))</f>
        <v/>
      </c>
      <c r="I448" s="15" t="str">
        <f>IF($A448="","",SUM(รายละเอียดการคิด!AP448,รายละเอียดการคิด!AY448))</f>
        <v/>
      </c>
      <c r="J448" s="232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IF($A449="","",SUM(รายละเอียดการคิด!AN449,รายละเอียดการคิด!AW449))</f>
        <v/>
      </c>
      <c r="H449" s="15" t="str">
        <f>IF($A449="","",SUM(รายละเอียดการคิด!AO449,รายละเอียดการคิด!AX449))</f>
        <v/>
      </c>
      <c r="I449" s="15" t="str">
        <f>IF($A449="","",SUM(รายละเอียดการคิด!AP449,รายละเอียดการคิด!AY449))</f>
        <v/>
      </c>
      <c r="J449" s="232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IF($A450="","",SUM(รายละเอียดการคิด!AN450,รายละเอียดการคิด!AW450))</f>
        <v/>
      </c>
      <c r="H450" s="15" t="str">
        <f>IF($A450="","",SUM(รายละเอียดการคิด!AO450,รายละเอียดการคิด!AX450))</f>
        <v/>
      </c>
      <c r="I450" s="15" t="str">
        <f>IF($A450="","",SUM(รายละเอียดการคิด!AP450,รายละเอียดการคิด!AY450))</f>
        <v/>
      </c>
      <c r="J450" s="232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IF($A451="","",SUM(รายละเอียดการคิด!AN451,รายละเอียดการคิด!AW451))</f>
        <v/>
      </c>
      <c r="H451" s="15" t="str">
        <f>IF($A451="","",SUM(รายละเอียดการคิด!AO451,รายละเอียดการคิด!AX451))</f>
        <v/>
      </c>
      <c r="I451" s="15" t="str">
        <f>IF($A451="","",SUM(รายละเอียดการคิด!AP451,รายละเอียดการคิด!AY451))</f>
        <v/>
      </c>
      <c r="J451" s="232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IF($A452="","",SUM(รายละเอียดการคิด!AN452,รายละเอียดการคิด!AW452))</f>
        <v/>
      </c>
      <c r="H452" s="15" t="str">
        <f>IF($A452="","",SUM(รายละเอียดการคิด!AO452,รายละเอียดการคิด!AX452))</f>
        <v/>
      </c>
      <c r="I452" s="15" t="str">
        <f>IF($A452="","",SUM(รายละเอียดการคิด!AP452,รายละเอียดการคิด!AY452))</f>
        <v/>
      </c>
      <c r="J452" s="232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IF($A453="","",SUM(รายละเอียดการคิด!AN453,รายละเอียดการคิด!AW453))</f>
        <v/>
      </c>
      <c r="H453" s="15" t="str">
        <f>IF($A453="","",SUM(รายละเอียดการคิด!AO453,รายละเอียดการคิด!AX453))</f>
        <v/>
      </c>
      <c r="I453" s="15" t="str">
        <f>IF($A453="","",SUM(รายละเอียดการคิด!AP453,รายละเอียดการคิด!AY453))</f>
        <v/>
      </c>
      <c r="J453" s="232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IF($A454="","",SUM(รายละเอียดการคิด!AN454,รายละเอียดการคิด!AW454))</f>
        <v/>
      </c>
      <c r="H454" s="15" t="str">
        <f>IF($A454="","",SUM(รายละเอียดการคิด!AO454,รายละเอียดการคิด!AX454))</f>
        <v/>
      </c>
      <c r="I454" s="15" t="str">
        <f>IF($A454="","",SUM(รายละเอียดการคิด!AP454,รายละเอียดการคิด!AY454))</f>
        <v/>
      </c>
      <c r="J454" s="232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IF($A455="","",SUM(รายละเอียดการคิด!AN455,รายละเอียดการคิด!AW455))</f>
        <v/>
      </c>
      <c r="H455" s="15" t="str">
        <f>IF($A455="","",SUM(รายละเอียดการคิด!AO455,รายละเอียดการคิด!AX455))</f>
        <v/>
      </c>
      <c r="I455" s="15" t="str">
        <f>IF($A455="","",SUM(รายละเอียดการคิด!AP455,รายละเอียดการคิด!AY455))</f>
        <v/>
      </c>
      <c r="J455" s="232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IF($A456="","",SUM(รายละเอียดการคิด!AN456,รายละเอียดการคิด!AW456))</f>
        <v/>
      </c>
      <c r="H456" s="15" t="str">
        <f>IF($A456="","",SUM(รายละเอียดการคิด!AO456,รายละเอียดการคิด!AX456))</f>
        <v/>
      </c>
      <c r="I456" s="15" t="str">
        <f>IF($A456="","",SUM(รายละเอียดการคิด!AP456,รายละเอียดการคิด!AY456))</f>
        <v/>
      </c>
      <c r="J456" s="232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IF($A457="","",SUM(รายละเอียดการคิด!AN457,รายละเอียดการคิด!AW457))</f>
        <v/>
      </c>
      <c r="H457" s="15" t="str">
        <f>IF($A457="","",SUM(รายละเอียดการคิด!AO457,รายละเอียดการคิด!AX457))</f>
        <v/>
      </c>
      <c r="I457" s="15" t="str">
        <f>IF($A457="","",SUM(รายละเอียดการคิด!AP457,รายละเอียดการคิด!AY457))</f>
        <v/>
      </c>
      <c r="J457" s="232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IF($A458="","",SUM(รายละเอียดการคิด!AN458,รายละเอียดการคิด!AW458))</f>
        <v/>
      </c>
      <c r="H458" s="15" t="str">
        <f>IF($A458="","",SUM(รายละเอียดการคิด!AO458,รายละเอียดการคิด!AX458))</f>
        <v/>
      </c>
      <c r="I458" s="15" t="str">
        <f>IF($A458="","",SUM(รายละเอียดการคิด!AP458,รายละเอียดการคิด!AY458))</f>
        <v/>
      </c>
      <c r="J458" s="232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IF($A459="","",SUM(รายละเอียดการคิด!AN459,รายละเอียดการคิด!AW459))</f>
        <v/>
      </c>
      <c r="H459" s="15" t="str">
        <f>IF($A459="","",SUM(รายละเอียดการคิด!AO459,รายละเอียดการคิด!AX459))</f>
        <v/>
      </c>
      <c r="I459" s="15" t="str">
        <f>IF($A459="","",SUM(รายละเอียดการคิด!AP459,รายละเอียดการคิด!AY459))</f>
        <v/>
      </c>
      <c r="J459" s="232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IF($A460="","",SUM(รายละเอียดการคิด!AN460,รายละเอียดการคิด!AW460))</f>
        <v/>
      </c>
      <c r="H460" s="15" t="str">
        <f>IF($A460="","",SUM(รายละเอียดการคิด!AO460,รายละเอียดการคิด!AX460))</f>
        <v/>
      </c>
      <c r="I460" s="15" t="str">
        <f>IF($A460="","",SUM(รายละเอียดการคิด!AP460,รายละเอียดการคิด!AY460))</f>
        <v/>
      </c>
      <c r="J460" s="232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IF($A461="","",SUM(รายละเอียดการคิด!AN461,รายละเอียดการคิด!AW461))</f>
        <v/>
      </c>
      <c r="H461" s="15" t="str">
        <f>IF($A461="","",SUM(รายละเอียดการคิด!AO461,รายละเอียดการคิด!AX461))</f>
        <v/>
      </c>
      <c r="I461" s="15" t="str">
        <f>IF($A461="","",SUM(รายละเอียดการคิด!AP461,รายละเอียดการคิด!AY461))</f>
        <v/>
      </c>
      <c r="J461" s="232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IF($A462="","",SUM(รายละเอียดการคิด!AN462,รายละเอียดการคิด!AW462))</f>
        <v/>
      </c>
      <c r="H462" s="15" t="str">
        <f>IF($A462="","",SUM(รายละเอียดการคิด!AO462,รายละเอียดการคิด!AX462))</f>
        <v/>
      </c>
      <c r="I462" s="15" t="str">
        <f>IF($A462="","",SUM(รายละเอียดการคิด!AP462,รายละเอียดการคิด!AY462))</f>
        <v/>
      </c>
      <c r="J462" s="232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IF($A463="","",SUM(รายละเอียดการคิด!AN463,รายละเอียดการคิด!AW463))</f>
        <v/>
      </c>
      <c r="H463" s="15" t="str">
        <f>IF($A463="","",SUM(รายละเอียดการคิด!AO463,รายละเอียดการคิด!AX463))</f>
        <v/>
      </c>
      <c r="I463" s="15" t="str">
        <f>IF($A463="","",SUM(รายละเอียดการคิด!AP463,รายละเอียดการคิด!AY463))</f>
        <v/>
      </c>
      <c r="J463" s="232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IF($A464="","",SUM(รายละเอียดการคิด!AN464,รายละเอียดการคิด!AW464))</f>
        <v/>
      </c>
      <c r="H464" s="15" t="str">
        <f>IF($A464="","",SUM(รายละเอียดการคิด!AO464,รายละเอียดการคิด!AX464))</f>
        <v/>
      </c>
      <c r="I464" s="15" t="str">
        <f>IF($A464="","",SUM(รายละเอียดการคิด!AP464,รายละเอียดการคิด!AY464))</f>
        <v/>
      </c>
      <c r="J464" s="232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IF($A465="","",SUM(รายละเอียดการคิด!AN465,รายละเอียดการคิด!AW465))</f>
        <v/>
      </c>
      <c r="H465" s="15" t="str">
        <f>IF($A465="","",SUM(รายละเอียดการคิด!AO465,รายละเอียดการคิด!AX465))</f>
        <v/>
      </c>
      <c r="I465" s="15" t="str">
        <f>IF($A465="","",SUM(รายละเอียดการคิด!AP465,รายละเอียดการคิด!AY465))</f>
        <v/>
      </c>
      <c r="J465" s="232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IF($A466="","",SUM(รายละเอียดการคิด!AN466,รายละเอียดการคิด!AW466))</f>
        <v/>
      </c>
      <c r="H466" s="15" t="str">
        <f>IF($A466="","",SUM(รายละเอียดการคิด!AO466,รายละเอียดการคิด!AX466))</f>
        <v/>
      </c>
      <c r="I466" s="15" t="str">
        <f>IF($A466="","",SUM(รายละเอียดการคิด!AP466,รายละเอียดการคิด!AY466))</f>
        <v/>
      </c>
      <c r="J466" s="232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IF($A467="","",SUM(รายละเอียดการคิด!AN467,รายละเอียดการคิด!AW467))</f>
        <v/>
      </c>
      <c r="H467" s="15" t="str">
        <f>IF($A467="","",SUM(รายละเอียดการคิด!AO467,รายละเอียดการคิด!AX467))</f>
        <v/>
      </c>
      <c r="I467" s="15" t="str">
        <f>IF($A467="","",SUM(รายละเอียดการคิด!AP467,รายละเอียดการคิด!AY467))</f>
        <v/>
      </c>
      <c r="J467" s="232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IF($A468="","",SUM(รายละเอียดการคิด!AN468,รายละเอียดการคิด!AW468))</f>
        <v/>
      </c>
      <c r="H468" s="15" t="str">
        <f>IF($A468="","",SUM(รายละเอียดการคิด!AO468,รายละเอียดการคิด!AX468))</f>
        <v/>
      </c>
      <c r="I468" s="15" t="str">
        <f>IF($A468="","",SUM(รายละเอียดการคิด!AP468,รายละเอียดการคิด!AY468))</f>
        <v/>
      </c>
      <c r="J468" s="232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IF($A469="","",SUM(รายละเอียดการคิด!AN469,รายละเอียดการคิด!AW469))</f>
        <v/>
      </c>
      <c r="H469" s="15" t="str">
        <f>IF($A469="","",SUM(รายละเอียดการคิด!AO469,รายละเอียดการคิด!AX469))</f>
        <v/>
      </c>
      <c r="I469" s="15" t="str">
        <f>IF($A469="","",SUM(รายละเอียดการคิด!AP469,รายละเอียดการคิด!AY469))</f>
        <v/>
      </c>
      <c r="J469" s="232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IF($A470="","",SUM(รายละเอียดการคิด!AN470,รายละเอียดการคิด!AW470))</f>
        <v/>
      </c>
      <c r="H470" s="15" t="str">
        <f>IF($A470="","",SUM(รายละเอียดการคิด!AO470,รายละเอียดการคิด!AX470))</f>
        <v/>
      </c>
      <c r="I470" s="15" t="str">
        <f>IF($A470="","",SUM(รายละเอียดการคิด!AP470,รายละเอียดการคิด!AY470))</f>
        <v/>
      </c>
      <c r="J470" s="232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IF($A471="","",SUM(รายละเอียดการคิด!AN471,รายละเอียดการคิด!AW471))</f>
        <v/>
      </c>
      <c r="H471" s="15" t="str">
        <f>IF($A471="","",SUM(รายละเอียดการคิด!AO471,รายละเอียดการคิด!AX471))</f>
        <v/>
      </c>
      <c r="I471" s="15" t="str">
        <f>IF($A471="","",SUM(รายละเอียดการคิด!AP471,รายละเอียดการคิด!AY471))</f>
        <v/>
      </c>
      <c r="J471" s="232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IF($A472="","",SUM(รายละเอียดการคิด!AN472,รายละเอียดการคิด!AW472))</f>
        <v/>
      </c>
      <c r="H472" s="15" t="str">
        <f>IF($A472="","",SUM(รายละเอียดการคิด!AO472,รายละเอียดการคิด!AX472))</f>
        <v/>
      </c>
      <c r="I472" s="15" t="str">
        <f>IF($A472="","",SUM(รายละเอียดการคิด!AP472,รายละเอียดการคิด!AY472))</f>
        <v/>
      </c>
      <c r="J472" s="232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IF($A473="","",SUM(รายละเอียดการคิด!AN473,รายละเอียดการคิด!AW473))</f>
        <v/>
      </c>
      <c r="H473" s="15" t="str">
        <f>IF($A473="","",SUM(รายละเอียดการคิด!AO473,รายละเอียดการคิด!AX473))</f>
        <v/>
      </c>
      <c r="I473" s="15" t="str">
        <f>IF($A473="","",SUM(รายละเอียดการคิด!AP473,รายละเอียดการคิด!AY473))</f>
        <v/>
      </c>
      <c r="J473" s="232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IF($A474="","",SUM(รายละเอียดการคิด!AN474,รายละเอียดการคิด!AW474))</f>
        <v/>
      </c>
      <c r="H474" s="15" t="str">
        <f>IF($A474="","",SUM(รายละเอียดการคิด!AO474,รายละเอียดการคิด!AX474))</f>
        <v/>
      </c>
      <c r="I474" s="15" t="str">
        <f>IF($A474="","",SUM(รายละเอียดการคิด!AP474,รายละเอียดการคิด!AY474))</f>
        <v/>
      </c>
      <c r="J474" s="232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IF($A475="","",SUM(รายละเอียดการคิด!AN475,รายละเอียดการคิด!AW475))</f>
        <v/>
      </c>
      <c r="H475" s="15" t="str">
        <f>IF($A475="","",SUM(รายละเอียดการคิด!AO475,รายละเอียดการคิด!AX475))</f>
        <v/>
      </c>
      <c r="I475" s="15" t="str">
        <f>IF($A475="","",SUM(รายละเอียดการคิด!AP475,รายละเอียดการคิด!AY475))</f>
        <v/>
      </c>
      <c r="J475" s="232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IF($A476="","",SUM(รายละเอียดการคิด!AN476,รายละเอียดการคิด!AW476))</f>
        <v/>
      </c>
      <c r="H476" s="15" t="str">
        <f>IF($A476="","",SUM(รายละเอียดการคิด!AO476,รายละเอียดการคิด!AX476))</f>
        <v/>
      </c>
      <c r="I476" s="15" t="str">
        <f>IF($A476="","",SUM(รายละเอียดการคิด!AP476,รายละเอียดการคิด!AY476))</f>
        <v/>
      </c>
      <c r="J476" s="232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IF($A477="","",SUM(รายละเอียดการคิด!AN477,รายละเอียดการคิด!AW477))</f>
        <v/>
      </c>
      <c r="H477" s="15" t="str">
        <f>IF($A477="","",SUM(รายละเอียดการคิด!AO477,รายละเอียดการคิด!AX477))</f>
        <v/>
      </c>
      <c r="I477" s="15" t="str">
        <f>IF($A477="","",SUM(รายละเอียดการคิด!AP477,รายละเอียดการคิด!AY477))</f>
        <v/>
      </c>
      <c r="J477" s="232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IF($A478="","",SUM(รายละเอียดการคิด!AN478,รายละเอียดการคิด!AW478))</f>
        <v/>
      </c>
      <c r="H478" s="15" t="str">
        <f>IF($A478="","",SUM(รายละเอียดการคิด!AO478,รายละเอียดการคิด!AX478))</f>
        <v/>
      </c>
      <c r="I478" s="15" t="str">
        <f>IF($A478="","",SUM(รายละเอียดการคิด!AP478,รายละเอียดการคิด!AY478))</f>
        <v/>
      </c>
      <c r="J478" s="232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IF($A479="","",SUM(รายละเอียดการคิด!AN479,รายละเอียดการคิด!AW479))</f>
        <v/>
      </c>
      <c r="H479" s="15" t="str">
        <f>IF($A479="","",SUM(รายละเอียดการคิด!AO479,รายละเอียดการคิด!AX479))</f>
        <v/>
      </c>
      <c r="I479" s="15" t="str">
        <f>IF($A479="","",SUM(รายละเอียดการคิด!AP479,รายละเอียดการคิด!AY479))</f>
        <v/>
      </c>
      <c r="J479" s="232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IF($A480="","",SUM(รายละเอียดการคิด!AN480,รายละเอียดการคิด!AW480))</f>
        <v/>
      </c>
      <c r="H480" s="15" t="str">
        <f>IF($A480="","",SUM(รายละเอียดการคิด!AO480,รายละเอียดการคิด!AX480))</f>
        <v/>
      </c>
      <c r="I480" s="15" t="str">
        <f>IF($A480="","",SUM(รายละเอียดการคิด!AP480,รายละเอียดการคิด!AY480))</f>
        <v/>
      </c>
      <c r="J480" s="232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IF($A481="","",SUM(รายละเอียดการคิด!AN481,รายละเอียดการคิด!AW481))</f>
        <v/>
      </c>
      <c r="H481" s="15" t="str">
        <f>IF($A481="","",SUM(รายละเอียดการคิด!AO481,รายละเอียดการคิด!AX481))</f>
        <v/>
      </c>
      <c r="I481" s="15" t="str">
        <f>IF($A481="","",SUM(รายละเอียดการคิด!AP481,รายละเอียดการคิด!AY481))</f>
        <v/>
      </c>
      <c r="J481" s="232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IF($A482="","",SUM(รายละเอียดการคิด!AN482,รายละเอียดการคิด!AW482))</f>
        <v/>
      </c>
      <c r="H482" s="15" t="str">
        <f>IF($A482="","",SUM(รายละเอียดการคิด!AO482,รายละเอียดการคิด!AX482))</f>
        <v/>
      </c>
      <c r="I482" s="15" t="str">
        <f>IF($A482="","",SUM(รายละเอียดการคิด!AP482,รายละเอียดการคิด!AY482))</f>
        <v/>
      </c>
      <c r="J482" s="232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IF($A483="","",SUM(รายละเอียดการคิด!AN483,รายละเอียดการคิด!AW483))</f>
        <v/>
      </c>
      <c r="H483" s="15" t="str">
        <f>IF($A483="","",SUM(รายละเอียดการคิด!AO483,รายละเอียดการคิด!AX483))</f>
        <v/>
      </c>
      <c r="I483" s="15" t="str">
        <f>IF($A483="","",SUM(รายละเอียดการคิด!AP483,รายละเอียดการคิด!AY483))</f>
        <v/>
      </c>
      <c r="J483" s="232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IF($A484="","",SUM(รายละเอียดการคิด!AN484,รายละเอียดการคิด!AW484))</f>
        <v/>
      </c>
      <c r="H484" s="15" t="str">
        <f>IF($A484="","",SUM(รายละเอียดการคิด!AO484,รายละเอียดการคิด!AX484))</f>
        <v/>
      </c>
      <c r="I484" s="15" t="str">
        <f>IF($A484="","",SUM(รายละเอียดการคิด!AP484,รายละเอียดการคิด!AY484))</f>
        <v/>
      </c>
      <c r="J484" s="232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IF($A485="","",SUM(รายละเอียดการคิด!AN485,รายละเอียดการคิด!AW485))</f>
        <v/>
      </c>
      <c r="H485" s="15" t="str">
        <f>IF($A485="","",SUM(รายละเอียดการคิด!AO485,รายละเอียดการคิด!AX485))</f>
        <v/>
      </c>
      <c r="I485" s="15" t="str">
        <f>IF($A485="","",SUM(รายละเอียดการคิด!AP485,รายละเอียดการคิด!AY485))</f>
        <v/>
      </c>
      <c r="J485" s="232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IF($A486="","",SUM(รายละเอียดการคิด!AN486,รายละเอียดการคิด!AW486))</f>
        <v/>
      </c>
      <c r="H486" s="15" t="str">
        <f>IF($A486="","",SUM(รายละเอียดการคิด!AO486,รายละเอียดการคิด!AX486))</f>
        <v/>
      </c>
      <c r="I486" s="15" t="str">
        <f>IF($A486="","",SUM(รายละเอียดการคิด!AP486,รายละเอียดการคิด!AY486))</f>
        <v/>
      </c>
      <c r="J486" s="232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IF($A487="","",SUM(รายละเอียดการคิด!AN487,รายละเอียดการคิด!AW487))</f>
        <v/>
      </c>
      <c r="H487" s="15" t="str">
        <f>IF($A487="","",SUM(รายละเอียดการคิด!AO487,รายละเอียดการคิด!AX487))</f>
        <v/>
      </c>
      <c r="I487" s="15" t="str">
        <f>IF($A487="","",SUM(รายละเอียดการคิด!AP487,รายละเอียดการคิด!AY487))</f>
        <v/>
      </c>
      <c r="J487" s="232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IF($A488="","",SUM(รายละเอียดการคิด!AN488,รายละเอียดการคิด!AW488))</f>
        <v/>
      </c>
      <c r="H488" s="15" t="str">
        <f>IF($A488="","",SUM(รายละเอียดการคิด!AO488,รายละเอียดการคิด!AX488))</f>
        <v/>
      </c>
      <c r="I488" s="15" t="str">
        <f>IF($A488="","",SUM(รายละเอียดการคิด!AP488,รายละเอียดการคิด!AY488))</f>
        <v/>
      </c>
      <c r="J488" s="232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IF($A489="","",SUM(รายละเอียดการคิด!AN489,รายละเอียดการคิด!AW489))</f>
        <v/>
      </c>
      <c r="H489" s="15" t="str">
        <f>IF($A489="","",SUM(รายละเอียดการคิด!AO489,รายละเอียดการคิด!AX489))</f>
        <v/>
      </c>
      <c r="I489" s="15" t="str">
        <f>IF($A489="","",SUM(รายละเอียดการคิด!AP489,รายละเอียดการคิด!AY489))</f>
        <v/>
      </c>
      <c r="J489" s="232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IF($A490="","",SUM(รายละเอียดการคิด!AN490,รายละเอียดการคิด!AW490))</f>
        <v/>
      </c>
      <c r="H490" s="15" t="str">
        <f>IF($A490="","",SUM(รายละเอียดการคิด!AO490,รายละเอียดการคิด!AX490))</f>
        <v/>
      </c>
      <c r="I490" s="15" t="str">
        <f>IF($A490="","",SUM(รายละเอียดการคิด!AP490,รายละเอียดการคิด!AY490))</f>
        <v/>
      </c>
      <c r="J490" s="232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IF($A491="","",SUM(รายละเอียดการคิด!AN491,รายละเอียดการคิด!AW491))</f>
        <v/>
      </c>
      <c r="H491" s="15" t="str">
        <f>IF($A491="","",SUM(รายละเอียดการคิด!AO491,รายละเอียดการคิด!AX491))</f>
        <v/>
      </c>
      <c r="I491" s="15" t="str">
        <f>IF($A491="","",SUM(รายละเอียดการคิด!AP491,รายละเอียดการคิด!AY491))</f>
        <v/>
      </c>
      <c r="J491" s="232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IF($A492="","",SUM(รายละเอียดการคิด!AN492,รายละเอียดการคิด!AW492))</f>
        <v/>
      </c>
      <c r="H492" s="15" t="str">
        <f>IF($A492="","",SUM(รายละเอียดการคิด!AO492,รายละเอียดการคิด!AX492))</f>
        <v/>
      </c>
      <c r="I492" s="15" t="str">
        <f>IF($A492="","",SUM(รายละเอียดการคิด!AP492,รายละเอียดการคิด!AY492))</f>
        <v/>
      </c>
      <c r="J492" s="232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IF($A493="","",SUM(รายละเอียดการคิด!AN493,รายละเอียดการคิด!AW493))</f>
        <v/>
      </c>
      <c r="H493" s="15" t="str">
        <f>IF($A493="","",SUM(รายละเอียดการคิด!AO493,รายละเอียดการคิด!AX493))</f>
        <v/>
      </c>
      <c r="I493" s="15" t="str">
        <f>IF($A493="","",SUM(รายละเอียดการคิด!AP493,รายละเอียดการคิด!AY493))</f>
        <v/>
      </c>
      <c r="J493" s="232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IF($A494="","",SUM(รายละเอียดการคิด!AN494,รายละเอียดการคิด!AW494))</f>
        <v/>
      </c>
      <c r="H494" s="15" t="str">
        <f>IF($A494="","",SUM(รายละเอียดการคิด!AO494,รายละเอียดการคิด!AX494))</f>
        <v/>
      </c>
      <c r="I494" s="15" t="str">
        <f>IF($A494="","",SUM(รายละเอียดการคิด!AP494,รายละเอียดการคิด!AY494))</f>
        <v/>
      </c>
      <c r="J494" s="232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IF($A495="","",SUM(รายละเอียดการคิด!AN495,รายละเอียดการคิด!AW495))</f>
        <v/>
      </c>
      <c r="H495" s="15" t="str">
        <f>IF($A495="","",SUM(รายละเอียดการคิด!AO495,รายละเอียดการคิด!AX495))</f>
        <v/>
      </c>
      <c r="I495" s="15" t="str">
        <f>IF($A495="","",SUM(รายละเอียดการคิด!AP495,รายละเอียดการคิด!AY495))</f>
        <v/>
      </c>
      <c r="J495" s="232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IF($A496="","",SUM(รายละเอียดการคิด!AN496,รายละเอียดการคิด!AW496))</f>
        <v/>
      </c>
      <c r="H496" s="15" t="str">
        <f>IF($A496="","",SUM(รายละเอียดการคิด!AO496,รายละเอียดการคิด!AX496))</f>
        <v/>
      </c>
      <c r="I496" s="15" t="str">
        <f>IF($A496="","",SUM(รายละเอียดการคิด!AP496,รายละเอียดการคิด!AY496))</f>
        <v/>
      </c>
      <c r="J496" s="232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IF($A497="","",SUM(รายละเอียดการคิด!AN497,รายละเอียดการคิด!AW497))</f>
        <v/>
      </c>
      <c r="H497" s="15" t="str">
        <f>IF($A497="","",SUM(รายละเอียดการคิด!AO497,รายละเอียดการคิด!AX497))</f>
        <v/>
      </c>
      <c r="I497" s="15" t="str">
        <f>IF($A497="","",SUM(รายละเอียดการคิด!AP497,รายละเอียดการคิด!AY497))</f>
        <v/>
      </c>
      <c r="J497" s="232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IF($A498="","",SUM(รายละเอียดการคิด!AN498,รายละเอียดการคิด!AW498))</f>
        <v/>
      </c>
      <c r="H498" s="15" t="str">
        <f>IF($A498="","",SUM(รายละเอียดการคิด!AO498,รายละเอียดการคิด!AX498))</f>
        <v/>
      </c>
      <c r="I498" s="15" t="str">
        <f>IF($A498="","",SUM(รายละเอียดการคิด!AP498,รายละเอียดการคิด!AY498))</f>
        <v/>
      </c>
      <c r="J498" s="232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IF($A499="","",SUM(รายละเอียดการคิด!AN499,รายละเอียดการคิด!AW499))</f>
        <v/>
      </c>
      <c r="H499" s="15" t="str">
        <f>IF($A499="","",SUM(รายละเอียดการคิด!AO499,รายละเอียดการคิด!AX499))</f>
        <v/>
      </c>
      <c r="I499" s="15" t="str">
        <f>IF($A499="","",SUM(รายละเอียดการคิด!AP499,รายละเอียดการคิด!AY499))</f>
        <v/>
      </c>
      <c r="J499" s="232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IF($A500="","",SUM(รายละเอียดการคิด!AN500,รายละเอียดการคิด!AW500))</f>
        <v/>
      </c>
      <c r="H500" s="15" t="str">
        <f>IF($A500="","",SUM(รายละเอียดการคิด!AO500,รายละเอียดการคิด!AX500))</f>
        <v/>
      </c>
      <c r="I500" s="15" t="str">
        <f>IF($A500="","",SUM(รายละเอียดการคิด!AP500,รายละเอียดการคิด!AY500))</f>
        <v/>
      </c>
      <c r="J500" s="232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IF($A501="","",SUM(รายละเอียดการคิด!AN501,รายละเอียดการคิด!AW501))</f>
        <v/>
      </c>
      <c r="H501" s="15" t="str">
        <f>IF($A501="","",SUM(รายละเอียดการคิด!AO501,รายละเอียดการคิด!AX501))</f>
        <v/>
      </c>
      <c r="I501" s="15" t="str">
        <f>IF($A501="","",SUM(รายละเอียดการคิด!AP501,รายละเอียดการคิด!AY501))</f>
        <v/>
      </c>
      <c r="J501" s="232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IF($A502="","",SUM(รายละเอียดการคิด!AN502,รายละเอียดการคิด!AW502))</f>
        <v/>
      </c>
      <c r="H502" s="15" t="str">
        <f>IF($A502="","",SUM(รายละเอียดการคิด!AO502,รายละเอียดการคิด!AX502))</f>
        <v/>
      </c>
      <c r="I502" s="15" t="str">
        <f>IF($A502="","",SUM(รายละเอียดการคิด!AP502,รายละเอียดการคิด!AY502))</f>
        <v/>
      </c>
      <c r="J502" s="232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IF($A503="","",SUM(รายละเอียดการคิด!AN503,รายละเอียดการคิด!AW503))</f>
        <v/>
      </c>
      <c r="H503" s="15" t="str">
        <f>IF($A503="","",SUM(รายละเอียดการคิด!AO503,รายละเอียดการคิด!AX503))</f>
        <v/>
      </c>
      <c r="I503" s="15" t="str">
        <f>IF($A503="","",SUM(รายละเอียดการคิด!AP503,รายละเอียดการคิด!AY503))</f>
        <v/>
      </c>
      <c r="J503" s="232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IF($A504="","",SUM(รายละเอียดการคิด!AN504,รายละเอียดการคิด!AW504))</f>
        <v/>
      </c>
      <c r="H504" s="15" t="str">
        <f>IF($A504="","",SUM(รายละเอียดการคิด!AO504,รายละเอียดการคิด!AX504))</f>
        <v/>
      </c>
      <c r="I504" s="15" t="str">
        <f>IF($A504="","",SUM(รายละเอียดการคิด!AP504,รายละเอียดการคิด!AY504))</f>
        <v/>
      </c>
      <c r="J504" s="232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IF($A505="","",SUM(รายละเอียดการคิด!AN505,รายละเอียดการคิด!AW505))</f>
        <v/>
      </c>
      <c r="H505" s="15" t="str">
        <f>IF($A505="","",SUM(รายละเอียดการคิด!AO505,รายละเอียดการคิด!AX505))</f>
        <v/>
      </c>
      <c r="I505" s="15" t="str">
        <f>IF($A505="","",SUM(รายละเอียดการคิด!AP505,รายละเอียดการคิด!AY505))</f>
        <v/>
      </c>
      <c r="J505" s="232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IF($A506="","",SUM(รายละเอียดการคิด!AN506,รายละเอียดการคิด!AW506))</f>
        <v/>
      </c>
      <c r="H506" s="15" t="str">
        <f>IF($A506="","",SUM(รายละเอียดการคิด!AO506,รายละเอียดการคิด!AX506))</f>
        <v/>
      </c>
      <c r="I506" s="15" t="str">
        <f>IF($A506="","",SUM(รายละเอียดการคิด!AP506,รายละเอียดการคิด!AY506))</f>
        <v/>
      </c>
      <c r="J506" s="232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IF($A507="","",SUM(รายละเอียดการคิด!AN507,รายละเอียดการคิด!AW507))</f>
        <v/>
      </c>
      <c r="H507" s="15" t="str">
        <f>IF($A507="","",SUM(รายละเอียดการคิด!AO507,รายละเอียดการคิด!AX507))</f>
        <v/>
      </c>
      <c r="I507" s="15" t="str">
        <f>IF($A507="","",SUM(รายละเอียดการคิด!AP507,รายละเอียดการคิด!AY507))</f>
        <v/>
      </c>
      <c r="J507" s="232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IF($A508="","",SUM(รายละเอียดการคิด!AN508,รายละเอียดการคิด!AW508))</f>
        <v/>
      </c>
      <c r="H508" s="15" t="str">
        <f>IF($A508="","",SUM(รายละเอียดการคิด!AO508,รายละเอียดการคิด!AX508))</f>
        <v/>
      </c>
      <c r="I508" s="15" t="str">
        <f>IF($A508="","",SUM(รายละเอียดการคิด!AP508,รายละเอียดการคิด!AY508))</f>
        <v/>
      </c>
      <c r="J508" s="232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IF($A509="","",SUM(รายละเอียดการคิด!AN509,รายละเอียดการคิด!AW509))</f>
        <v/>
      </c>
      <c r="H509" s="15" t="str">
        <f>IF($A509="","",SUM(รายละเอียดการคิด!AO509,รายละเอียดการคิด!AX509))</f>
        <v/>
      </c>
      <c r="I509" s="15" t="str">
        <f>IF($A509="","",SUM(รายละเอียดการคิด!AP509,รายละเอียดการคิด!AY509))</f>
        <v/>
      </c>
      <c r="J509" s="232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IF($A510="","",SUM(รายละเอียดการคิด!AN510,รายละเอียดการคิด!AW510))</f>
        <v/>
      </c>
      <c r="H510" s="15" t="str">
        <f>IF($A510="","",SUM(รายละเอียดการคิด!AO510,รายละเอียดการคิด!AX510))</f>
        <v/>
      </c>
      <c r="I510" s="15" t="str">
        <f>IF($A510="","",SUM(รายละเอียดการคิด!AP510,รายละเอียดการคิด!AY510))</f>
        <v/>
      </c>
      <c r="J510" s="232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IF($A511="","",SUM(รายละเอียดการคิด!AN511,รายละเอียดการคิด!AW511))</f>
        <v/>
      </c>
      <c r="H511" s="15" t="str">
        <f>IF($A511="","",SUM(รายละเอียดการคิด!AO511,รายละเอียดการคิด!AX511))</f>
        <v/>
      </c>
      <c r="I511" s="15" t="str">
        <f>IF($A511="","",SUM(รายละเอียดการคิด!AP511,รายละเอียดการคิด!AY511))</f>
        <v/>
      </c>
      <c r="J511" s="232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IF($A512="","",SUM(รายละเอียดการคิด!AN512,รายละเอียดการคิด!AW512))</f>
        <v/>
      </c>
      <c r="H512" s="15" t="str">
        <f>IF($A512="","",SUM(รายละเอียดการคิด!AO512,รายละเอียดการคิด!AX512))</f>
        <v/>
      </c>
      <c r="I512" s="15" t="str">
        <f>IF($A512="","",SUM(รายละเอียดการคิด!AP512,รายละเอียดการคิด!AY512))</f>
        <v/>
      </c>
      <c r="J512" s="232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IF($A513="","",SUM(รายละเอียดการคิด!AN513,รายละเอียดการคิด!AW513))</f>
        <v/>
      </c>
      <c r="H513" s="15" t="str">
        <f>IF($A513="","",SUM(รายละเอียดการคิด!AO513,รายละเอียดการคิด!AX513))</f>
        <v/>
      </c>
      <c r="I513" s="15" t="str">
        <f>IF($A513="","",SUM(รายละเอียดการคิด!AP513,รายละเอียดการคิด!AY513))</f>
        <v/>
      </c>
      <c r="J513" s="232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IF($A514="","",SUM(รายละเอียดการคิด!AN514,รายละเอียดการคิด!AW514))</f>
        <v/>
      </c>
      <c r="H514" s="15" t="str">
        <f>IF($A514="","",SUM(รายละเอียดการคิด!AO514,รายละเอียดการคิด!AX514))</f>
        <v/>
      </c>
      <c r="I514" s="15" t="str">
        <f>IF($A514="","",SUM(รายละเอียดการคิด!AP514,รายละเอียดการคิด!AY514))</f>
        <v/>
      </c>
      <c r="J514" s="232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IF($A515="","",SUM(รายละเอียดการคิด!AN515,รายละเอียดการคิด!AW515))</f>
        <v/>
      </c>
      <c r="H515" s="15" t="str">
        <f>IF($A515="","",SUM(รายละเอียดการคิด!AO515,รายละเอียดการคิด!AX515))</f>
        <v/>
      </c>
      <c r="I515" s="15" t="str">
        <f>IF($A515="","",SUM(รายละเอียดการคิด!AP515,รายละเอียดการคิด!AY515))</f>
        <v/>
      </c>
      <c r="J515" s="232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IF($A516="","",SUM(รายละเอียดการคิด!AN516,รายละเอียดการคิด!AW516))</f>
        <v/>
      </c>
      <c r="H516" s="15" t="str">
        <f>IF($A516="","",SUM(รายละเอียดการคิด!AO516,รายละเอียดการคิด!AX516))</f>
        <v/>
      </c>
      <c r="I516" s="15" t="str">
        <f>IF($A516="","",SUM(รายละเอียดการคิด!AP516,รายละเอียดการคิด!AY516))</f>
        <v/>
      </c>
      <c r="J516" s="232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IF($A517="","",SUM(รายละเอียดการคิด!AN517,รายละเอียดการคิด!AW517))</f>
        <v/>
      </c>
      <c r="H517" s="15" t="str">
        <f>IF($A517="","",SUM(รายละเอียดการคิด!AO517,รายละเอียดการคิด!AX517))</f>
        <v/>
      </c>
      <c r="I517" s="15" t="str">
        <f>IF($A517="","",SUM(รายละเอียดการคิด!AP517,รายละเอียดการคิด!AY517))</f>
        <v/>
      </c>
      <c r="J517" s="232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IF($A518="","",SUM(รายละเอียดการคิด!AN518,รายละเอียดการคิด!AW518))</f>
        <v/>
      </c>
      <c r="H518" s="15" t="str">
        <f>IF($A518="","",SUM(รายละเอียดการคิด!AO518,รายละเอียดการคิด!AX518))</f>
        <v/>
      </c>
      <c r="I518" s="15" t="str">
        <f>IF($A518="","",SUM(รายละเอียดการคิด!AP518,รายละเอียดการคิด!AY518))</f>
        <v/>
      </c>
      <c r="J518" s="232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IF($A519="","",SUM(รายละเอียดการคิด!AN519,รายละเอียดการคิด!AW519))</f>
        <v/>
      </c>
      <c r="H519" s="15" t="str">
        <f>IF($A519="","",SUM(รายละเอียดการคิด!AO519,รายละเอียดการคิด!AX519))</f>
        <v/>
      </c>
      <c r="I519" s="15" t="str">
        <f>IF($A519="","",SUM(รายละเอียดการคิด!AP519,รายละเอียดการคิด!AY519))</f>
        <v/>
      </c>
      <c r="J519" s="232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IF($A520="","",SUM(รายละเอียดการคิด!AN520,รายละเอียดการคิด!AW520))</f>
        <v/>
      </c>
      <c r="H520" s="15" t="str">
        <f>IF($A520="","",SUM(รายละเอียดการคิด!AO520,รายละเอียดการคิด!AX520))</f>
        <v/>
      </c>
      <c r="I520" s="15" t="str">
        <f>IF($A520="","",SUM(รายละเอียดการคิด!AP520,รายละเอียดการคิด!AY520))</f>
        <v/>
      </c>
      <c r="J520" s="232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IF($A521="","",SUM(รายละเอียดการคิด!AN521,รายละเอียดการคิด!AW521))</f>
        <v/>
      </c>
      <c r="H521" s="15" t="str">
        <f>IF($A521="","",SUM(รายละเอียดการคิด!AO521,รายละเอียดการคิด!AX521))</f>
        <v/>
      </c>
      <c r="I521" s="15" t="str">
        <f>IF($A521="","",SUM(รายละเอียดการคิด!AP521,รายละเอียดการคิด!AY521))</f>
        <v/>
      </c>
      <c r="J521" s="232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IF($A522="","",SUM(รายละเอียดการคิด!AN522,รายละเอียดการคิด!AW522))</f>
        <v/>
      </c>
      <c r="H522" s="15" t="str">
        <f>IF($A522="","",SUM(รายละเอียดการคิด!AO522,รายละเอียดการคิด!AX522))</f>
        <v/>
      </c>
      <c r="I522" s="15" t="str">
        <f>IF($A522="","",SUM(รายละเอียดการคิด!AP522,รายละเอียดการคิด!AY522))</f>
        <v/>
      </c>
      <c r="J522" s="232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IF($A523="","",SUM(รายละเอียดการคิด!AN523,รายละเอียดการคิด!AW523))</f>
        <v/>
      </c>
      <c r="H523" s="15" t="str">
        <f>IF($A523="","",SUM(รายละเอียดการคิด!AO523,รายละเอียดการคิด!AX523))</f>
        <v/>
      </c>
      <c r="I523" s="15" t="str">
        <f>IF($A523="","",SUM(รายละเอียดการคิด!AP523,รายละเอียดการคิด!AY523))</f>
        <v/>
      </c>
      <c r="J523" s="232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IF($A524="","",SUM(รายละเอียดการคิด!AN524,รายละเอียดการคิด!AW524))</f>
        <v/>
      </c>
      <c r="H524" s="15" t="str">
        <f>IF($A524="","",SUM(รายละเอียดการคิด!AO524,รายละเอียดการคิด!AX524))</f>
        <v/>
      </c>
      <c r="I524" s="15" t="str">
        <f>IF($A524="","",SUM(รายละเอียดการคิด!AP524,รายละเอียดการคิด!AY524))</f>
        <v/>
      </c>
      <c r="J524" s="232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IF($A525="","",SUM(รายละเอียดการคิด!AN525,รายละเอียดการคิด!AW525))</f>
        <v/>
      </c>
      <c r="H525" s="15" t="str">
        <f>IF($A525="","",SUM(รายละเอียดการคิด!AO525,รายละเอียดการคิด!AX525))</f>
        <v/>
      </c>
      <c r="I525" s="15" t="str">
        <f>IF($A525="","",SUM(รายละเอียดการคิด!AP525,รายละเอียดการคิด!AY525))</f>
        <v/>
      </c>
      <c r="J525" s="232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IF($A526="","",SUM(รายละเอียดการคิด!AN526,รายละเอียดการคิด!AW526))</f>
        <v/>
      </c>
      <c r="H526" s="15" t="str">
        <f>IF($A526="","",SUM(รายละเอียดการคิด!AO526,รายละเอียดการคิด!AX526))</f>
        <v/>
      </c>
      <c r="I526" s="15" t="str">
        <f>IF($A526="","",SUM(รายละเอียดการคิด!AP526,รายละเอียดการคิด!AY526))</f>
        <v/>
      </c>
      <c r="J526" s="232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IF($A527="","",SUM(รายละเอียดการคิด!AN527,รายละเอียดการคิด!AW527))</f>
        <v/>
      </c>
      <c r="H527" s="15" t="str">
        <f>IF($A527="","",SUM(รายละเอียดการคิด!AO527,รายละเอียดการคิด!AX527))</f>
        <v/>
      </c>
      <c r="I527" s="15" t="str">
        <f>IF($A527="","",SUM(รายละเอียดการคิด!AP527,รายละเอียดการคิด!AY527))</f>
        <v/>
      </c>
      <c r="J527" s="232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IF($A528="","",SUM(รายละเอียดการคิด!AN528,รายละเอียดการคิด!AW528))</f>
        <v/>
      </c>
      <c r="H528" s="15" t="str">
        <f>IF($A528="","",SUM(รายละเอียดการคิด!AO528,รายละเอียดการคิด!AX528))</f>
        <v/>
      </c>
      <c r="I528" s="15" t="str">
        <f>IF($A528="","",SUM(รายละเอียดการคิด!AP528,รายละเอียดการคิด!AY528))</f>
        <v/>
      </c>
      <c r="J528" s="232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IF($A529="","",SUM(รายละเอียดการคิด!AN529,รายละเอียดการคิด!AW529))</f>
        <v/>
      </c>
      <c r="H529" s="15" t="str">
        <f>IF($A529="","",SUM(รายละเอียดการคิด!AO529,รายละเอียดการคิด!AX529))</f>
        <v/>
      </c>
      <c r="I529" s="15" t="str">
        <f>IF($A529="","",SUM(รายละเอียดการคิด!AP529,รายละเอียดการคิด!AY529))</f>
        <v/>
      </c>
      <c r="J529" s="232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IF($A530="","",SUM(รายละเอียดการคิด!AN530,รายละเอียดการคิด!AW530))</f>
        <v/>
      </c>
      <c r="H530" s="15" t="str">
        <f>IF($A530="","",SUM(รายละเอียดการคิด!AO530,รายละเอียดการคิด!AX530))</f>
        <v/>
      </c>
      <c r="I530" s="15" t="str">
        <f>IF($A530="","",SUM(รายละเอียดการคิด!AP530,รายละเอียดการคิด!AY530))</f>
        <v/>
      </c>
      <c r="J530" s="232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IF($A531="","",SUM(รายละเอียดการคิด!AN531,รายละเอียดการคิด!AW531))</f>
        <v/>
      </c>
      <c r="H531" s="15" t="str">
        <f>IF($A531="","",SUM(รายละเอียดการคิด!AO531,รายละเอียดการคิด!AX531))</f>
        <v/>
      </c>
      <c r="I531" s="15" t="str">
        <f>IF($A531="","",SUM(รายละเอียดการคิด!AP531,รายละเอียดการคิด!AY531))</f>
        <v/>
      </c>
      <c r="J531" s="232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IF($A532="","",SUM(รายละเอียดการคิด!AN532,รายละเอียดการคิด!AW532))</f>
        <v/>
      </c>
      <c r="H532" s="15" t="str">
        <f>IF($A532="","",SUM(รายละเอียดการคิด!AO532,รายละเอียดการคิด!AX532))</f>
        <v/>
      </c>
      <c r="I532" s="15" t="str">
        <f>IF($A532="","",SUM(รายละเอียดการคิด!AP532,รายละเอียดการคิด!AY532))</f>
        <v/>
      </c>
      <c r="J532" s="232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IF($A533="","",SUM(รายละเอียดการคิด!AN533,รายละเอียดการคิด!AW533))</f>
        <v/>
      </c>
      <c r="H533" s="15" t="str">
        <f>IF($A533="","",SUM(รายละเอียดการคิด!AO533,รายละเอียดการคิด!AX533))</f>
        <v/>
      </c>
      <c r="I533" s="15" t="str">
        <f>IF($A533="","",SUM(รายละเอียดการคิด!AP533,รายละเอียดการคิด!AY533))</f>
        <v/>
      </c>
      <c r="J533" s="232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IF($A534="","",SUM(รายละเอียดการคิด!AN534,รายละเอียดการคิด!AW534))</f>
        <v/>
      </c>
      <c r="H534" s="15" t="str">
        <f>IF($A534="","",SUM(รายละเอียดการคิด!AO534,รายละเอียดการคิด!AX534))</f>
        <v/>
      </c>
      <c r="I534" s="15" t="str">
        <f>IF($A534="","",SUM(รายละเอียดการคิด!AP534,รายละเอียดการคิด!AY534))</f>
        <v/>
      </c>
      <c r="J534" s="232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IF($A535="","",SUM(รายละเอียดการคิด!AN535,รายละเอียดการคิด!AW535))</f>
        <v/>
      </c>
      <c r="H535" s="15" t="str">
        <f>IF($A535="","",SUM(รายละเอียดการคิด!AO535,รายละเอียดการคิด!AX535))</f>
        <v/>
      </c>
      <c r="I535" s="15" t="str">
        <f>IF($A535="","",SUM(รายละเอียดการคิด!AP535,รายละเอียดการคิด!AY535))</f>
        <v/>
      </c>
      <c r="J535" s="232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IF($A536="","",SUM(รายละเอียดการคิด!AN536,รายละเอียดการคิด!AW536))</f>
        <v/>
      </c>
      <c r="H536" s="15" t="str">
        <f>IF($A536="","",SUM(รายละเอียดการคิด!AO536,รายละเอียดการคิด!AX536))</f>
        <v/>
      </c>
      <c r="I536" s="15" t="str">
        <f>IF($A536="","",SUM(รายละเอียดการคิด!AP536,รายละเอียดการคิด!AY536))</f>
        <v/>
      </c>
      <c r="J536" s="232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IF($A537="","",SUM(รายละเอียดการคิด!AN537,รายละเอียดการคิด!AW537))</f>
        <v/>
      </c>
      <c r="H537" s="15" t="str">
        <f>IF($A537="","",SUM(รายละเอียดการคิด!AO537,รายละเอียดการคิด!AX537))</f>
        <v/>
      </c>
      <c r="I537" s="15" t="str">
        <f>IF($A537="","",SUM(รายละเอียดการคิด!AP537,รายละเอียดการคิด!AY537))</f>
        <v/>
      </c>
      <c r="J537" s="232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IF($A538="","",SUM(รายละเอียดการคิด!AN538,รายละเอียดการคิด!AW538))</f>
        <v/>
      </c>
      <c r="H538" s="15" t="str">
        <f>IF($A538="","",SUM(รายละเอียดการคิด!AO538,รายละเอียดการคิด!AX538))</f>
        <v/>
      </c>
      <c r="I538" s="15" t="str">
        <f>IF($A538="","",SUM(รายละเอียดการคิด!AP538,รายละเอียดการคิด!AY538))</f>
        <v/>
      </c>
      <c r="J538" s="232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IF($A539="","",SUM(รายละเอียดการคิด!AN539,รายละเอียดการคิด!AW539))</f>
        <v/>
      </c>
      <c r="H539" s="15" t="str">
        <f>IF($A539="","",SUM(รายละเอียดการคิด!AO539,รายละเอียดการคิด!AX539))</f>
        <v/>
      </c>
      <c r="I539" s="15" t="str">
        <f>IF($A539="","",SUM(รายละเอียดการคิด!AP539,รายละเอียดการคิด!AY539))</f>
        <v/>
      </c>
      <c r="J539" s="232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IF($A540="","",SUM(รายละเอียดการคิด!AN540,รายละเอียดการคิด!AW540))</f>
        <v/>
      </c>
      <c r="H540" s="15" t="str">
        <f>IF($A540="","",SUM(รายละเอียดการคิด!AO540,รายละเอียดการคิด!AX540))</f>
        <v/>
      </c>
      <c r="I540" s="15" t="str">
        <f>IF($A540="","",SUM(รายละเอียดการคิด!AP540,รายละเอียดการคิด!AY540))</f>
        <v/>
      </c>
      <c r="J540" s="232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IF($A541="","",SUM(รายละเอียดการคิด!AN541,รายละเอียดการคิด!AW541))</f>
        <v/>
      </c>
      <c r="H541" s="15" t="str">
        <f>IF($A541="","",SUM(รายละเอียดการคิด!AO541,รายละเอียดการคิด!AX541))</f>
        <v/>
      </c>
      <c r="I541" s="15" t="str">
        <f>IF($A541="","",SUM(รายละเอียดการคิด!AP541,รายละเอียดการคิด!AY541))</f>
        <v/>
      </c>
      <c r="J541" s="232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IF($A542="","",SUM(รายละเอียดการคิด!AN542,รายละเอียดการคิด!AW542))</f>
        <v/>
      </c>
      <c r="H542" s="15" t="str">
        <f>IF($A542="","",SUM(รายละเอียดการคิด!AO542,รายละเอียดการคิด!AX542))</f>
        <v/>
      </c>
      <c r="I542" s="15" t="str">
        <f>IF($A542="","",SUM(รายละเอียดการคิด!AP542,รายละเอียดการคิด!AY542))</f>
        <v/>
      </c>
      <c r="J542" s="232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IF($A543="","",SUM(รายละเอียดการคิด!AN543,รายละเอียดการคิด!AW543))</f>
        <v/>
      </c>
      <c r="H543" s="15" t="str">
        <f>IF($A543="","",SUM(รายละเอียดการคิด!AO543,รายละเอียดการคิด!AX543))</f>
        <v/>
      </c>
      <c r="I543" s="15" t="str">
        <f>IF($A543="","",SUM(รายละเอียดการคิด!AP543,รายละเอียดการคิด!AY543))</f>
        <v/>
      </c>
      <c r="J543" s="232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IF($A544="","",SUM(รายละเอียดการคิด!AN544,รายละเอียดการคิด!AW544))</f>
        <v/>
      </c>
      <c r="H544" s="15" t="str">
        <f>IF($A544="","",SUM(รายละเอียดการคิด!AO544,รายละเอียดการคิด!AX544))</f>
        <v/>
      </c>
      <c r="I544" s="15" t="str">
        <f>IF($A544="","",SUM(รายละเอียดการคิด!AP544,รายละเอียดการคิด!AY544))</f>
        <v/>
      </c>
      <c r="J544" s="232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IF($A545="","",SUM(รายละเอียดการคิด!AN545,รายละเอียดการคิด!AW545))</f>
        <v/>
      </c>
      <c r="H545" s="15" t="str">
        <f>IF($A545="","",SUM(รายละเอียดการคิด!AO545,รายละเอียดการคิด!AX545))</f>
        <v/>
      </c>
      <c r="I545" s="15" t="str">
        <f>IF($A545="","",SUM(รายละเอียดการคิด!AP545,รายละเอียดการคิด!AY545))</f>
        <v/>
      </c>
      <c r="J545" s="232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IF($A546="","",SUM(รายละเอียดการคิด!AN546,รายละเอียดการคิด!AW546))</f>
        <v/>
      </c>
      <c r="H546" s="15" t="str">
        <f>IF($A546="","",SUM(รายละเอียดการคิด!AO546,รายละเอียดการคิด!AX546))</f>
        <v/>
      </c>
      <c r="I546" s="15" t="str">
        <f>IF($A546="","",SUM(รายละเอียดการคิด!AP546,รายละเอียดการคิด!AY546))</f>
        <v/>
      </c>
      <c r="J546" s="232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IF($A547="","",SUM(รายละเอียดการคิด!AN547,รายละเอียดการคิด!AW547))</f>
        <v/>
      </c>
      <c r="H547" s="15" t="str">
        <f>IF($A547="","",SUM(รายละเอียดการคิด!AO547,รายละเอียดการคิด!AX547))</f>
        <v/>
      </c>
      <c r="I547" s="15" t="str">
        <f>IF($A547="","",SUM(รายละเอียดการคิด!AP547,รายละเอียดการคิด!AY547))</f>
        <v/>
      </c>
      <c r="J547" s="232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IF($A548="","",SUM(รายละเอียดการคิด!AN548,รายละเอียดการคิด!AW548))</f>
        <v/>
      </c>
      <c r="H548" s="15" t="str">
        <f>IF($A548="","",SUM(รายละเอียดการคิด!AO548,รายละเอียดการคิด!AX548))</f>
        <v/>
      </c>
      <c r="I548" s="15" t="str">
        <f>IF($A548="","",SUM(รายละเอียดการคิด!AP548,รายละเอียดการคิด!AY548))</f>
        <v/>
      </c>
      <c r="J548" s="232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IF($A549="","",SUM(รายละเอียดการคิด!AN549,รายละเอียดการคิด!AW549))</f>
        <v/>
      </c>
      <c r="H549" s="15" t="str">
        <f>IF($A549="","",SUM(รายละเอียดการคิด!AO549,รายละเอียดการคิด!AX549))</f>
        <v/>
      </c>
      <c r="I549" s="15" t="str">
        <f>IF($A549="","",SUM(รายละเอียดการคิด!AP549,รายละเอียดการคิด!AY549))</f>
        <v/>
      </c>
      <c r="J549" s="232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IF($A550="","",SUM(รายละเอียดการคิด!AN550,รายละเอียดการคิด!AW550))</f>
        <v/>
      </c>
      <c r="H550" s="15" t="str">
        <f>IF($A550="","",SUM(รายละเอียดการคิด!AO550,รายละเอียดการคิด!AX550))</f>
        <v/>
      </c>
      <c r="I550" s="15" t="str">
        <f>IF($A550="","",SUM(รายละเอียดการคิด!AP550,รายละเอียดการคิด!AY550))</f>
        <v/>
      </c>
      <c r="J550" s="232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6" customFormat="1" ht="36" customHeight="1" x14ac:dyDescent="0.25">
      <c r="B554" s="247" t="str">
        <f>'สรุป Incentive_กลุ่มน้ำ'!B554</f>
        <v>ผู้จัดทำ..................................................</v>
      </c>
      <c r="E554" s="247" t="str">
        <f>'สรุป Incentive_กลุ่มน้ำ'!E554</f>
        <v>ผู้ตรวจสอบ..................................................</v>
      </c>
      <c r="F554" s="244"/>
      <c r="G554" s="245"/>
      <c r="H554" s="247" t="str">
        <f>'สรุป Incentive_กลุ่มน้ำ'!H554</f>
        <v xml:space="preserve">    ผู้อนุมัติ..................................................</v>
      </c>
      <c r="I554" s="246"/>
      <c r="J554" s="98"/>
    </row>
    <row r="555" spans="1:10" s="6" customFormat="1" ht="18" customHeight="1" x14ac:dyDescent="0.25">
      <c r="C555" s="6" t="str">
        <f>'สรุป Incentive_กลุ่มน้ำ'!C555</f>
        <v xml:space="preserve">    ชชชชช  สสสสส</v>
      </c>
      <c r="E555" s="6" t="str">
        <f>'สรุป Incentive_กลุ่มน้ำ'!E555</f>
        <v xml:space="preserve">                   ชชชชช  สสสสส</v>
      </c>
      <c r="F555" s="244"/>
      <c r="G555" s="245"/>
      <c r="H555" s="245" t="str">
        <f>'สรุป Incentive_กลุ่มน้ำ'!H555</f>
        <v xml:space="preserve">                     ชชชชช  สสสสส</v>
      </c>
      <c r="I555" s="245"/>
      <c r="J555" s="245"/>
    </row>
    <row r="556" spans="1:10" s="6" customFormat="1" x14ac:dyDescent="0.25">
      <c r="C556" s="6" t="str">
        <f>'สรุป Incentive_กลุ่มน้ำ'!C556</f>
        <v xml:space="preserve">  ตตตตตตตตตตตตต</v>
      </c>
      <c r="E556" s="6" t="str">
        <f>'สรุป Incentive_กลุ่มน้ำ'!E556</f>
        <v xml:space="preserve">                  ตตตตตตตตตตตตต</v>
      </c>
      <c r="G556" s="245"/>
      <c r="H556" s="245" t="str">
        <f>'สรุป Incentive_กลุ่มน้ำ'!H556</f>
        <v xml:space="preserve">                    ตตตตตตตตตตตตต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61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F15" sqref="F15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39" hidden="1" customWidth="1"/>
    <col min="12" max="12" width="10.33203125" style="139" hidden="1" customWidth="1"/>
    <col min="13" max="13" width="9.109375" style="139" hidden="1" customWidth="1"/>
    <col min="14" max="15" width="10.21875" style="139" hidden="1" customWidth="1"/>
    <col min="16" max="16" width="11" style="139" hidden="1" customWidth="1"/>
    <col min="17" max="17" width="10.21875" style="139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0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0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0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99">
        <f>วันทำงาน!A1</f>
        <v>0</v>
      </c>
      <c r="B1" s="299"/>
      <c r="C1" s="299"/>
      <c r="D1" s="299"/>
      <c r="E1" s="299"/>
      <c r="F1" s="242" t="str">
        <f>IF(VALUE(วันทำงาน!$L$4)-VALUE(วันทำงาน!$E$1) &lt;65,"*** ไม่เกิน 2 เดือน","")</f>
        <v>*** ไม่เกิน 2 เดือน</v>
      </c>
      <c r="G1" s="9"/>
      <c r="H1" s="134"/>
      <c r="I1" s="134"/>
      <c r="J1" s="134"/>
      <c r="K1" s="134"/>
      <c r="L1" s="148"/>
      <c r="M1" s="134"/>
      <c r="N1" s="134"/>
      <c r="O1" s="134"/>
      <c r="P1" s="240"/>
      <c r="Q1" s="134"/>
      <c r="R1" s="9"/>
      <c r="S1" s="9"/>
      <c r="T1" s="9"/>
      <c r="U1" s="25"/>
      <c r="V1" s="25"/>
      <c r="W1" s="28"/>
      <c r="X1" s="28"/>
      <c r="Y1" s="172"/>
      <c r="Z1" s="118"/>
      <c r="AA1" s="173"/>
      <c r="AB1" s="172"/>
      <c r="AC1" s="172"/>
      <c r="AD1" s="172"/>
      <c r="AE1" s="172"/>
      <c r="AF1" s="172"/>
      <c r="AG1" s="172"/>
      <c r="AH1" s="172"/>
      <c r="AI1" s="118"/>
      <c r="AJ1" s="173"/>
      <c r="AK1" s="172"/>
      <c r="AL1" s="172"/>
      <c r="AM1" s="172"/>
      <c r="AN1" s="172"/>
      <c r="AO1" s="172"/>
      <c r="AP1" s="172"/>
      <c r="AQ1" s="172"/>
      <c r="AR1" s="118"/>
      <c r="AS1" s="173"/>
      <c r="AT1" s="172"/>
      <c r="AU1" s="172"/>
      <c r="AV1" s="172"/>
      <c r="AW1" s="172"/>
      <c r="AX1" s="172"/>
      <c r="AY1" s="172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0"/>
      <c r="S2" s="10"/>
      <c r="T2" s="10"/>
      <c r="U2" s="26"/>
      <c r="V2" s="26"/>
      <c r="W2" s="29"/>
      <c r="X2" s="194" t="s">
        <v>65</v>
      </c>
      <c r="Y2" s="195">
        <f>V6-SUM(Y6,AH6,AQ6)</f>
        <v>0</v>
      </c>
      <c r="Z2" s="196"/>
      <c r="AA2" s="197"/>
      <c r="AB2" s="195">
        <f>V6*AA6-SUM(AB6,AK6,AT6)</f>
        <v>0</v>
      </c>
      <c r="AC2" s="174"/>
      <c r="AD2" s="174"/>
      <c r="AE2" s="174"/>
      <c r="AF2" s="174"/>
      <c r="AG2" s="174"/>
      <c r="AH2" s="174"/>
      <c r="AI2" s="119"/>
      <c r="AJ2" s="173"/>
      <c r="AK2" s="174"/>
      <c r="AL2" s="174"/>
      <c r="AM2" s="174"/>
      <c r="AN2" s="174"/>
      <c r="AO2" s="174"/>
      <c r="AP2" s="174"/>
      <c r="AQ2" s="174"/>
      <c r="AR2" s="119"/>
      <c r="AS2" s="173"/>
      <c r="AT2" s="174"/>
      <c r="AU2" s="174"/>
      <c r="AV2" s="174"/>
      <c r="AW2" s="174"/>
      <c r="AX2" s="174"/>
      <c r="AY2" s="174"/>
    </row>
    <row r="3" spans="1:51" s="261" customFormat="1" ht="18" customHeight="1" thickBot="1" x14ac:dyDescent="0.3">
      <c r="A3" s="260" t="str">
        <f>"Supervisor :  "&amp;วันทำงาน!A3</f>
        <v xml:space="preserve">Supervisor :  </v>
      </c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6">
        <f>V10-SUM(Y10,AH10,AQ10)</f>
        <v>0</v>
      </c>
      <c r="AB3" s="262">
        <f>V10*AA10-SUM(AB10,AK10,AT10)</f>
        <v>0</v>
      </c>
      <c r="AC3" s="263"/>
      <c r="AD3" s="263"/>
      <c r="AE3" s="263"/>
      <c r="AF3" s="263"/>
      <c r="AG3" s="263"/>
      <c r="AI3" s="264"/>
      <c r="AK3" s="263"/>
      <c r="AL3" s="263"/>
      <c r="AM3" s="263"/>
      <c r="AN3" s="263"/>
      <c r="AO3" s="263"/>
      <c r="AP3" s="263"/>
      <c r="AR3" s="264"/>
      <c r="AT3" s="263"/>
      <c r="AU3" s="263"/>
      <c r="AV3" s="263"/>
      <c r="AW3" s="263"/>
      <c r="AX3" s="263"/>
      <c r="AY3" s="263"/>
    </row>
    <row r="4" spans="1:51" ht="23.4" customHeight="1" thickTop="1" x14ac:dyDescent="0.25">
      <c r="A4" s="300" t="s">
        <v>1</v>
      </c>
      <c r="B4" s="302" t="s">
        <v>3</v>
      </c>
      <c r="C4" s="198"/>
      <c r="D4" s="302" t="s">
        <v>16</v>
      </c>
      <c r="E4" s="288" t="s">
        <v>5</v>
      </c>
      <c r="F4" s="288" t="s">
        <v>2</v>
      </c>
      <c r="G4" s="288" t="s">
        <v>8</v>
      </c>
      <c r="H4" s="290" t="s">
        <v>45</v>
      </c>
      <c r="I4" s="291"/>
      <c r="J4" s="291"/>
      <c r="K4" s="291"/>
      <c r="L4" s="292"/>
      <c r="M4" s="291" t="s">
        <v>50</v>
      </c>
      <c r="N4" s="291"/>
      <c r="O4" s="291"/>
      <c r="P4" s="291"/>
      <c r="Q4" s="292"/>
      <c r="R4" s="293" t="s">
        <v>56</v>
      </c>
      <c r="S4" s="294"/>
      <c r="T4" s="295"/>
      <c r="U4" s="304" t="s">
        <v>60</v>
      </c>
      <c r="V4" s="305"/>
      <c r="W4" s="305"/>
      <c r="X4" s="306"/>
      <c r="Y4" s="298" t="str">
        <f>เงื่อนไข!E1</f>
        <v>กลุ่มสินค้าน้ำดื่ม</v>
      </c>
      <c r="Z4" s="296"/>
      <c r="AA4" s="296"/>
      <c r="AB4" s="296"/>
      <c r="AC4" s="296"/>
      <c r="AD4" s="296"/>
      <c r="AE4" s="296"/>
      <c r="AF4" s="296"/>
      <c r="AG4" s="297"/>
      <c r="AH4" s="296" t="str">
        <f>เงื่อนไข!I1</f>
        <v>กลุ่มสินค้ายา</v>
      </c>
      <c r="AI4" s="296"/>
      <c r="AJ4" s="296"/>
      <c r="AK4" s="296"/>
      <c r="AL4" s="296"/>
      <c r="AM4" s="296"/>
      <c r="AN4" s="296"/>
      <c r="AO4" s="296"/>
      <c r="AP4" s="297"/>
      <c r="AQ4" s="298" t="str">
        <f>เงื่อนไข!M1</f>
        <v>กลุ่มสินค้าข้าว</v>
      </c>
      <c r="AR4" s="296"/>
      <c r="AS4" s="296"/>
      <c r="AT4" s="296"/>
      <c r="AU4" s="296"/>
      <c r="AV4" s="296"/>
      <c r="AW4" s="296"/>
      <c r="AX4" s="296"/>
      <c r="AY4" s="297"/>
    </row>
    <row r="5" spans="1:51" ht="39.6" customHeight="1" thickBot="1" x14ac:dyDescent="0.3">
      <c r="A5" s="301"/>
      <c r="B5" s="303"/>
      <c r="C5" s="199"/>
      <c r="D5" s="303"/>
      <c r="E5" s="289"/>
      <c r="F5" s="289"/>
      <c r="G5" s="289"/>
      <c r="H5" s="200" t="s">
        <v>46</v>
      </c>
      <c r="I5" s="201" t="s">
        <v>47</v>
      </c>
      <c r="J5" s="201" t="s">
        <v>48</v>
      </c>
      <c r="K5" s="201" t="s">
        <v>49</v>
      </c>
      <c r="L5" s="239" t="s">
        <v>44</v>
      </c>
      <c r="M5" s="202" t="s">
        <v>46</v>
      </c>
      <c r="N5" s="201" t="s">
        <v>47</v>
      </c>
      <c r="O5" s="201" t="s">
        <v>48</v>
      </c>
      <c r="P5" s="201" t="s">
        <v>49</v>
      </c>
      <c r="Q5" s="203" t="s">
        <v>44</v>
      </c>
      <c r="R5" s="204" t="s">
        <v>20</v>
      </c>
      <c r="S5" s="204" t="s">
        <v>29</v>
      </c>
      <c r="T5" s="205" t="s">
        <v>55</v>
      </c>
      <c r="U5" s="268" t="s">
        <v>34</v>
      </c>
      <c r="V5" s="206" t="s">
        <v>41</v>
      </c>
      <c r="W5" s="207" t="s">
        <v>42</v>
      </c>
      <c r="X5" s="208" t="s">
        <v>51</v>
      </c>
      <c r="Y5" s="209" t="s">
        <v>10</v>
      </c>
      <c r="Z5" s="210" t="s">
        <v>40</v>
      </c>
      <c r="AA5" s="211" t="s">
        <v>12</v>
      </c>
      <c r="AB5" s="210" t="s">
        <v>11</v>
      </c>
      <c r="AC5" s="212" t="s">
        <v>58</v>
      </c>
      <c r="AD5" s="212" t="s">
        <v>59</v>
      </c>
      <c r="AE5" s="212" t="s">
        <v>80</v>
      </c>
      <c r="AF5" s="212" t="s">
        <v>43</v>
      </c>
      <c r="AG5" s="213" t="s">
        <v>30</v>
      </c>
      <c r="AH5" s="212" t="s">
        <v>10</v>
      </c>
      <c r="AI5" s="210" t="s">
        <v>40</v>
      </c>
      <c r="AJ5" s="211" t="s">
        <v>12</v>
      </c>
      <c r="AK5" s="210" t="s">
        <v>11</v>
      </c>
      <c r="AL5" s="212" t="s">
        <v>58</v>
      </c>
      <c r="AM5" s="212" t="s">
        <v>59</v>
      </c>
      <c r="AN5" s="212" t="s">
        <v>80</v>
      </c>
      <c r="AO5" s="212" t="s">
        <v>43</v>
      </c>
      <c r="AP5" s="213" t="s">
        <v>30</v>
      </c>
      <c r="AQ5" s="209" t="s">
        <v>10</v>
      </c>
      <c r="AR5" s="210" t="s">
        <v>40</v>
      </c>
      <c r="AS5" s="211" t="s">
        <v>12</v>
      </c>
      <c r="AT5" s="210" t="s">
        <v>11</v>
      </c>
      <c r="AU5" s="212" t="s">
        <v>58</v>
      </c>
      <c r="AV5" s="212" t="s">
        <v>59</v>
      </c>
      <c r="AW5" s="212" t="s">
        <v>80</v>
      </c>
      <c r="AX5" s="212" t="s">
        <v>43</v>
      </c>
      <c r="AY5" s="213" t="s">
        <v>30</v>
      </c>
    </row>
    <row r="6" spans="1:51" s="6" customFormat="1" ht="13.2" customHeight="1" thickTop="1" x14ac:dyDescent="0.25">
      <c r="A6" s="124" t="str">
        <f>IF(วันทำงาน!A6&lt;&gt;"",วันทำงาน!A6,"")</f>
        <v/>
      </c>
      <c r="B6" s="124" t="str">
        <f>IF(วันทำงาน!B6&lt;&gt;"",วันทำงาน!B6,"")</f>
        <v/>
      </c>
      <c r="C6" s="124"/>
      <c r="D6" s="124" t="str">
        <f>IF(วันทำงาน!C6&lt;&gt;"",วันทำงาน!C6,"")</f>
        <v/>
      </c>
      <c r="E6" s="125" t="str">
        <f>IF(วันทำงาน!D6&lt;&gt;"",วันทำงาน!D6,"")</f>
        <v/>
      </c>
      <c r="F6" s="90" t="str">
        <f>IF(วันทำงาน!E6&lt;&gt;"",วันทำงาน!E6,"")</f>
        <v/>
      </c>
      <c r="G6" s="124" t="str">
        <f>IF(วันทำงาน!F6&lt;&gt;"",วันทำงาน!F6,"")</f>
        <v/>
      </c>
      <c r="H6" s="136" t="str">
        <f>IF(F6="Salesman",วันทำงาน!G6,"")</f>
        <v/>
      </c>
      <c r="I6" s="141" t="str">
        <f>IF($H6="","",AB6/$R6*(100%-เงื่อนไข!$B$4))</f>
        <v/>
      </c>
      <c r="J6" s="141" t="str">
        <f>IF($H6="","",AK6/$R6*(100%-เงื่อนไข!$B$4))</f>
        <v/>
      </c>
      <c r="K6" s="141" t="str">
        <f>IF($H6="","",AT6/$R6*(100%-เงื่อนไข!$B$4))</f>
        <v/>
      </c>
      <c r="L6" s="141" t="str">
        <f t="shared" ref="L6:L14" si="0">IF(H6="","",SUM(I6:K6))</f>
        <v/>
      </c>
      <c r="M6" s="142" t="str">
        <f>IF((OR(วันทำงาน!H6="",$F$1="")),"",IF(F6="Salesman",วันทำงาน!H6,""))</f>
        <v/>
      </c>
      <c r="N6" s="111">
        <f>IF($M6="",0,IF($X6="P",Y6*เงื่อนไข!$C$5,0))</f>
        <v>0</v>
      </c>
      <c r="O6" s="111">
        <f>IF($M6="",0,IF($X6="P",AH6*เงื่อนไข!$C$5,0))</f>
        <v>0</v>
      </c>
      <c r="P6" s="141">
        <f>IF($M6="",0,IF($X6="P",AQ6*เงื่อนไข!$C$5,0))</f>
        <v>0</v>
      </c>
      <c r="Q6" s="141">
        <f t="shared" ref="Q6:Q14" si="1">IF(M6="",0,SUM(N6:P6))</f>
        <v>0</v>
      </c>
      <c r="R6" s="124" t="str">
        <f>IF($A6="","",IF(วันทำงาน!J6&lt;&gt;"",วันทำงาน!J6,""))</f>
        <v/>
      </c>
      <c r="S6" s="124" t="str">
        <f>IF($A6="","",IF(วันทำงาน!K6&lt;&gt;"",วันทำงาน!K6,""))</f>
        <v/>
      </c>
      <c r="T6" s="156">
        <f>IF(วันทำงาน!AZ6&lt;&gt;"",IF(วันทำงาน!AZ6&gt;S6,S6,วันทำงาน!AZ6),"")</f>
        <v>1</v>
      </c>
      <c r="U6" s="106" t="str">
        <f>IF(A6="","",เงื่อนไข!C$4)</f>
        <v/>
      </c>
      <c r="V6" s="106">
        <f t="shared" ref="V6:V69" si="2">SUM(Y6,AH6,AQ6)</f>
        <v>0</v>
      </c>
      <c r="W6" s="105" t="str">
        <f t="shared" ref="W6:W69" si="3">IF((OR(U6=0,U6="")),"",V6/U6)</f>
        <v/>
      </c>
      <c r="X6" s="186" t="str">
        <f t="shared" ref="X6:X69" si="4">IF((AND(F6="Salesman",W6&gt;=80%)),"P","")</f>
        <v/>
      </c>
      <c r="Y6" s="184">
        <f>วันทำงาน!AQ6</f>
        <v>0</v>
      </c>
      <c r="Z6" s="150"/>
      <c r="AA6" s="150">
        <f>IF($W6="",0,IF($W6&gt;=100%,เงื่อนไข!$H$4,IF($W6&gt;=80%,เงื่อนไข!$G$4,IF($W6&gt;=50%,เงื่อนไข!$F$4,IF($W6&lt;50%,เงื่อนไข!$E$4)))))</f>
        <v>0</v>
      </c>
      <c r="AB6" s="179">
        <f t="shared" ref="AB6:AB69" si="5">Y6*AA6</f>
        <v>0</v>
      </c>
      <c r="AC6" s="141">
        <f t="shared" ref="AC6:AC69" si="6">IF(AB6=0,0,AB6/$R6)</f>
        <v>0</v>
      </c>
      <c r="AD6" s="175">
        <f>IF(AB6=0,0,AB6/$R6*เงื่อนไข!$B$4)</f>
        <v>0</v>
      </c>
      <c r="AE6" s="181">
        <f>IF($F6="Trainer Rollout",VLOOKUP($B6,$M$15:$P$550,2,0),IF($F6="Driver",VLOOKUP($B6,$H$15:$K$550,2,0)*$S6,IF((AND(AC6=0,AD6=0)),0,(AC6*$T6)+(AD6*($S6-$T6)))))</f>
        <v>0</v>
      </c>
      <c r="AF6" s="175">
        <f>SUMIF(วันทำงาน!$F$554:$F$687,$B6,วันทำงาน!$J$554:$J$687)</f>
        <v>0</v>
      </c>
      <c r="AG6" s="182">
        <f>IF((AND($W6&gt;=100%,$W6&lt;&gt;"")),เงื่อนไข!$F$8*Y6/$V6,0)</f>
        <v>0</v>
      </c>
      <c r="AH6" s="181">
        <f>SUM(วันทำงาน!AR6:AT6,วันทำงาน!AV6:AX6)</f>
        <v>0</v>
      </c>
      <c r="AI6" s="150"/>
      <c r="AJ6" s="150">
        <f>IF($W6="",0,IF($W6&gt;=100%,เงื่อนไข!$L$4,IF($W6&gt;=80%,เงื่อนไข!$K$4,IF($W6&gt;=50%,เงื่อนไข!$J$4,IF($W6&lt;50%,เงื่อนไข!$I$4)))))</f>
        <v>0</v>
      </c>
      <c r="AK6" s="179">
        <f t="shared" ref="AK6:AK69" si="7">AH6*AJ6</f>
        <v>0</v>
      </c>
      <c r="AL6" s="175">
        <f t="shared" ref="AL6:AL69" si="8">IF(AK6=0,0,AK6/$R6)</f>
        <v>0</v>
      </c>
      <c r="AM6" s="175">
        <f>IF(AK6=0,0,AK6/$R6*เงื่อนไข!$B$4)</f>
        <v>0</v>
      </c>
      <c r="AN6" s="181">
        <f>IF($F6="Trainer Rollout",VLOOKUP($B6,$M$15:$P$550,3,0),IF($F6="Driver",VLOOKUP($B6,$H$15:$K$550,3,0)*$S6,IF((AND(AL6=0,AM6=0)),0,(AL6*$T6)+(AM6*($S6-$T6)))))</f>
        <v>0</v>
      </c>
      <c r="AO6" s="175">
        <f>SUMIF(วันทำงาน!$F$554:$F$687,$B6,วันทำงาน!$K$554:$K$687)</f>
        <v>0</v>
      </c>
      <c r="AP6" s="182">
        <f>IF((AND($W6&gt;=100%,$W6&lt;&gt;"")),เงื่อนไข!$F$8*AH6/$V6,0)</f>
        <v>0</v>
      </c>
      <c r="AQ6" s="184">
        <f>วันทำงาน!AU6</f>
        <v>0</v>
      </c>
      <c r="AR6" s="150"/>
      <c r="AS6" s="150">
        <f>IF(W6="",0,IF($W6&gt;=100%,เงื่อนไข!$P$4,IF($W6&gt;=80%,เงื่อนไข!$O$4,IF($W6&gt;=50%,เงื่อนไข!$N$4,IF($W6&lt;50%,เงื่อนไข!$M$4)))))</f>
        <v>0</v>
      </c>
      <c r="AT6" s="179">
        <f t="shared" ref="AT6:AT69" si="9">AQ6*AS6</f>
        <v>0</v>
      </c>
      <c r="AU6" s="175">
        <f t="shared" ref="AU6:AU69" si="10">IF(AT6=0,0,AT6/$R6)</f>
        <v>0</v>
      </c>
      <c r="AV6" s="175">
        <f>IF(AT6=0,0,AT6/$R6*เงื่อนไข!$B$4)</f>
        <v>0</v>
      </c>
      <c r="AW6" s="181">
        <f>IF($F6="Trainer Rollout",VLOOKUP($B6,$M$15:$P$550,4,0),IF($F6="Driver",VLOOKUP($B6,$H$15:$K$550,4,0)*$S6,IF((AND(AU6=0,AV6=0)),0,(AU6*$T6)+(AV6*($S6-$T6)))))</f>
        <v>0</v>
      </c>
      <c r="AX6" s="175">
        <f>SUMIF(วันทำงาน!$F$554:$F$687,$B6,วันทำงาน!$L$554:$L$687)</f>
        <v>0</v>
      </c>
      <c r="AY6" s="182">
        <f>IF((AND($W6&gt;=100%,$W6&lt;&gt;"")),เงื่อนไข!$F$8*AQ6/$V6,0)</f>
        <v>0</v>
      </c>
    </row>
    <row r="7" spans="1:51" s="6" customFormat="1" ht="13.2" customHeight="1" x14ac:dyDescent="0.25">
      <c r="A7" s="124" t="str">
        <f>IF(วันทำงาน!A7&lt;&gt;"",วันทำงาน!A7,"")</f>
        <v/>
      </c>
      <c r="B7" s="124" t="str">
        <f>IF(วันทำงาน!B7&lt;&gt;"",วันทำงาน!B7,"")</f>
        <v/>
      </c>
      <c r="C7" s="124"/>
      <c r="D7" s="124" t="str">
        <f>IF(วันทำงาน!C7&lt;&gt;"",วันทำงาน!C7,"")</f>
        <v/>
      </c>
      <c r="E7" s="125" t="str">
        <f>IF(วันทำงาน!D7&lt;&gt;"",วันทำงาน!D7,"")</f>
        <v/>
      </c>
      <c r="F7" s="90" t="str">
        <f>IF(วันทำงาน!E7&lt;&gt;"",วันทำงาน!E7,"")</f>
        <v/>
      </c>
      <c r="G7" s="124" t="str">
        <f>IF(วันทำงาน!F7&lt;&gt;"",วันทำงาน!F7,"")</f>
        <v/>
      </c>
      <c r="H7" s="136" t="str">
        <f>IF(F7="Salesman",วันทำงาน!G7,"")</f>
        <v/>
      </c>
      <c r="I7" s="141" t="str">
        <f>IF($H7="","",AB7/$R7*(100%-เงื่อนไข!$B$4))</f>
        <v/>
      </c>
      <c r="J7" s="141" t="str">
        <f>IF($H7="","",AK7/$R7*(100%-เงื่อนไข!$B$4))</f>
        <v/>
      </c>
      <c r="K7" s="141" t="str">
        <f>IF($H7="","",AT7/$R7*(100%-เงื่อนไข!$B$4))</f>
        <v/>
      </c>
      <c r="L7" s="141" t="str">
        <f t="shared" si="0"/>
        <v/>
      </c>
      <c r="M7" s="142" t="str">
        <f>IF((OR(วันทำงาน!H7="",$F$1="")),"",IF(F7="Salesman",วันทำงาน!H7,""))</f>
        <v/>
      </c>
      <c r="N7" s="111">
        <f>IF($M7="",0,IF($X7="P",Y7*เงื่อนไข!$C$5,0))</f>
        <v>0</v>
      </c>
      <c r="O7" s="111">
        <f>IF($M7="",0,IF($X7="P",AH7*เงื่อนไข!$C$5,0))</f>
        <v>0</v>
      </c>
      <c r="P7" s="141">
        <f>IF($M7="",0,IF($X7="P",AQ7*เงื่อนไข!$C$5,0))</f>
        <v>0</v>
      </c>
      <c r="Q7" s="141">
        <f t="shared" si="1"/>
        <v>0</v>
      </c>
      <c r="R7" s="124" t="str">
        <f>IF($A7="","",IF(วันทำงาน!J7&lt;&gt;"",วันทำงาน!J7,""))</f>
        <v/>
      </c>
      <c r="S7" s="124" t="str">
        <f>IF($A7="","",IF(วันทำงาน!K7&lt;&gt;"",วันทำงาน!K7,""))</f>
        <v/>
      </c>
      <c r="T7" s="156">
        <f>IF(วันทำงาน!AZ7&lt;&gt;"",IF(วันทำงาน!AZ7&gt;S7,S7,วันทำงาน!AZ7),"")</f>
        <v>1</v>
      </c>
      <c r="U7" s="106" t="str">
        <f>IF(A7="","",เงื่อนไข!C$4)</f>
        <v/>
      </c>
      <c r="V7" s="106">
        <f t="shared" si="2"/>
        <v>0</v>
      </c>
      <c r="W7" s="105" t="str">
        <f t="shared" si="3"/>
        <v/>
      </c>
      <c r="X7" s="186" t="str">
        <f t="shared" si="4"/>
        <v/>
      </c>
      <c r="Y7" s="184">
        <f>วันทำงาน!AQ7</f>
        <v>0</v>
      </c>
      <c r="Z7" s="150"/>
      <c r="AA7" s="150">
        <f>IF($W7="",0,IF($W7&gt;=100%,เงื่อนไข!$H$4,IF($W7&gt;=80%,เงื่อนไข!$G$4,IF($W7&gt;=50%,เงื่อนไข!$F$4,IF($W7&lt;50%,เงื่อนไข!$E$4)))))</f>
        <v>0</v>
      </c>
      <c r="AB7" s="179">
        <f t="shared" si="5"/>
        <v>0</v>
      </c>
      <c r="AC7" s="141">
        <f t="shared" si="6"/>
        <v>0</v>
      </c>
      <c r="AD7" s="175">
        <f>IF(AB7=0,0,AB7/$R7*เงื่อนไข!$B$4)</f>
        <v>0</v>
      </c>
      <c r="AE7" s="181">
        <f t="shared" ref="AE7:AE70" si="11">IF($F7="Trainer Rollout",VLOOKUP($B7,$M$15:$P$550,2,0),IF($F7="Driver",VLOOKUP($B7,$H$15:$K$550,2,0)*$S7,IF((AND(AC7=0,AD7=0)),0,(AC7*$T7)+(AD7*($S7-$T7)))))</f>
        <v>0</v>
      </c>
      <c r="AF7" s="175">
        <f>SUMIF(วันทำงาน!$F$554:$F$687,$B7,วันทำงาน!$J$554:$J$687)</f>
        <v>0</v>
      </c>
      <c r="AG7" s="182">
        <f>IF((AND($W7&gt;=100%,$W7&lt;&gt;"")),เงื่อนไข!$F$8*Y7/$V7,0)</f>
        <v>0</v>
      </c>
      <c r="AH7" s="181">
        <f>SUM(วันทำงาน!AR7:AT7,วันทำงาน!AV7:AX7)</f>
        <v>0</v>
      </c>
      <c r="AI7" s="150"/>
      <c r="AJ7" s="150">
        <f>IF($W7="",0,IF($W7&gt;=100%,เงื่อนไข!$L$4,IF($W7&gt;=80%,เงื่อนไข!$K$4,IF($W7&gt;=50%,เงื่อนไข!$J$4,IF($W7&lt;50%,เงื่อนไข!$I$4)))))</f>
        <v>0</v>
      </c>
      <c r="AK7" s="179">
        <f t="shared" si="7"/>
        <v>0</v>
      </c>
      <c r="AL7" s="175">
        <f t="shared" si="8"/>
        <v>0</v>
      </c>
      <c r="AM7" s="175">
        <f>IF(AK7=0,0,AK7/$R7*เงื่อนไข!$B$4)</f>
        <v>0</v>
      </c>
      <c r="AN7" s="181">
        <f t="shared" ref="AN7:AN70" si="12">IF($F7="Trainer Rollout",VLOOKUP($B7,$M$15:$P$550,3,0),IF($F7="Driver",VLOOKUP($B7,$H$15:$K$550,3,0)*$S7,IF((AND(AL7=0,AM7=0)),0,(AL7*$T7)+(AM7*($S7-$T7)))))</f>
        <v>0</v>
      </c>
      <c r="AO7" s="175">
        <f>SUMIF(วันทำงาน!$F$554:$F$687,$B7,วันทำงาน!$K$554:$K$687)</f>
        <v>0</v>
      </c>
      <c r="AP7" s="182">
        <f>IF((AND($W7&gt;=100%,$W7&lt;&gt;"")),เงื่อนไข!$F$8*AH7/$V7,0)</f>
        <v>0</v>
      </c>
      <c r="AQ7" s="184">
        <f>วันทำงาน!AU7</f>
        <v>0</v>
      </c>
      <c r="AR7" s="150"/>
      <c r="AS7" s="150">
        <f>IF(W7="",0,IF($W7&gt;=100%,เงื่อนไข!$P$4,IF($W7&gt;=80%,เงื่อนไข!$O$4,IF($W7&gt;=50%,เงื่อนไข!$N$4,IF($W7&lt;50%,เงื่อนไข!$M$4)))))</f>
        <v>0</v>
      </c>
      <c r="AT7" s="179">
        <f t="shared" si="9"/>
        <v>0</v>
      </c>
      <c r="AU7" s="175">
        <f t="shared" si="10"/>
        <v>0</v>
      </c>
      <c r="AV7" s="175">
        <f>IF(AT7=0,0,AT7/$R7*เงื่อนไข!$B$4)</f>
        <v>0</v>
      </c>
      <c r="AW7" s="181">
        <f t="shared" ref="AW7:AW70" si="13">IF($F7="Trainer Rollout",VLOOKUP($B7,$M$15:$P$550,4,0),IF($F7="Driver",VLOOKUP($B7,$H$15:$K$550,4,0)*$S7,IF((AND(AU7=0,AV7=0)),0,(AU7*$T7)+(AV7*($S7-$T7)))))</f>
        <v>0</v>
      </c>
      <c r="AX7" s="175">
        <f>SUMIF(วันทำงาน!$F$554:$F$687,$B7,วันทำงาน!$L$554:$L$687)</f>
        <v>0</v>
      </c>
      <c r="AY7" s="182">
        <f>IF((AND($W7&gt;=100%,$W7&lt;&gt;"")),เงื่อนไข!$F$8*AQ7/$V7,0)</f>
        <v>0</v>
      </c>
    </row>
    <row r="8" spans="1:51" s="6" customFormat="1" ht="13.2" customHeight="1" x14ac:dyDescent="0.25">
      <c r="A8" s="124" t="str">
        <f>IF(วันทำงาน!A8&lt;&gt;"",วันทำงาน!A8,"")</f>
        <v/>
      </c>
      <c r="B8" s="124" t="str">
        <f>IF(วันทำงาน!B8&lt;&gt;"",วันทำงาน!B8,"")</f>
        <v/>
      </c>
      <c r="C8" s="124"/>
      <c r="D8" s="124" t="str">
        <f>IF(วันทำงาน!C8&lt;&gt;"",วันทำงาน!C8,"")</f>
        <v/>
      </c>
      <c r="E8" s="125" t="str">
        <f>IF(วันทำงาน!D8&lt;&gt;"",วันทำงาน!D8,"")</f>
        <v/>
      </c>
      <c r="F8" s="90" t="str">
        <f>IF(วันทำงาน!E8&lt;&gt;"",วันทำงาน!E8,"")</f>
        <v/>
      </c>
      <c r="G8" s="124" t="str">
        <f>IF(วันทำงาน!F8&lt;&gt;"",วันทำงาน!F8,"")</f>
        <v/>
      </c>
      <c r="H8" s="136" t="str">
        <f>IF(F8="Salesman",วันทำงาน!G8,"")</f>
        <v/>
      </c>
      <c r="I8" s="141" t="str">
        <f>IF($H8="","",AB8/$R8*(100%-เงื่อนไข!$B$4))</f>
        <v/>
      </c>
      <c r="J8" s="141" t="str">
        <f>IF($H8="","",AK8/$R8*(100%-เงื่อนไข!$B$4))</f>
        <v/>
      </c>
      <c r="K8" s="141" t="str">
        <f>IF($H8="","",AT8/$R8*(100%-เงื่อนไข!$B$4))</f>
        <v/>
      </c>
      <c r="L8" s="141" t="str">
        <f t="shared" si="0"/>
        <v/>
      </c>
      <c r="M8" s="142" t="str">
        <f>IF((OR(วันทำงาน!H8="",$F$1="")),"",IF(F8="Salesman",วันทำงาน!H8,""))</f>
        <v/>
      </c>
      <c r="N8" s="111">
        <f>IF($M8="",0,IF($X8="P",Y8*เงื่อนไข!$C$5,0))</f>
        <v>0</v>
      </c>
      <c r="O8" s="111">
        <f>IF($M8="",0,IF($X8="P",AH8*เงื่อนไข!$C$5,0))</f>
        <v>0</v>
      </c>
      <c r="P8" s="141">
        <f>IF($M8="",0,IF($X8="P",AQ8*เงื่อนไข!$C$5,0))</f>
        <v>0</v>
      </c>
      <c r="Q8" s="141">
        <f t="shared" si="1"/>
        <v>0</v>
      </c>
      <c r="R8" s="124" t="str">
        <f>IF($A8="","",IF(วันทำงาน!J8&lt;&gt;"",วันทำงาน!J8,""))</f>
        <v/>
      </c>
      <c r="S8" s="124" t="str">
        <f>IF($A8="","",IF(วันทำงาน!K8&lt;&gt;"",วันทำงาน!K8,""))</f>
        <v/>
      </c>
      <c r="T8" s="156">
        <f>IF(วันทำงาน!AZ8&lt;&gt;"",IF(วันทำงาน!AZ8&gt;S8,S8,วันทำงาน!AZ8),"")</f>
        <v>1</v>
      </c>
      <c r="U8" s="106" t="str">
        <f>IF(A8="","",เงื่อนไข!C$4)</f>
        <v/>
      </c>
      <c r="V8" s="106">
        <f t="shared" si="2"/>
        <v>0</v>
      </c>
      <c r="W8" s="105" t="str">
        <f t="shared" si="3"/>
        <v/>
      </c>
      <c r="X8" s="186" t="str">
        <f t="shared" si="4"/>
        <v/>
      </c>
      <c r="Y8" s="184">
        <f>วันทำงาน!AQ8</f>
        <v>0</v>
      </c>
      <c r="Z8" s="150"/>
      <c r="AA8" s="150">
        <f>IF($W8="",0,IF($W8&gt;=100%,เงื่อนไข!$H$4,IF($W8&gt;=80%,เงื่อนไข!$G$4,IF($W8&gt;=50%,เงื่อนไข!$F$4,IF($W8&lt;50%,เงื่อนไข!$E$4)))))</f>
        <v>0</v>
      </c>
      <c r="AB8" s="179">
        <f t="shared" si="5"/>
        <v>0</v>
      </c>
      <c r="AC8" s="141">
        <f t="shared" si="6"/>
        <v>0</v>
      </c>
      <c r="AD8" s="175">
        <f>IF(AB8=0,0,AB8/$R8*เงื่อนไข!$B$4)</f>
        <v>0</v>
      </c>
      <c r="AE8" s="181">
        <f t="shared" si="11"/>
        <v>0</v>
      </c>
      <c r="AF8" s="175">
        <f>SUMIF(วันทำงาน!$F$554:$F$687,$B8,วันทำงาน!$J$554:$J$687)</f>
        <v>0</v>
      </c>
      <c r="AG8" s="182">
        <f>IF((AND($W8&gt;=100%,$W8&lt;&gt;"")),เงื่อนไข!$F$8*Y8/$V8,0)</f>
        <v>0</v>
      </c>
      <c r="AH8" s="181">
        <f>SUM(วันทำงาน!AR8:AT8,วันทำงาน!AV8:AX8)</f>
        <v>0</v>
      </c>
      <c r="AI8" s="150"/>
      <c r="AJ8" s="150">
        <f>IF($W8="",0,IF($W8&gt;=100%,เงื่อนไข!$L$4,IF($W8&gt;=80%,เงื่อนไข!$K$4,IF($W8&gt;=50%,เงื่อนไข!$J$4,IF($W8&lt;50%,เงื่อนไข!$I$4)))))</f>
        <v>0</v>
      </c>
      <c r="AK8" s="179">
        <f t="shared" si="7"/>
        <v>0</v>
      </c>
      <c r="AL8" s="175">
        <f t="shared" si="8"/>
        <v>0</v>
      </c>
      <c r="AM8" s="175">
        <f>IF(AK8=0,0,AK8/$R8*เงื่อนไข!$B$4)</f>
        <v>0</v>
      </c>
      <c r="AN8" s="181">
        <f t="shared" si="12"/>
        <v>0</v>
      </c>
      <c r="AO8" s="175">
        <f>SUMIF(วันทำงาน!$F$554:$F$687,$B8,วันทำงาน!$K$554:$K$687)</f>
        <v>0</v>
      </c>
      <c r="AP8" s="182">
        <f>IF((AND($W8&gt;=100%,$W8&lt;&gt;"")),เงื่อนไข!$F$8*AH8/$V8,0)</f>
        <v>0</v>
      </c>
      <c r="AQ8" s="184">
        <f>วันทำงาน!AU8</f>
        <v>0</v>
      </c>
      <c r="AR8" s="150"/>
      <c r="AS8" s="150">
        <f>IF(W8="",0,IF($W8&gt;=100%,เงื่อนไข!$P$4,IF($W8&gt;=80%,เงื่อนไข!$O$4,IF($W8&gt;=50%,เงื่อนไข!$N$4,IF($W8&lt;50%,เงื่อนไข!$M$4)))))</f>
        <v>0</v>
      </c>
      <c r="AT8" s="179">
        <f t="shared" si="9"/>
        <v>0</v>
      </c>
      <c r="AU8" s="175">
        <f t="shared" si="10"/>
        <v>0</v>
      </c>
      <c r="AV8" s="175">
        <f>IF(AT8=0,0,AT8/$R8*เงื่อนไข!$B$4)</f>
        <v>0</v>
      </c>
      <c r="AW8" s="181">
        <f t="shared" si="13"/>
        <v>0</v>
      </c>
      <c r="AX8" s="175">
        <f>SUMIF(วันทำงาน!$F$554:$F$687,$B8,วันทำงาน!$L$554:$L$687)</f>
        <v>0</v>
      </c>
      <c r="AY8" s="182">
        <f>IF((AND($W8&gt;=100%,$W8&lt;&gt;"")),เงื่อนไข!$F$8*AQ8/$V8,0)</f>
        <v>0</v>
      </c>
    </row>
    <row r="9" spans="1:51" s="6" customFormat="1" ht="13.2" customHeight="1" x14ac:dyDescent="0.25">
      <c r="A9" s="124" t="str">
        <f>IF(วันทำงาน!A9&lt;&gt;"",วันทำงาน!A9,"")</f>
        <v/>
      </c>
      <c r="B9" s="124" t="str">
        <f>IF(วันทำงาน!B9&lt;&gt;"",วันทำงาน!B9,"")</f>
        <v/>
      </c>
      <c r="C9" s="124"/>
      <c r="D9" s="124" t="str">
        <f>IF(วันทำงาน!C9&lt;&gt;"",วันทำงาน!C9,"")</f>
        <v/>
      </c>
      <c r="E9" s="125" t="str">
        <f>IF(วันทำงาน!D9&lt;&gt;"",วันทำงาน!D9,"")</f>
        <v/>
      </c>
      <c r="F9" s="90" t="str">
        <f>IF(วันทำงาน!E9&lt;&gt;"",วันทำงาน!E9,"")</f>
        <v/>
      </c>
      <c r="G9" s="124" t="str">
        <f>IF(วันทำงาน!F9&lt;&gt;"",วันทำงาน!F9,"")</f>
        <v/>
      </c>
      <c r="H9" s="136" t="str">
        <f>IF(F9="Salesman",วันทำงาน!G9,"")</f>
        <v/>
      </c>
      <c r="I9" s="141" t="str">
        <f>IF($H9="","",AB9/$R9*(100%-เงื่อนไข!$B$4))</f>
        <v/>
      </c>
      <c r="J9" s="141" t="str">
        <f>IF($H9="","",AK9/$R9*(100%-เงื่อนไข!$B$4))</f>
        <v/>
      </c>
      <c r="K9" s="141" t="str">
        <f>IF($H9="","",AT9/$R9*(100%-เงื่อนไข!$B$4))</f>
        <v/>
      </c>
      <c r="L9" s="141" t="str">
        <f t="shared" si="0"/>
        <v/>
      </c>
      <c r="M9" s="142" t="str">
        <f>IF((OR(วันทำงาน!H9="",$F$1="")),"",IF(F9="Salesman",วันทำงาน!H9,""))</f>
        <v/>
      </c>
      <c r="N9" s="111">
        <f>IF($M9="",0,IF($X9="P",Y9*เงื่อนไข!$C$5,0))</f>
        <v>0</v>
      </c>
      <c r="O9" s="111">
        <f>IF($M9="",0,IF($X9="P",AH9*เงื่อนไข!$C$5,0))</f>
        <v>0</v>
      </c>
      <c r="P9" s="141">
        <f>IF($M9="",0,IF($X9="P",AQ9*เงื่อนไข!$C$5,0))</f>
        <v>0</v>
      </c>
      <c r="Q9" s="141">
        <f t="shared" si="1"/>
        <v>0</v>
      </c>
      <c r="R9" s="124" t="str">
        <f>IF($A9="","",IF(วันทำงาน!J9&lt;&gt;"",วันทำงาน!J9,""))</f>
        <v/>
      </c>
      <c r="S9" s="124" t="str">
        <f>IF($A9="","",IF(วันทำงาน!K9&lt;&gt;"",วันทำงาน!K9,""))</f>
        <v/>
      </c>
      <c r="T9" s="156">
        <f>IF(วันทำงาน!AZ9&lt;&gt;"",IF(วันทำงาน!AZ9&gt;S9,S9,วันทำงาน!AZ9),"")</f>
        <v>1</v>
      </c>
      <c r="U9" s="106" t="str">
        <f>IF(A9="","",เงื่อนไข!C$4)</f>
        <v/>
      </c>
      <c r="V9" s="106">
        <f t="shared" si="2"/>
        <v>0</v>
      </c>
      <c r="W9" s="105" t="str">
        <f t="shared" si="3"/>
        <v/>
      </c>
      <c r="X9" s="186" t="str">
        <f t="shared" si="4"/>
        <v/>
      </c>
      <c r="Y9" s="184">
        <f>วันทำงาน!AQ9</f>
        <v>0</v>
      </c>
      <c r="Z9" s="150"/>
      <c r="AA9" s="150">
        <f>IF($W9="",0,IF($W9&gt;=100%,เงื่อนไข!$H$4,IF($W9&gt;=80%,เงื่อนไข!$G$4,IF($W9&gt;=50%,เงื่อนไข!$F$4,IF($W9&lt;50%,เงื่อนไข!$E$4)))))</f>
        <v>0</v>
      </c>
      <c r="AB9" s="179">
        <f t="shared" si="5"/>
        <v>0</v>
      </c>
      <c r="AC9" s="141">
        <f t="shared" si="6"/>
        <v>0</v>
      </c>
      <c r="AD9" s="175">
        <f>IF(AB9=0,0,AB9/$R9*เงื่อนไข!$B$4)</f>
        <v>0</v>
      </c>
      <c r="AE9" s="181">
        <f t="shared" si="11"/>
        <v>0</v>
      </c>
      <c r="AF9" s="175">
        <f>SUMIF(วันทำงาน!$F$554:$F$687,$B9,วันทำงาน!$J$554:$J$687)</f>
        <v>0</v>
      </c>
      <c r="AG9" s="182">
        <f>IF((AND($W9&gt;=100%,$W9&lt;&gt;"")),เงื่อนไข!$F$8*Y9/$V9,0)</f>
        <v>0</v>
      </c>
      <c r="AH9" s="181">
        <f>SUM(วันทำงาน!AR9:AT9,วันทำงาน!AV9:AX9)</f>
        <v>0</v>
      </c>
      <c r="AI9" s="150"/>
      <c r="AJ9" s="150">
        <f>IF($W9="",0,IF($W9&gt;=100%,เงื่อนไข!$L$4,IF($W9&gt;=80%,เงื่อนไข!$K$4,IF($W9&gt;=50%,เงื่อนไข!$J$4,IF($W9&lt;50%,เงื่อนไข!$I$4)))))</f>
        <v>0</v>
      </c>
      <c r="AK9" s="179">
        <f t="shared" si="7"/>
        <v>0</v>
      </c>
      <c r="AL9" s="175">
        <f t="shared" si="8"/>
        <v>0</v>
      </c>
      <c r="AM9" s="175">
        <f>IF(AK9=0,0,AK9/$R9*เงื่อนไข!$B$4)</f>
        <v>0</v>
      </c>
      <c r="AN9" s="181">
        <f t="shared" si="12"/>
        <v>0</v>
      </c>
      <c r="AO9" s="175">
        <f>SUMIF(วันทำงาน!$F$554:$F$687,$B9,วันทำงาน!$K$554:$K$687)</f>
        <v>0</v>
      </c>
      <c r="AP9" s="182">
        <f>IF((AND($W9&gt;=100%,$W9&lt;&gt;"")),เงื่อนไข!$F$8*AH9/$V9,0)</f>
        <v>0</v>
      </c>
      <c r="AQ9" s="184">
        <f>วันทำงาน!AU9</f>
        <v>0</v>
      </c>
      <c r="AR9" s="150"/>
      <c r="AS9" s="150">
        <f>IF(W9="",0,IF($W9&gt;=100%,เงื่อนไข!$P$4,IF($W9&gt;=80%,เงื่อนไข!$O$4,IF($W9&gt;=50%,เงื่อนไข!$N$4,IF($W9&lt;50%,เงื่อนไข!$M$4)))))</f>
        <v>0</v>
      </c>
      <c r="AT9" s="179">
        <f t="shared" si="9"/>
        <v>0</v>
      </c>
      <c r="AU9" s="175">
        <f t="shared" si="10"/>
        <v>0</v>
      </c>
      <c r="AV9" s="175">
        <f>IF(AT9=0,0,AT9/$R9*เงื่อนไข!$B$4)</f>
        <v>0</v>
      </c>
      <c r="AW9" s="181">
        <f t="shared" si="13"/>
        <v>0</v>
      </c>
      <c r="AX9" s="175">
        <f>SUMIF(วันทำงาน!$F$554:$F$687,$B9,วันทำงาน!$L$554:$L$687)</f>
        <v>0</v>
      </c>
      <c r="AY9" s="182">
        <f>IF((AND($W9&gt;=100%,$W9&lt;&gt;"")),เงื่อนไข!$F$8*AQ9/$V9,0)</f>
        <v>0</v>
      </c>
    </row>
    <row r="10" spans="1:51" s="6" customFormat="1" ht="13.2" customHeight="1" x14ac:dyDescent="0.25">
      <c r="A10" s="124" t="str">
        <f>IF(วันทำงาน!A10&lt;&gt;"",วันทำงาน!A10,"")</f>
        <v/>
      </c>
      <c r="B10" s="124" t="str">
        <f>IF(วันทำงาน!B10&lt;&gt;"",วันทำงาน!B10,"")</f>
        <v/>
      </c>
      <c r="C10" s="124"/>
      <c r="D10" s="124" t="str">
        <f>IF(วันทำงาน!C10&lt;&gt;"",วันทำงาน!C10,"")</f>
        <v/>
      </c>
      <c r="E10" s="125" t="str">
        <f>IF(วันทำงาน!D10&lt;&gt;"",วันทำงาน!D10,"")</f>
        <v/>
      </c>
      <c r="F10" s="90" t="str">
        <f>IF(วันทำงาน!E10&lt;&gt;"",วันทำงาน!E10,"")</f>
        <v/>
      </c>
      <c r="G10" s="124" t="str">
        <f>IF(วันทำงาน!F10&lt;&gt;"",วันทำงาน!F10,"")</f>
        <v/>
      </c>
      <c r="H10" s="136" t="str">
        <f>IF(F10="Salesman",วันทำงาน!G10,"")</f>
        <v/>
      </c>
      <c r="I10" s="141" t="str">
        <f>IF($H10="","",AB10/$R10*(100%-เงื่อนไข!$B$4))</f>
        <v/>
      </c>
      <c r="J10" s="141" t="str">
        <f>IF($H10="","",AK10/$R10*(100%-เงื่อนไข!$B$4))</f>
        <v/>
      </c>
      <c r="K10" s="141" t="str">
        <f>IF($H10="","",AT10/$R10*(100%-เงื่อนไข!$B$4))</f>
        <v/>
      </c>
      <c r="L10" s="141" t="str">
        <f t="shared" si="0"/>
        <v/>
      </c>
      <c r="M10" s="142" t="str">
        <f>IF((OR(วันทำงาน!H10="",$F$1="")),"",IF(F10="Salesman",วันทำงาน!H10,""))</f>
        <v/>
      </c>
      <c r="N10" s="111">
        <f>IF($M10="",0,IF($X10="P",Y10*เงื่อนไข!$C$5,0))</f>
        <v>0</v>
      </c>
      <c r="O10" s="111">
        <f>IF($M10="",0,IF($X10="P",AH10*เงื่อนไข!$C$5,0))</f>
        <v>0</v>
      </c>
      <c r="P10" s="141">
        <f>IF($M10="",0,IF($X10="P",AQ10*เงื่อนไข!$C$5,0))</f>
        <v>0</v>
      </c>
      <c r="Q10" s="141">
        <f t="shared" si="1"/>
        <v>0</v>
      </c>
      <c r="R10" s="124" t="str">
        <f>IF($A10="","",IF(วันทำงาน!J10&lt;&gt;"",วันทำงาน!J10,""))</f>
        <v/>
      </c>
      <c r="S10" s="124" t="str">
        <f>IF($A10="","",IF(วันทำงาน!K10&lt;&gt;"",วันทำงาน!K10,""))</f>
        <v/>
      </c>
      <c r="T10" s="156">
        <f>IF(วันทำงาน!AZ10&lt;&gt;"",IF(วันทำงาน!AZ10&gt;S10,S10,วันทำงาน!AZ10),"")</f>
        <v>1</v>
      </c>
      <c r="U10" s="106" t="str">
        <f>IF(A10="","",เงื่อนไข!C$4)</f>
        <v/>
      </c>
      <c r="V10" s="106">
        <f t="shared" si="2"/>
        <v>0</v>
      </c>
      <c r="W10" s="105" t="str">
        <f t="shared" si="3"/>
        <v/>
      </c>
      <c r="X10" s="186" t="str">
        <f t="shared" si="4"/>
        <v/>
      </c>
      <c r="Y10" s="184">
        <f>วันทำงาน!AQ10</f>
        <v>0</v>
      </c>
      <c r="Z10" s="150"/>
      <c r="AA10" s="150">
        <f>IF($W10="",0,IF($W10&gt;=100%,เงื่อนไข!$H$4,IF($W10&gt;=80%,เงื่อนไข!$G$4,IF($W10&gt;=50%,เงื่อนไข!$F$4,IF($W10&lt;50%,เงื่อนไข!$E$4)))))</f>
        <v>0</v>
      </c>
      <c r="AB10" s="179">
        <f t="shared" si="5"/>
        <v>0</v>
      </c>
      <c r="AC10" s="141">
        <f t="shared" si="6"/>
        <v>0</v>
      </c>
      <c r="AD10" s="175">
        <f>IF(AB10=0,0,AB10/$R10*เงื่อนไข!$B$4)</f>
        <v>0</v>
      </c>
      <c r="AE10" s="181">
        <f t="shared" si="11"/>
        <v>0</v>
      </c>
      <c r="AF10" s="175">
        <f>SUMIF(วันทำงาน!$F$554:$F$687,$B10,วันทำงาน!$J$554:$J$687)</f>
        <v>0</v>
      </c>
      <c r="AG10" s="182">
        <f>IF((AND($W10&gt;=100%,$W10&lt;&gt;"")),เงื่อนไข!$F$8*Y10/$V10,0)</f>
        <v>0</v>
      </c>
      <c r="AH10" s="181">
        <f>SUM(วันทำงาน!AR10:AT10,วันทำงาน!AV10:AX10)</f>
        <v>0</v>
      </c>
      <c r="AI10" s="150"/>
      <c r="AJ10" s="150">
        <f>IF($W10="",0,IF($W10&gt;=100%,เงื่อนไข!$L$4,IF($W10&gt;=80%,เงื่อนไข!$K$4,IF($W10&gt;=50%,เงื่อนไข!$J$4,IF($W10&lt;50%,เงื่อนไข!$I$4)))))</f>
        <v>0</v>
      </c>
      <c r="AK10" s="179">
        <f t="shared" si="7"/>
        <v>0</v>
      </c>
      <c r="AL10" s="175">
        <f t="shared" si="8"/>
        <v>0</v>
      </c>
      <c r="AM10" s="175">
        <f>IF(AK10=0,0,AK10/$R10*เงื่อนไข!$B$4)</f>
        <v>0</v>
      </c>
      <c r="AN10" s="181">
        <f t="shared" si="12"/>
        <v>0</v>
      </c>
      <c r="AO10" s="175">
        <f>SUMIF(วันทำงาน!$F$554:$F$687,$B10,วันทำงาน!$K$554:$K$687)</f>
        <v>0</v>
      </c>
      <c r="AP10" s="182">
        <f>IF((AND($W10&gt;=100%,$W10&lt;&gt;"")),เงื่อนไข!$F$8*AH10/$V10,0)</f>
        <v>0</v>
      </c>
      <c r="AQ10" s="184">
        <f>วันทำงาน!AU10</f>
        <v>0</v>
      </c>
      <c r="AR10" s="150"/>
      <c r="AS10" s="150">
        <f>IF(W10="",0,IF($W10&gt;=100%,เงื่อนไข!$P$4,IF($W10&gt;=80%,เงื่อนไข!$O$4,IF($W10&gt;=50%,เงื่อนไข!$N$4,IF($W10&lt;50%,เงื่อนไข!$M$4)))))</f>
        <v>0</v>
      </c>
      <c r="AT10" s="179">
        <f t="shared" si="9"/>
        <v>0</v>
      </c>
      <c r="AU10" s="175">
        <f t="shared" si="10"/>
        <v>0</v>
      </c>
      <c r="AV10" s="175">
        <f>IF(AT10=0,0,AT10/$R10*เงื่อนไข!$B$4)</f>
        <v>0</v>
      </c>
      <c r="AW10" s="181">
        <f t="shared" si="13"/>
        <v>0</v>
      </c>
      <c r="AX10" s="175">
        <f>SUMIF(วันทำงาน!$F$554:$F$687,$B10,วันทำงาน!$L$554:$L$687)</f>
        <v>0</v>
      </c>
      <c r="AY10" s="182">
        <f>IF((AND($W10&gt;=100%,$W10&lt;&gt;"")),เงื่อนไข!$F$8*AQ10/$V10,0)</f>
        <v>0</v>
      </c>
    </row>
    <row r="11" spans="1:51" s="6" customFormat="1" ht="13.2" customHeight="1" x14ac:dyDescent="0.25">
      <c r="A11" s="124" t="str">
        <f>IF(วันทำงาน!A11&lt;&gt;"",วันทำงาน!A11,"")</f>
        <v/>
      </c>
      <c r="B11" s="124" t="str">
        <f>IF(วันทำงาน!B11&lt;&gt;"",วันทำงาน!B11,"")</f>
        <v/>
      </c>
      <c r="C11" s="124"/>
      <c r="D11" s="124" t="str">
        <f>IF(วันทำงาน!C11&lt;&gt;"",วันทำงาน!C11,"")</f>
        <v/>
      </c>
      <c r="E11" s="125" t="str">
        <f>IF(วันทำงาน!D11&lt;&gt;"",วันทำงาน!D11,"")</f>
        <v/>
      </c>
      <c r="F11" s="90" t="str">
        <f>IF(วันทำงาน!E11&lt;&gt;"",วันทำงาน!E11,"")</f>
        <v/>
      </c>
      <c r="G11" s="124" t="str">
        <f>IF(วันทำงาน!F11&lt;&gt;"",วันทำงาน!F11,"")</f>
        <v/>
      </c>
      <c r="H11" s="136" t="str">
        <f>IF(F11="Salesman",วันทำงาน!G11,"")</f>
        <v/>
      </c>
      <c r="I11" s="141" t="str">
        <f>IF($H11="","",AB11/$R11*(100%-เงื่อนไข!$B$4))</f>
        <v/>
      </c>
      <c r="J11" s="141" t="str">
        <f>IF($H11="","",AK11/$R11*(100%-เงื่อนไข!$B$4))</f>
        <v/>
      </c>
      <c r="K11" s="141" t="str">
        <f>IF($H11="","",AT11/$R11*(100%-เงื่อนไข!$B$4))</f>
        <v/>
      </c>
      <c r="L11" s="141" t="str">
        <f t="shared" si="0"/>
        <v/>
      </c>
      <c r="M11" s="142" t="str">
        <f>IF((OR(วันทำงาน!H11="",$F$1="")),"",IF(F11="Salesman",วันทำงาน!H11,""))</f>
        <v/>
      </c>
      <c r="N11" s="111">
        <f>IF($M11="",0,IF($X11="P",Y11*เงื่อนไข!$C$5,0))</f>
        <v>0</v>
      </c>
      <c r="O11" s="111">
        <f>IF($M11="",0,IF($X11="P",AH11*เงื่อนไข!$C$5,0))</f>
        <v>0</v>
      </c>
      <c r="P11" s="141">
        <f>IF($M11="",0,IF($X11="P",AQ11*เงื่อนไข!$C$5,0))</f>
        <v>0</v>
      </c>
      <c r="Q11" s="141">
        <f t="shared" si="1"/>
        <v>0</v>
      </c>
      <c r="R11" s="124" t="str">
        <f>IF($A11="","",IF(วันทำงาน!J11&lt;&gt;"",วันทำงาน!J11,""))</f>
        <v/>
      </c>
      <c r="S11" s="124" t="str">
        <f>IF($A11="","",IF(วันทำงาน!K11&lt;&gt;"",วันทำงาน!K11,""))</f>
        <v/>
      </c>
      <c r="T11" s="156">
        <f>IF(วันทำงาน!AZ11&lt;&gt;"",IF(วันทำงาน!AZ11&gt;S11,S11,วันทำงาน!AZ11),"")</f>
        <v>1</v>
      </c>
      <c r="U11" s="106" t="str">
        <f>IF(A11="","",เงื่อนไข!C$4)</f>
        <v/>
      </c>
      <c r="V11" s="106">
        <f t="shared" si="2"/>
        <v>0</v>
      </c>
      <c r="W11" s="105" t="str">
        <f t="shared" si="3"/>
        <v/>
      </c>
      <c r="X11" s="186" t="str">
        <f t="shared" si="4"/>
        <v/>
      </c>
      <c r="Y11" s="184">
        <f>วันทำงาน!AQ11</f>
        <v>0</v>
      </c>
      <c r="Z11" s="150"/>
      <c r="AA11" s="150">
        <f>IF($W11="",0,IF($W11&gt;=100%,เงื่อนไข!$H$4,IF($W11&gt;=80%,เงื่อนไข!$G$4,IF($W11&gt;=50%,เงื่อนไข!$F$4,IF($W11&lt;50%,เงื่อนไข!$E$4)))))</f>
        <v>0</v>
      </c>
      <c r="AB11" s="179">
        <f t="shared" si="5"/>
        <v>0</v>
      </c>
      <c r="AC11" s="141">
        <f t="shared" si="6"/>
        <v>0</v>
      </c>
      <c r="AD11" s="175">
        <f>IF(AB11=0,0,AB11/$R11*เงื่อนไข!$B$4)</f>
        <v>0</v>
      </c>
      <c r="AE11" s="181">
        <f t="shared" si="11"/>
        <v>0</v>
      </c>
      <c r="AF11" s="175">
        <f>SUMIF(วันทำงาน!$F$554:$F$687,$B11,วันทำงาน!$J$554:$J$687)</f>
        <v>0</v>
      </c>
      <c r="AG11" s="182">
        <f>IF((AND($W11&gt;=100%,$W11&lt;&gt;"")),เงื่อนไข!$F$8*Y11/$V11,0)</f>
        <v>0</v>
      </c>
      <c r="AH11" s="181">
        <f>SUM(วันทำงาน!AR11:AT11,วันทำงาน!AV11:AX11)</f>
        <v>0</v>
      </c>
      <c r="AI11" s="150"/>
      <c r="AJ11" s="150">
        <f>IF($W11="",0,IF($W11&gt;=100%,เงื่อนไข!$L$4,IF($W11&gt;=80%,เงื่อนไข!$K$4,IF($W11&gt;=50%,เงื่อนไข!$J$4,IF($W11&lt;50%,เงื่อนไข!$I$4)))))</f>
        <v>0</v>
      </c>
      <c r="AK11" s="179">
        <f t="shared" si="7"/>
        <v>0</v>
      </c>
      <c r="AL11" s="175">
        <f t="shared" si="8"/>
        <v>0</v>
      </c>
      <c r="AM11" s="175">
        <f>IF(AK11=0,0,AK11/$R11*เงื่อนไข!$B$4)</f>
        <v>0</v>
      </c>
      <c r="AN11" s="181">
        <f t="shared" si="12"/>
        <v>0</v>
      </c>
      <c r="AO11" s="175">
        <f>SUMIF(วันทำงาน!$F$554:$F$687,$B11,วันทำงาน!$K$554:$K$687)</f>
        <v>0</v>
      </c>
      <c r="AP11" s="182">
        <f>IF((AND($W11&gt;=100%,$W11&lt;&gt;"")),เงื่อนไข!$F$8*AH11/$V11,0)</f>
        <v>0</v>
      </c>
      <c r="AQ11" s="184">
        <f>วันทำงาน!AU11</f>
        <v>0</v>
      </c>
      <c r="AR11" s="150"/>
      <c r="AS11" s="150">
        <f>IF(W11="",0,IF($W11&gt;=100%,เงื่อนไข!$P$4,IF($W11&gt;=80%,เงื่อนไข!$O$4,IF($W11&gt;=50%,เงื่อนไข!$N$4,IF($W11&lt;50%,เงื่อนไข!$M$4)))))</f>
        <v>0</v>
      </c>
      <c r="AT11" s="179">
        <f t="shared" si="9"/>
        <v>0</v>
      </c>
      <c r="AU11" s="175">
        <f t="shared" si="10"/>
        <v>0</v>
      </c>
      <c r="AV11" s="175">
        <f>IF(AT11=0,0,AT11/$R11*เงื่อนไข!$B$4)</f>
        <v>0</v>
      </c>
      <c r="AW11" s="181">
        <f t="shared" si="13"/>
        <v>0</v>
      </c>
      <c r="AX11" s="175">
        <f>SUMIF(วันทำงาน!$F$554:$F$687,$B11,วันทำงาน!$L$554:$L$687)</f>
        <v>0</v>
      </c>
      <c r="AY11" s="182">
        <f>IF((AND($W11&gt;=100%,$W11&lt;&gt;"")),เงื่อนไข!$F$8*AQ11/$V11,0)</f>
        <v>0</v>
      </c>
    </row>
    <row r="12" spans="1:51" s="6" customFormat="1" ht="13.2" customHeight="1" x14ac:dyDescent="0.25">
      <c r="A12" s="124" t="str">
        <f>IF(วันทำงาน!A12&lt;&gt;"",วันทำงาน!A12,"")</f>
        <v/>
      </c>
      <c r="B12" s="124" t="str">
        <f>IF(วันทำงาน!B12&lt;&gt;"",วันทำงาน!B12,"")</f>
        <v/>
      </c>
      <c r="C12" s="124"/>
      <c r="D12" s="124" t="str">
        <f>IF(วันทำงาน!C12&lt;&gt;"",วันทำงาน!C12,"")</f>
        <v/>
      </c>
      <c r="E12" s="125" t="str">
        <f>IF(วันทำงาน!D12&lt;&gt;"",วันทำงาน!D12,"")</f>
        <v/>
      </c>
      <c r="F12" s="90" t="str">
        <f>IF(วันทำงาน!E12&lt;&gt;"",วันทำงาน!E12,"")</f>
        <v/>
      </c>
      <c r="G12" s="124" t="str">
        <f>IF(วันทำงาน!F12&lt;&gt;"",วันทำงาน!F12,"")</f>
        <v/>
      </c>
      <c r="H12" s="136" t="str">
        <f>IF(F12="Salesman",วันทำงาน!G12,"")</f>
        <v/>
      </c>
      <c r="I12" s="141" t="str">
        <f>IF($H12="","",AB12/$R12*(100%-เงื่อนไข!$B$4))</f>
        <v/>
      </c>
      <c r="J12" s="141" t="str">
        <f>IF($H12="","",AK12/$R12*(100%-เงื่อนไข!$B$4))</f>
        <v/>
      </c>
      <c r="K12" s="141" t="str">
        <f>IF($H12="","",AT12/$R12*(100%-เงื่อนไข!$B$4))</f>
        <v/>
      </c>
      <c r="L12" s="141" t="str">
        <f t="shared" si="0"/>
        <v/>
      </c>
      <c r="M12" s="142" t="str">
        <f>IF((OR(วันทำงาน!H12="",$F$1="")),"",IF(F12="Salesman",วันทำงาน!H12,""))</f>
        <v/>
      </c>
      <c r="N12" s="111">
        <f>IF($M12="",0,IF($X12="P",Y12*เงื่อนไข!$C$5,0))</f>
        <v>0</v>
      </c>
      <c r="O12" s="111">
        <f>IF($M12="",0,IF($X12="P",AH12*เงื่อนไข!$C$5,0))</f>
        <v>0</v>
      </c>
      <c r="P12" s="141">
        <f>IF($M12="",0,IF($X12="P",AQ12*เงื่อนไข!$C$5,0))</f>
        <v>0</v>
      </c>
      <c r="Q12" s="141">
        <f t="shared" si="1"/>
        <v>0</v>
      </c>
      <c r="R12" s="124" t="str">
        <f>IF($A12="","",IF(วันทำงาน!J12&lt;&gt;"",วันทำงาน!J12,""))</f>
        <v/>
      </c>
      <c r="S12" s="124" t="str">
        <f>IF($A12="","",IF(วันทำงาน!K12&lt;&gt;"",วันทำงาน!K12,""))</f>
        <v/>
      </c>
      <c r="T12" s="156">
        <f>IF(วันทำงาน!AZ12&lt;&gt;"",IF(วันทำงาน!AZ12&gt;S12,S12,วันทำงาน!AZ12),"")</f>
        <v>1</v>
      </c>
      <c r="U12" s="106" t="str">
        <f>IF(A12="","",เงื่อนไข!C$4)</f>
        <v/>
      </c>
      <c r="V12" s="106">
        <f t="shared" si="2"/>
        <v>0</v>
      </c>
      <c r="W12" s="105" t="str">
        <f t="shared" si="3"/>
        <v/>
      </c>
      <c r="X12" s="186" t="str">
        <f t="shared" si="4"/>
        <v/>
      </c>
      <c r="Y12" s="184">
        <f>วันทำงาน!AQ12</f>
        <v>0</v>
      </c>
      <c r="Z12" s="150"/>
      <c r="AA12" s="150">
        <f>IF($W12="",0,IF($W12&gt;=100%,เงื่อนไข!$H$4,IF($W12&gt;=80%,เงื่อนไข!$G$4,IF($W12&gt;=50%,เงื่อนไข!$F$4,IF($W12&lt;50%,เงื่อนไข!$E$4)))))</f>
        <v>0</v>
      </c>
      <c r="AB12" s="179">
        <f t="shared" si="5"/>
        <v>0</v>
      </c>
      <c r="AC12" s="141">
        <f t="shared" si="6"/>
        <v>0</v>
      </c>
      <c r="AD12" s="175">
        <f>IF(AB12=0,0,AB12/$R12*เงื่อนไข!$B$4)</f>
        <v>0</v>
      </c>
      <c r="AE12" s="181">
        <f t="shared" si="11"/>
        <v>0</v>
      </c>
      <c r="AF12" s="175">
        <f>SUMIF(วันทำงาน!$F$554:$F$687,$B12,วันทำงาน!$J$554:$J$687)</f>
        <v>0</v>
      </c>
      <c r="AG12" s="182">
        <f>IF((AND($W12&gt;=100%,$W12&lt;&gt;"")),เงื่อนไข!$F$8*Y12/$V12,0)</f>
        <v>0</v>
      </c>
      <c r="AH12" s="181">
        <f>SUM(วันทำงาน!AR12:AT12,วันทำงาน!AV12:AX12)</f>
        <v>0</v>
      </c>
      <c r="AI12" s="150"/>
      <c r="AJ12" s="150">
        <f>IF($W12="",0,IF($W12&gt;=100%,เงื่อนไข!$L$4,IF($W12&gt;=80%,เงื่อนไข!$K$4,IF($W12&gt;=50%,เงื่อนไข!$J$4,IF($W12&lt;50%,เงื่อนไข!$I$4)))))</f>
        <v>0</v>
      </c>
      <c r="AK12" s="179">
        <f t="shared" si="7"/>
        <v>0</v>
      </c>
      <c r="AL12" s="175">
        <f t="shared" si="8"/>
        <v>0</v>
      </c>
      <c r="AM12" s="175">
        <f>IF(AK12=0,0,AK12/$R12*เงื่อนไข!$B$4)</f>
        <v>0</v>
      </c>
      <c r="AN12" s="181">
        <f t="shared" si="12"/>
        <v>0</v>
      </c>
      <c r="AO12" s="175">
        <f>SUMIF(วันทำงาน!$F$554:$F$687,$B12,วันทำงาน!$K$554:$K$687)</f>
        <v>0</v>
      </c>
      <c r="AP12" s="182">
        <f>IF((AND($W12&gt;=100%,$W12&lt;&gt;"")),เงื่อนไข!$F$8*AH12/$V12,0)</f>
        <v>0</v>
      </c>
      <c r="AQ12" s="184">
        <f>วันทำงาน!AU12</f>
        <v>0</v>
      </c>
      <c r="AR12" s="150"/>
      <c r="AS12" s="150">
        <f>IF(W12="",0,IF($W12&gt;=100%,เงื่อนไข!$P$4,IF($W12&gt;=80%,เงื่อนไข!$O$4,IF($W12&gt;=50%,เงื่อนไข!$N$4,IF($W12&lt;50%,เงื่อนไข!$M$4)))))</f>
        <v>0</v>
      </c>
      <c r="AT12" s="179">
        <f t="shared" si="9"/>
        <v>0</v>
      </c>
      <c r="AU12" s="175">
        <f t="shared" si="10"/>
        <v>0</v>
      </c>
      <c r="AV12" s="175">
        <f>IF(AT12=0,0,AT12/$R12*เงื่อนไข!$B$4)</f>
        <v>0</v>
      </c>
      <c r="AW12" s="181">
        <f t="shared" si="13"/>
        <v>0</v>
      </c>
      <c r="AX12" s="175">
        <f>SUMIF(วันทำงาน!$F$554:$F$687,$B12,วันทำงาน!$L$554:$L$687)</f>
        <v>0</v>
      </c>
      <c r="AY12" s="182">
        <f>IF((AND($W12&gt;=100%,$W12&lt;&gt;"")),เงื่อนไข!$F$8*AQ12/$V12,0)</f>
        <v>0</v>
      </c>
    </row>
    <row r="13" spans="1:51" s="6" customFormat="1" ht="13.2" customHeight="1" x14ac:dyDescent="0.25">
      <c r="A13" s="124" t="str">
        <f>IF(วันทำงาน!A13&lt;&gt;"",วันทำงาน!A13,"")</f>
        <v/>
      </c>
      <c r="B13" s="124" t="str">
        <f>IF(วันทำงาน!B13&lt;&gt;"",วันทำงาน!B13,"")</f>
        <v/>
      </c>
      <c r="C13" s="124"/>
      <c r="D13" s="124" t="str">
        <f>IF(วันทำงาน!C13&lt;&gt;"",วันทำงาน!C13,"")</f>
        <v/>
      </c>
      <c r="E13" s="125" t="str">
        <f>IF(วันทำงาน!D13&lt;&gt;"",วันทำงาน!D13,"")</f>
        <v/>
      </c>
      <c r="F13" s="90" t="str">
        <f>IF(วันทำงาน!E13&lt;&gt;"",วันทำงาน!E13,"")</f>
        <v/>
      </c>
      <c r="G13" s="124" t="str">
        <f>IF(วันทำงาน!F13&lt;&gt;"",วันทำงาน!F13,"")</f>
        <v/>
      </c>
      <c r="H13" s="136" t="str">
        <f>IF(F13="Salesman",วันทำงาน!G13,"")</f>
        <v/>
      </c>
      <c r="I13" s="141" t="str">
        <f>IF($H13="","",AB13/$R13*(100%-เงื่อนไข!$B$4))</f>
        <v/>
      </c>
      <c r="J13" s="141" t="str">
        <f>IF($H13="","",AK13/$R13*(100%-เงื่อนไข!$B$4))</f>
        <v/>
      </c>
      <c r="K13" s="141" t="str">
        <f>IF($H13="","",AT13/$R13*(100%-เงื่อนไข!$B$4))</f>
        <v/>
      </c>
      <c r="L13" s="141" t="str">
        <f t="shared" si="0"/>
        <v/>
      </c>
      <c r="M13" s="142" t="str">
        <f>IF((OR(วันทำงาน!H13="",$F$1="")),"",IF(F13="Salesman",วันทำงาน!H13,""))</f>
        <v/>
      </c>
      <c r="N13" s="111">
        <f>IF($M13="",0,IF($X13="P",Y13*เงื่อนไข!$C$5,0))</f>
        <v>0</v>
      </c>
      <c r="O13" s="111">
        <f>IF($M13="",0,IF($X13="P",AH13*เงื่อนไข!$C$5,0))</f>
        <v>0</v>
      </c>
      <c r="P13" s="141">
        <f>IF($M13="",0,IF($X13="P",AQ13*เงื่อนไข!$C$5,0))</f>
        <v>0</v>
      </c>
      <c r="Q13" s="141">
        <f t="shared" si="1"/>
        <v>0</v>
      </c>
      <c r="R13" s="124" t="str">
        <f>IF($A13="","",IF(วันทำงาน!J13&lt;&gt;"",วันทำงาน!J13,""))</f>
        <v/>
      </c>
      <c r="S13" s="124" t="str">
        <f>IF($A13="","",IF(วันทำงาน!K13&lt;&gt;"",วันทำงาน!K13,""))</f>
        <v/>
      </c>
      <c r="T13" s="156">
        <f>IF(วันทำงาน!AZ13&lt;&gt;"",IF(วันทำงาน!AZ13&gt;S13,S13,วันทำงาน!AZ13),"")</f>
        <v>1</v>
      </c>
      <c r="U13" s="106" t="str">
        <f>IF(A13="","",เงื่อนไข!C$4)</f>
        <v/>
      </c>
      <c r="V13" s="106">
        <f t="shared" si="2"/>
        <v>0</v>
      </c>
      <c r="W13" s="105" t="str">
        <f t="shared" si="3"/>
        <v/>
      </c>
      <c r="X13" s="186" t="str">
        <f t="shared" si="4"/>
        <v/>
      </c>
      <c r="Y13" s="184">
        <f>วันทำงาน!AQ13</f>
        <v>0</v>
      </c>
      <c r="Z13" s="150"/>
      <c r="AA13" s="150">
        <f>IF($W13="",0,IF($W13&gt;=100%,เงื่อนไข!$H$4,IF($W13&gt;=80%,เงื่อนไข!$G$4,IF($W13&gt;=50%,เงื่อนไข!$F$4,IF($W13&lt;50%,เงื่อนไข!$E$4)))))</f>
        <v>0</v>
      </c>
      <c r="AB13" s="179">
        <f t="shared" si="5"/>
        <v>0</v>
      </c>
      <c r="AC13" s="141">
        <f t="shared" si="6"/>
        <v>0</v>
      </c>
      <c r="AD13" s="175">
        <f>IF(AB13=0,0,AB13/$R13*เงื่อนไข!$B$4)</f>
        <v>0</v>
      </c>
      <c r="AE13" s="181">
        <f t="shared" si="11"/>
        <v>0</v>
      </c>
      <c r="AF13" s="175">
        <f>SUMIF(วันทำงาน!$F$554:$F$687,$B13,วันทำงาน!$J$554:$J$687)</f>
        <v>0</v>
      </c>
      <c r="AG13" s="182">
        <f>IF((AND($W13&gt;=100%,$W13&lt;&gt;"")),เงื่อนไข!$F$8*Y13/$V13,0)</f>
        <v>0</v>
      </c>
      <c r="AH13" s="181">
        <f>SUM(วันทำงาน!AR13:AT13,วันทำงาน!AV13:AX13)</f>
        <v>0</v>
      </c>
      <c r="AI13" s="150"/>
      <c r="AJ13" s="150">
        <f>IF($W13="",0,IF($W13&gt;=100%,เงื่อนไข!$L$4,IF($W13&gt;=80%,เงื่อนไข!$K$4,IF($W13&gt;=50%,เงื่อนไข!$J$4,IF($W13&lt;50%,เงื่อนไข!$I$4)))))</f>
        <v>0</v>
      </c>
      <c r="AK13" s="179">
        <f t="shared" si="7"/>
        <v>0</v>
      </c>
      <c r="AL13" s="175">
        <f t="shared" si="8"/>
        <v>0</v>
      </c>
      <c r="AM13" s="175">
        <f>IF(AK13=0,0,AK13/$R13*เงื่อนไข!$B$4)</f>
        <v>0</v>
      </c>
      <c r="AN13" s="181">
        <f t="shared" si="12"/>
        <v>0</v>
      </c>
      <c r="AO13" s="175">
        <f>SUMIF(วันทำงาน!$F$554:$F$687,$B13,วันทำงาน!$K$554:$K$687)</f>
        <v>0</v>
      </c>
      <c r="AP13" s="182">
        <f>IF((AND($W13&gt;=100%,$W13&lt;&gt;"")),เงื่อนไข!$F$8*AH13/$V13,0)</f>
        <v>0</v>
      </c>
      <c r="AQ13" s="184">
        <f>วันทำงาน!AU13</f>
        <v>0</v>
      </c>
      <c r="AR13" s="150"/>
      <c r="AS13" s="150">
        <f>IF(W13="",0,IF($W13&gt;=100%,เงื่อนไข!$P$4,IF($W13&gt;=80%,เงื่อนไข!$O$4,IF($W13&gt;=50%,เงื่อนไข!$N$4,IF($W13&lt;50%,เงื่อนไข!$M$4)))))</f>
        <v>0</v>
      </c>
      <c r="AT13" s="179">
        <f t="shared" si="9"/>
        <v>0</v>
      </c>
      <c r="AU13" s="175">
        <f t="shared" si="10"/>
        <v>0</v>
      </c>
      <c r="AV13" s="175">
        <f>IF(AT13=0,0,AT13/$R13*เงื่อนไข!$B$4)</f>
        <v>0</v>
      </c>
      <c r="AW13" s="181">
        <f t="shared" si="13"/>
        <v>0</v>
      </c>
      <c r="AX13" s="175">
        <f>SUMIF(วันทำงาน!$F$554:$F$687,$B13,วันทำงาน!$L$554:$L$687)</f>
        <v>0</v>
      </c>
      <c r="AY13" s="182">
        <f>IF((AND($W13&gt;=100%,$W13&lt;&gt;"")),เงื่อนไข!$F$8*AQ13/$V13,0)</f>
        <v>0</v>
      </c>
    </row>
    <row r="14" spans="1:51" s="6" customFormat="1" ht="13.2" customHeight="1" x14ac:dyDescent="0.25">
      <c r="A14" s="124" t="str">
        <f>IF(วันทำงาน!A14&lt;&gt;"",วันทำงาน!A14,"")</f>
        <v/>
      </c>
      <c r="B14" s="124" t="str">
        <f>IF(วันทำงาน!B14&lt;&gt;"",วันทำงาน!B14,"")</f>
        <v/>
      </c>
      <c r="C14" s="124"/>
      <c r="D14" s="124" t="str">
        <f>IF(วันทำงาน!C14&lt;&gt;"",วันทำงาน!C14,"")</f>
        <v/>
      </c>
      <c r="E14" s="125" t="str">
        <f>IF(วันทำงาน!D14&lt;&gt;"",วันทำงาน!D14,"")</f>
        <v/>
      </c>
      <c r="F14" s="90" t="str">
        <f>IF(วันทำงาน!E14&lt;&gt;"",วันทำงาน!E14,"")</f>
        <v/>
      </c>
      <c r="G14" s="124" t="str">
        <f>IF(วันทำงาน!F14&lt;&gt;"",วันทำงาน!F14,"")</f>
        <v/>
      </c>
      <c r="H14" s="136" t="str">
        <f>IF(F14="Salesman",วันทำงาน!G14,"")</f>
        <v/>
      </c>
      <c r="I14" s="141" t="str">
        <f>IF($H14="","",AB14/$R14*(100%-เงื่อนไข!$B$4))</f>
        <v/>
      </c>
      <c r="J14" s="141" t="str">
        <f>IF($H14="","",AK14/$R14*(100%-เงื่อนไข!$B$4))</f>
        <v/>
      </c>
      <c r="K14" s="141" t="str">
        <f>IF($H14="","",AT14/$R14*(100%-เงื่อนไข!$B$4))</f>
        <v/>
      </c>
      <c r="L14" s="141" t="str">
        <f t="shared" si="0"/>
        <v/>
      </c>
      <c r="M14" s="142" t="str">
        <f>IF((OR(วันทำงาน!H14="",$F$1="")),"",IF(F14="Salesman",วันทำงาน!H14,""))</f>
        <v/>
      </c>
      <c r="N14" s="111">
        <f>IF($M14="",0,IF($X14="P",Y14*เงื่อนไข!$C$5,0))</f>
        <v>0</v>
      </c>
      <c r="O14" s="111">
        <f>IF($M14="",0,IF($X14="P",AH14*เงื่อนไข!$C$5,0))</f>
        <v>0</v>
      </c>
      <c r="P14" s="141">
        <f>IF($M14="",0,IF($X14="P",AQ14*เงื่อนไข!$C$5,0))</f>
        <v>0</v>
      </c>
      <c r="Q14" s="141">
        <f t="shared" si="1"/>
        <v>0</v>
      </c>
      <c r="R14" s="124" t="str">
        <f>IF($A14="","",IF(วันทำงาน!J14&lt;&gt;"",วันทำงาน!J14,""))</f>
        <v/>
      </c>
      <c r="S14" s="124" t="str">
        <f>IF($A14="","",IF(วันทำงาน!K14&lt;&gt;"",วันทำงาน!K14,""))</f>
        <v/>
      </c>
      <c r="T14" s="156">
        <f>IF(วันทำงาน!AZ14&lt;&gt;"",IF(วันทำงาน!AZ14&gt;S14,S14,วันทำงาน!AZ14),"")</f>
        <v>1</v>
      </c>
      <c r="U14" s="106" t="str">
        <f>IF(A14="","",เงื่อนไข!C$4)</f>
        <v/>
      </c>
      <c r="V14" s="106">
        <f t="shared" si="2"/>
        <v>0</v>
      </c>
      <c r="W14" s="105" t="str">
        <f t="shared" si="3"/>
        <v/>
      </c>
      <c r="X14" s="186" t="str">
        <f t="shared" si="4"/>
        <v/>
      </c>
      <c r="Y14" s="184">
        <f>วันทำงาน!AQ14</f>
        <v>0</v>
      </c>
      <c r="Z14" s="150"/>
      <c r="AA14" s="150">
        <f>IF($W14="",0,IF($W14&gt;=100%,เงื่อนไข!$H$4,IF($W14&gt;=80%,เงื่อนไข!$G$4,IF($W14&gt;=50%,เงื่อนไข!$F$4,IF($W14&lt;50%,เงื่อนไข!$E$4)))))</f>
        <v>0</v>
      </c>
      <c r="AB14" s="179">
        <f t="shared" si="5"/>
        <v>0</v>
      </c>
      <c r="AC14" s="141">
        <f t="shared" si="6"/>
        <v>0</v>
      </c>
      <c r="AD14" s="175">
        <f>IF(AB14=0,0,AB14/$R14*เงื่อนไข!$B$4)</f>
        <v>0</v>
      </c>
      <c r="AE14" s="181">
        <f t="shared" si="11"/>
        <v>0</v>
      </c>
      <c r="AF14" s="175">
        <f>SUMIF(วันทำงาน!$F$554:$F$687,$B14,วันทำงาน!$J$554:$J$687)</f>
        <v>0</v>
      </c>
      <c r="AG14" s="182">
        <f>IF((AND($W14&gt;=100%,$W14&lt;&gt;"")),เงื่อนไข!$F$8*Y14/$V14,0)</f>
        <v>0</v>
      </c>
      <c r="AH14" s="181">
        <f>SUM(วันทำงาน!AR14:AT14,วันทำงาน!AV14:AX14)</f>
        <v>0</v>
      </c>
      <c r="AI14" s="150"/>
      <c r="AJ14" s="150">
        <f>IF($W14="",0,IF($W14&gt;=100%,เงื่อนไข!$L$4,IF($W14&gt;=80%,เงื่อนไข!$K$4,IF($W14&gt;=50%,เงื่อนไข!$J$4,IF($W14&lt;50%,เงื่อนไข!$I$4)))))</f>
        <v>0</v>
      </c>
      <c r="AK14" s="179">
        <f t="shared" si="7"/>
        <v>0</v>
      </c>
      <c r="AL14" s="175">
        <f t="shared" si="8"/>
        <v>0</v>
      </c>
      <c r="AM14" s="175">
        <f>IF(AK14=0,0,AK14/$R14*เงื่อนไข!$B$4)</f>
        <v>0</v>
      </c>
      <c r="AN14" s="181">
        <f t="shared" si="12"/>
        <v>0</v>
      </c>
      <c r="AO14" s="175">
        <f>SUMIF(วันทำงาน!$F$554:$F$687,$B14,วันทำงาน!$K$554:$K$687)</f>
        <v>0</v>
      </c>
      <c r="AP14" s="182">
        <f>IF((AND($W14&gt;=100%,$W14&lt;&gt;"")),เงื่อนไข!$F$8*AH14/$V14,0)</f>
        <v>0</v>
      </c>
      <c r="AQ14" s="184">
        <f>วันทำงาน!AU14</f>
        <v>0</v>
      </c>
      <c r="AR14" s="150"/>
      <c r="AS14" s="150">
        <f>IF(W14="",0,IF($W14&gt;=100%,เงื่อนไข!$P$4,IF($W14&gt;=80%,เงื่อนไข!$O$4,IF($W14&gt;=50%,เงื่อนไข!$N$4,IF($W14&lt;50%,เงื่อนไข!$M$4)))))</f>
        <v>0</v>
      </c>
      <c r="AT14" s="179">
        <f t="shared" si="9"/>
        <v>0</v>
      </c>
      <c r="AU14" s="175">
        <f t="shared" si="10"/>
        <v>0</v>
      </c>
      <c r="AV14" s="175">
        <f>IF(AT14=0,0,AT14/$R14*เงื่อนไข!$B$4)</f>
        <v>0</v>
      </c>
      <c r="AW14" s="181">
        <f t="shared" si="13"/>
        <v>0</v>
      </c>
      <c r="AX14" s="175">
        <f>SUMIF(วันทำงาน!$F$554:$F$687,$B14,วันทำงาน!$L$554:$L$687)</f>
        <v>0</v>
      </c>
      <c r="AY14" s="182">
        <f>IF((AND($W14&gt;=100%,$W14&lt;&gt;"")),เงื่อนไข!$F$8*AQ14/$V14,0)</f>
        <v>0</v>
      </c>
    </row>
    <row r="15" spans="1:51" s="6" customFormat="1" ht="13.2" customHeight="1" x14ac:dyDescent="0.25">
      <c r="A15" s="124" t="str">
        <f>IF(วันทำงาน!A15&lt;&gt;"",วันทำงาน!A15,"")</f>
        <v/>
      </c>
      <c r="B15" s="124" t="str">
        <f>IF(วันทำงาน!B15&lt;&gt;"",วันทำงาน!B15,"")</f>
        <v/>
      </c>
      <c r="C15" s="124"/>
      <c r="D15" s="124" t="str">
        <f>IF(วันทำงาน!C15&lt;&gt;"",วันทำงาน!C15,"")</f>
        <v/>
      </c>
      <c r="E15" s="125" t="str">
        <f>IF(วันทำงาน!D15&lt;&gt;"",วันทำงาน!D15,"")</f>
        <v/>
      </c>
      <c r="F15" s="90" t="str">
        <f>IF(วันทำงาน!E15&lt;&gt;"",วันทำงาน!E15,"")</f>
        <v/>
      </c>
      <c r="G15" s="124" t="str">
        <f>IF(วันทำงาน!F15&lt;&gt;"",วันทำงาน!F15,"")</f>
        <v/>
      </c>
      <c r="H15" s="136" t="str">
        <f>IF(F15="Salesman",วันทำงาน!G15,"")</f>
        <v/>
      </c>
      <c r="I15" s="141" t="str">
        <f>IF($H15="","",AB15/$R15*(100%-เงื่อนไข!$B$4))</f>
        <v/>
      </c>
      <c r="J15" s="141" t="str">
        <f>IF($H15="","",AK15/$R15*(100%-เงื่อนไข!$B$4))</f>
        <v/>
      </c>
      <c r="K15" s="141" t="str">
        <f>IF($H15="","",AT15/$R15*(100%-เงื่อนไข!$B$4))</f>
        <v/>
      </c>
      <c r="L15" s="141" t="str">
        <f>IF(H15="","",SUM(I15:K15))</f>
        <v/>
      </c>
      <c r="M15" s="142" t="str">
        <f>IF((OR(วันทำงาน!H15="",$F$1="")),"",IF(F15="Salesman",วันทำงาน!H15,""))</f>
        <v/>
      </c>
      <c r="N15" s="111">
        <f>IF($M15="",0,IF($X15="P",Y15*เงื่อนไข!$C$5,0))</f>
        <v>0</v>
      </c>
      <c r="O15" s="111">
        <f>IF($M15="",0,IF($X15="P",AH15*เงื่อนไข!$C$5,0))</f>
        <v>0</v>
      </c>
      <c r="P15" s="141">
        <f>IF($M15="",0,IF($X15="P",AQ15*เงื่อนไข!$C$5,0))</f>
        <v>0</v>
      </c>
      <c r="Q15" s="141">
        <f>IF(M15="",0,SUM(N15:P15))</f>
        <v>0</v>
      </c>
      <c r="R15" s="124" t="str">
        <f>IF($A15="","",IF(วันทำงาน!J15&lt;&gt;"",วันทำงาน!J15,""))</f>
        <v/>
      </c>
      <c r="S15" s="124" t="str">
        <f>IF($A15="","",IF(วันทำงาน!K15&lt;&gt;"",วันทำงาน!K15,""))</f>
        <v/>
      </c>
      <c r="T15" s="156">
        <f>IF(วันทำงาน!AZ15&lt;&gt;"",IF(วันทำงาน!AZ15&gt;S15,S15,วันทำงาน!AZ15),"")</f>
        <v>1</v>
      </c>
      <c r="U15" s="106" t="str">
        <f>IF(A15="","",เงื่อนไข!C$4)</f>
        <v/>
      </c>
      <c r="V15" s="106">
        <f t="shared" si="2"/>
        <v>0</v>
      </c>
      <c r="W15" s="105" t="str">
        <f t="shared" si="3"/>
        <v/>
      </c>
      <c r="X15" s="186" t="str">
        <f t="shared" si="4"/>
        <v/>
      </c>
      <c r="Y15" s="184">
        <f>วันทำงาน!AQ15</f>
        <v>0</v>
      </c>
      <c r="Z15" s="150"/>
      <c r="AA15" s="150">
        <f>IF($W15="",0,IF($W15&gt;=100%,เงื่อนไข!$H$4,IF($W15&gt;=80%,เงื่อนไข!$G$4,IF($W15&gt;=50%,เงื่อนไข!$F$4,IF($W15&lt;50%,เงื่อนไข!$E$4)))))</f>
        <v>0</v>
      </c>
      <c r="AB15" s="179">
        <f t="shared" si="5"/>
        <v>0</v>
      </c>
      <c r="AC15" s="141">
        <f t="shared" si="6"/>
        <v>0</v>
      </c>
      <c r="AD15" s="175">
        <f>IF(AB15=0,0,AB15/$R15*เงื่อนไข!$B$4)</f>
        <v>0</v>
      </c>
      <c r="AE15" s="181">
        <f t="shared" si="11"/>
        <v>0</v>
      </c>
      <c r="AF15" s="175">
        <f>SUMIF(วันทำงาน!$F$554:$F$687,$B15,วันทำงาน!$J$554:$J$687)</f>
        <v>0</v>
      </c>
      <c r="AG15" s="182">
        <f>IF((AND($W15&gt;=100%,$W15&lt;&gt;"")),เงื่อนไข!$F$8*Y15/$V15,0)</f>
        <v>0</v>
      </c>
      <c r="AH15" s="181">
        <f>SUM(วันทำงาน!AR15:AT15,วันทำงาน!AV15:AX15)</f>
        <v>0</v>
      </c>
      <c r="AI15" s="150"/>
      <c r="AJ15" s="150">
        <f>IF($W15="",0,IF($W15&gt;=100%,เงื่อนไข!$L$4,IF($W15&gt;=80%,เงื่อนไข!$K$4,IF($W15&gt;=50%,เงื่อนไข!$J$4,IF($W15&lt;50%,เงื่อนไข!$I$4)))))</f>
        <v>0</v>
      </c>
      <c r="AK15" s="179">
        <f t="shared" si="7"/>
        <v>0</v>
      </c>
      <c r="AL15" s="175">
        <f t="shared" si="8"/>
        <v>0</v>
      </c>
      <c r="AM15" s="175">
        <f>IF(AK15=0,0,AK15/$R15*เงื่อนไข!$B$4)</f>
        <v>0</v>
      </c>
      <c r="AN15" s="181">
        <f t="shared" si="12"/>
        <v>0</v>
      </c>
      <c r="AO15" s="175">
        <f>SUMIF(วันทำงาน!$F$554:$F$687,$B15,วันทำงาน!$K$554:$K$687)</f>
        <v>0</v>
      </c>
      <c r="AP15" s="182">
        <f>IF((AND($W15&gt;=100%,$W15&lt;&gt;"")),เงื่อนไข!$F$8*AH15/$V15,0)</f>
        <v>0</v>
      </c>
      <c r="AQ15" s="184">
        <f>วันทำงาน!AU15</f>
        <v>0</v>
      </c>
      <c r="AR15" s="150"/>
      <c r="AS15" s="150">
        <f>IF(W15="",0,IF($W15&gt;=100%,เงื่อนไข!$P$4,IF($W15&gt;=80%,เงื่อนไข!$O$4,IF($W15&gt;=50%,เงื่อนไข!$N$4,IF($W15&lt;50%,เงื่อนไข!$M$4)))))</f>
        <v>0</v>
      </c>
      <c r="AT15" s="179">
        <f t="shared" si="9"/>
        <v>0</v>
      </c>
      <c r="AU15" s="175">
        <f t="shared" si="10"/>
        <v>0</v>
      </c>
      <c r="AV15" s="175">
        <f>IF(AT15=0,0,AT15/$R15*เงื่อนไข!$B$4)</f>
        <v>0</v>
      </c>
      <c r="AW15" s="181">
        <f t="shared" si="13"/>
        <v>0</v>
      </c>
      <c r="AX15" s="175">
        <f>SUMIF(วันทำงาน!$F$554:$F$687,$B15,วันทำงาน!$L$554:$L$687)</f>
        <v>0</v>
      </c>
      <c r="AY15" s="182">
        <f>IF((AND($W15&gt;=100%,$W15&lt;&gt;"")),เงื่อนไข!$F$8*AQ15/$V15,0)</f>
        <v>0</v>
      </c>
    </row>
    <row r="16" spans="1:51" s="6" customFormat="1" x14ac:dyDescent="0.25">
      <c r="A16" s="124" t="str">
        <f>IF(วันทำงาน!A16&lt;&gt;"",วันทำงาน!A16,"")</f>
        <v/>
      </c>
      <c r="B16" s="124" t="str">
        <f>IF(วันทำงาน!B16&lt;&gt;"",วันทำงาน!B16,"")</f>
        <v/>
      </c>
      <c r="C16" s="124"/>
      <c r="D16" s="124" t="str">
        <f>IF(วันทำงาน!C16&lt;&gt;"",วันทำงาน!C16,"")</f>
        <v/>
      </c>
      <c r="E16" s="125" t="str">
        <f>IF(วันทำงาน!D16&lt;&gt;"",วันทำงาน!D16,"")</f>
        <v/>
      </c>
      <c r="F16" s="90" t="str">
        <f>IF(วันทำงาน!E16&lt;&gt;"",วันทำงาน!E16,"")</f>
        <v/>
      </c>
      <c r="G16" s="124" t="str">
        <f>IF(วันทำงาน!F16&lt;&gt;"",วันทำงาน!F16,"")</f>
        <v/>
      </c>
      <c r="H16" s="136" t="str">
        <f>IF(F16="Salesman",วันทำงาน!G16,"")</f>
        <v/>
      </c>
      <c r="I16" s="141" t="str">
        <f>IF($H16="","",AB16/$R16*(100%-เงื่อนไข!$B$4))</f>
        <v/>
      </c>
      <c r="J16" s="141" t="str">
        <f>IF($H16="","",AK16/$R16*(100%-เงื่อนไข!$B$4))</f>
        <v/>
      </c>
      <c r="K16" s="141" t="str">
        <f>IF($H16="","",AT16/$R16*(100%-เงื่อนไข!$B$4))</f>
        <v/>
      </c>
      <c r="L16" s="141" t="str">
        <f t="shared" ref="L16:L51" si="14">IF(H16="","",SUM(I16:K16))</f>
        <v/>
      </c>
      <c r="M16" s="142" t="str">
        <f>IF((OR(วันทำงาน!H16="",$F$1="")),"",IF(F16="Salesman",วันทำงาน!H16,""))</f>
        <v/>
      </c>
      <c r="N16" s="111">
        <f>IF($M16="",0,IF($X16="P",Y16*เงื่อนไข!$C$5,0))</f>
        <v>0</v>
      </c>
      <c r="O16" s="111">
        <f>IF($M16="",0,IF($X16="P",AH16*เงื่อนไข!$C$5,0))</f>
        <v>0</v>
      </c>
      <c r="P16" s="141">
        <f>IF($M16="",0,IF($X16="P",AQ16*เงื่อนไข!$C$5,0))</f>
        <v>0</v>
      </c>
      <c r="Q16" s="141">
        <f t="shared" ref="Q16:Q51" si="15">IF(M16="",0,SUM(N16:P16))</f>
        <v>0</v>
      </c>
      <c r="R16" s="124" t="str">
        <f>IF($A16="","",IF(วันทำงาน!J16&lt;&gt;"",วันทำงาน!J16,""))</f>
        <v/>
      </c>
      <c r="S16" s="124" t="str">
        <f>IF($A16="","",IF(วันทำงาน!K16&lt;&gt;"",วันทำงาน!K16,""))</f>
        <v/>
      </c>
      <c r="T16" s="156">
        <f>IF(วันทำงาน!AZ16&lt;&gt;"",IF(วันทำงาน!AZ16&gt;S16,S16,วันทำงาน!AZ16),"")</f>
        <v>1</v>
      </c>
      <c r="U16" s="106" t="str">
        <f>IF(A16="","",เงื่อนไข!C$4)</f>
        <v/>
      </c>
      <c r="V16" s="106">
        <f t="shared" si="2"/>
        <v>0</v>
      </c>
      <c r="W16" s="105" t="str">
        <f t="shared" si="3"/>
        <v/>
      </c>
      <c r="X16" s="186" t="str">
        <f t="shared" si="4"/>
        <v/>
      </c>
      <c r="Y16" s="184">
        <f>วันทำงาน!AQ16</f>
        <v>0</v>
      </c>
      <c r="Z16" s="150"/>
      <c r="AA16" s="150">
        <f>IF($W16="",0,IF($W16&gt;=100%,เงื่อนไข!$H$4,IF($W16&gt;=80%,เงื่อนไข!$G$4,IF($W16&gt;=50%,เงื่อนไข!$F$4,IF($W16&lt;50%,เงื่อนไข!$E$4)))))</f>
        <v>0</v>
      </c>
      <c r="AB16" s="179">
        <f t="shared" si="5"/>
        <v>0</v>
      </c>
      <c r="AC16" s="141">
        <f t="shared" si="6"/>
        <v>0</v>
      </c>
      <c r="AD16" s="175">
        <f>IF(AB16=0,0,AB16/$R16*เงื่อนไข!$B$4)</f>
        <v>0</v>
      </c>
      <c r="AE16" s="181">
        <f t="shared" si="11"/>
        <v>0</v>
      </c>
      <c r="AF16" s="175">
        <f>SUMIF(วันทำงาน!$F$554:$F$687,$B16,วันทำงาน!$J$554:$J$687)</f>
        <v>0</v>
      </c>
      <c r="AG16" s="182">
        <f>IF((AND($W16&gt;=100%,$W16&lt;&gt;"")),เงื่อนไข!$F$8*Y16/$V16,0)</f>
        <v>0</v>
      </c>
      <c r="AH16" s="181">
        <f>SUM(วันทำงาน!AR16:AT16,วันทำงาน!AV16:AX16)</f>
        <v>0</v>
      </c>
      <c r="AI16" s="150"/>
      <c r="AJ16" s="150">
        <f>IF($W16="",0,IF($W16&gt;=100%,เงื่อนไข!$L$4,IF($W16&gt;=80%,เงื่อนไข!$K$4,IF($W16&gt;=50%,เงื่อนไข!$J$4,IF($W16&lt;50%,เงื่อนไข!$I$4)))))</f>
        <v>0</v>
      </c>
      <c r="AK16" s="179">
        <f t="shared" si="7"/>
        <v>0</v>
      </c>
      <c r="AL16" s="175">
        <f t="shared" si="8"/>
        <v>0</v>
      </c>
      <c r="AM16" s="175">
        <f>IF(AK16=0,0,AK16/$R16*เงื่อนไข!$B$4)</f>
        <v>0</v>
      </c>
      <c r="AN16" s="181">
        <f t="shared" si="12"/>
        <v>0</v>
      </c>
      <c r="AO16" s="175">
        <f>SUMIF(วันทำงาน!$F$554:$F$687,$B16,วันทำงาน!$K$554:$K$687)</f>
        <v>0</v>
      </c>
      <c r="AP16" s="182">
        <f>IF((AND($W16&gt;=100%,$W16&lt;&gt;"")),เงื่อนไข!$F$8*AH16/$V16,0)</f>
        <v>0</v>
      </c>
      <c r="AQ16" s="184">
        <f>วันทำงาน!AU16</f>
        <v>0</v>
      </c>
      <c r="AR16" s="150"/>
      <c r="AS16" s="150">
        <f>IF(W16="",0,IF($W16&gt;=100%,เงื่อนไข!$P$4,IF($W16&gt;=80%,เงื่อนไข!$O$4,IF($W16&gt;=50%,เงื่อนไข!$N$4,IF($W16&lt;50%,เงื่อนไข!$M$4)))))</f>
        <v>0</v>
      </c>
      <c r="AT16" s="179">
        <f t="shared" si="9"/>
        <v>0</v>
      </c>
      <c r="AU16" s="175">
        <f t="shared" si="10"/>
        <v>0</v>
      </c>
      <c r="AV16" s="175">
        <f>IF(AT16=0,0,AT16/$R16*เงื่อนไข!$B$4)</f>
        <v>0</v>
      </c>
      <c r="AW16" s="181">
        <f t="shared" si="13"/>
        <v>0</v>
      </c>
      <c r="AX16" s="175">
        <f>SUMIF(วันทำงาน!$F$554:$F$687,$B16,วันทำงาน!$L$554:$L$687)</f>
        <v>0</v>
      </c>
      <c r="AY16" s="182">
        <f>IF((AND($W16&gt;=100%,$W16&lt;&gt;"")),เงื่อนไข!$F$8*AQ16/$V16,0)</f>
        <v>0</v>
      </c>
    </row>
    <row r="17" spans="1:51" s="6" customFormat="1" x14ac:dyDescent="0.25">
      <c r="A17" s="124" t="str">
        <f>IF(วันทำงาน!A17&lt;&gt;"",วันทำงาน!A17,"")</f>
        <v/>
      </c>
      <c r="B17" s="124" t="str">
        <f>IF(วันทำงาน!B17&lt;&gt;"",วันทำงาน!B17,"")</f>
        <v/>
      </c>
      <c r="C17" s="124"/>
      <c r="D17" s="124" t="str">
        <f>IF(วันทำงาน!C17&lt;&gt;"",วันทำงาน!C17,"")</f>
        <v/>
      </c>
      <c r="E17" s="125" t="str">
        <f>IF(วันทำงาน!D17&lt;&gt;"",วันทำงาน!D17,"")</f>
        <v/>
      </c>
      <c r="F17" s="90" t="str">
        <f>IF(วันทำงาน!E17&lt;&gt;"",วันทำงาน!E17,"")</f>
        <v/>
      </c>
      <c r="G17" s="124" t="str">
        <f>IF(วันทำงาน!F17&lt;&gt;"",วันทำงาน!F17,"")</f>
        <v/>
      </c>
      <c r="H17" s="136" t="str">
        <f>IF(F17="Salesman",วันทำงาน!G17,"")</f>
        <v/>
      </c>
      <c r="I17" s="141" t="str">
        <f>IF($H17="","",AB17/$R17*(100%-เงื่อนไข!$B$4))</f>
        <v/>
      </c>
      <c r="J17" s="141" t="str">
        <f>IF($H17="","",AK17/$R17*(100%-เงื่อนไข!$B$4))</f>
        <v/>
      </c>
      <c r="K17" s="141" t="str">
        <f>IF($H17="","",AT17/$R17*(100%-เงื่อนไข!$B$4))</f>
        <v/>
      </c>
      <c r="L17" s="141" t="str">
        <f t="shared" si="14"/>
        <v/>
      </c>
      <c r="M17" s="142" t="str">
        <f>IF((OR(วันทำงาน!H17="",$F$1="")),"",IF(F17="Salesman",วันทำงาน!H17,""))</f>
        <v/>
      </c>
      <c r="N17" s="111">
        <f>IF($M17="",0,IF($X17="P",Y17*เงื่อนไข!$C$5,0))</f>
        <v>0</v>
      </c>
      <c r="O17" s="111">
        <f>IF($M17="",0,IF($X17="P",AH17*เงื่อนไข!$C$5,0))</f>
        <v>0</v>
      </c>
      <c r="P17" s="141">
        <f>IF($M17="",0,IF($X17="P",AQ17*เงื่อนไข!$C$5,0))</f>
        <v>0</v>
      </c>
      <c r="Q17" s="141">
        <f t="shared" si="15"/>
        <v>0</v>
      </c>
      <c r="R17" s="124" t="str">
        <f>IF($A17="","",IF(วันทำงาน!J17&lt;&gt;"",วันทำงาน!J17,""))</f>
        <v/>
      </c>
      <c r="S17" s="124" t="str">
        <f>IF($A17="","",IF(วันทำงาน!K17&lt;&gt;"",วันทำงาน!K17,""))</f>
        <v/>
      </c>
      <c r="T17" s="156">
        <f>IF(วันทำงาน!AZ17&lt;&gt;"",IF(วันทำงาน!AZ17&gt;S17,S17,วันทำงาน!AZ17),"")</f>
        <v>1</v>
      </c>
      <c r="U17" s="106" t="str">
        <f>IF(A17="","",เงื่อนไข!C$4)</f>
        <v/>
      </c>
      <c r="V17" s="106">
        <f t="shared" si="2"/>
        <v>0</v>
      </c>
      <c r="W17" s="105" t="str">
        <f t="shared" si="3"/>
        <v/>
      </c>
      <c r="X17" s="186" t="str">
        <f t="shared" si="4"/>
        <v/>
      </c>
      <c r="Y17" s="184">
        <f>วันทำงาน!AQ17</f>
        <v>0</v>
      </c>
      <c r="Z17" s="150"/>
      <c r="AA17" s="150">
        <f>IF($W17="",0,IF($W17&gt;=100%,เงื่อนไข!$H$4,IF($W17&gt;=80%,เงื่อนไข!$G$4,IF($W17&gt;=50%,เงื่อนไข!$F$4,IF($W17&lt;50%,เงื่อนไข!$E$4)))))</f>
        <v>0</v>
      </c>
      <c r="AB17" s="179">
        <f t="shared" si="5"/>
        <v>0</v>
      </c>
      <c r="AC17" s="141">
        <f t="shared" si="6"/>
        <v>0</v>
      </c>
      <c r="AD17" s="175">
        <f>IF(AB17=0,0,AB17/$R17*เงื่อนไข!$B$4)</f>
        <v>0</v>
      </c>
      <c r="AE17" s="181">
        <f t="shared" si="11"/>
        <v>0</v>
      </c>
      <c r="AF17" s="175">
        <f>SUMIF(วันทำงาน!$F$554:$F$687,$B17,วันทำงาน!$J$554:$J$687)</f>
        <v>0</v>
      </c>
      <c r="AG17" s="182">
        <f>IF((AND($W17&gt;=100%,$W17&lt;&gt;"")),เงื่อนไข!$F$8*Y17/$V17,0)</f>
        <v>0</v>
      </c>
      <c r="AH17" s="181">
        <f>SUM(วันทำงาน!AR17:AT17,วันทำงาน!AV17:AX17)</f>
        <v>0</v>
      </c>
      <c r="AI17" s="150"/>
      <c r="AJ17" s="150">
        <f>IF($W17="",0,IF($W17&gt;=100%,เงื่อนไข!$L$4,IF($W17&gt;=80%,เงื่อนไข!$K$4,IF($W17&gt;=50%,เงื่อนไข!$J$4,IF($W17&lt;50%,เงื่อนไข!$I$4)))))</f>
        <v>0</v>
      </c>
      <c r="AK17" s="179">
        <f t="shared" si="7"/>
        <v>0</v>
      </c>
      <c r="AL17" s="175">
        <f t="shared" si="8"/>
        <v>0</v>
      </c>
      <c r="AM17" s="175">
        <f>IF(AK17=0,0,AK17/$R17*เงื่อนไข!$B$4)</f>
        <v>0</v>
      </c>
      <c r="AN17" s="181">
        <f t="shared" si="12"/>
        <v>0</v>
      </c>
      <c r="AO17" s="175">
        <f>SUMIF(วันทำงาน!$F$554:$F$687,$B17,วันทำงาน!$K$554:$K$687)</f>
        <v>0</v>
      </c>
      <c r="AP17" s="182">
        <f>IF((AND($W17&gt;=100%,$W17&lt;&gt;"")),เงื่อนไข!$F$8*AH17/$V17,0)</f>
        <v>0</v>
      </c>
      <c r="AQ17" s="184">
        <f>วันทำงาน!AU17</f>
        <v>0</v>
      </c>
      <c r="AR17" s="150"/>
      <c r="AS17" s="150">
        <f>IF(W17="",0,IF($W17&gt;=100%,เงื่อนไข!$P$4,IF($W17&gt;=80%,เงื่อนไข!$O$4,IF($W17&gt;=50%,เงื่อนไข!$N$4,IF($W17&lt;50%,เงื่อนไข!$M$4)))))</f>
        <v>0</v>
      </c>
      <c r="AT17" s="179">
        <f t="shared" si="9"/>
        <v>0</v>
      </c>
      <c r="AU17" s="175">
        <f t="shared" si="10"/>
        <v>0</v>
      </c>
      <c r="AV17" s="175">
        <f>IF(AT17=0,0,AT17/$R17*เงื่อนไข!$B$4)</f>
        <v>0</v>
      </c>
      <c r="AW17" s="181">
        <f t="shared" si="13"/>
        <v>0</v>
      </c>
      <c r="AX17" s="175">
        <f>SUMIF(วันทำงาน!$F$554:$F$687,$B17,วันทำงาน!$L$554:$L$687)</f>
        <v>0</v>
      </c>
      <c r="AY17" s="182">
        <f>IF((AND($W17&gt;=100%,$W17&lt;&gt;"")),เงื่อนไข!$F$8*AQ17/$V17,0)</f>
        <v>0</v>
      </c>
    </row>
    <row r="18" spans="1:51" s="6" customFormat="1" x14ac:dyDescent="0.25">
      <c r="A18" s="124" t="str">
        <f>IF(วันทำงาน!A18&lt;&gt;"",วันทำงาน!A18,"")</f>
        <v/>
      </c>
      <c r="B18" s="124" t="str">
        <f>IF(วันทำงาน!B18&lt;&gt;"",วันทำงาน!B18,"")</f>
        <v/>
      </c>
      <c r="C18" s="124"/>
      <c r="D18" s="124" t="str">
        <f>IF(วันทำงาน!C18&lt;&gt;"",วันทำงาน!C18,"")</f>
        <v/>
      </c>
      <c r="E18" s="125" t="str">
        <f>IF(วันทำงาน!D18&lt;&gt;"",วันทำงาน!D18,"")</f>
        <v/>
      </c>
      <c r="F18" s="90" t="str">
        <f>IF(วันทำงาน!E18&lt;&gt;"",วันทำงาน!E18,"")</f>
        <v/>
      </c>
      <c r="G18" s="124" t="str">
        <f>IF(วันทำงาน!F18&lt;&gt;"",วันทำงาน!F18,"")</f>
        <v/>
      </c>
      <c r="H18" s="136" t="str">
        <f>IF(F18="Salesman",วันทำงาน!G18,"")</f>
        <v/>
      </c>
      <c r="I18" s="141" t="str">
        <f>IF($H18="","",AB18/$R18*(100%-เงื่อนไข!$B$4))</f>
        <v/>
      </c>
      <c r="J18" s="141" t="str">
        <f>IF($H18="","",AK18/$R18*(100%-เงื่อนไข!$B$4))</f>
        <v/>
      </c>
      <c r="K18" s="141" t="str">
        <f>IF($H18="","",AT18/$R18*(100%-เงื่อนไข!$B$4))</f>
        <v/>
      </c>
      <c r="L18" s="141" t="str">
        <f t="shared" si="14"/>
        <v/>
      </c>
      <c r="M18" s="142" t="str">
        <f>IF((OR(วันทำงาน!H18="",$F$1="")),"",IF(F18="Salesman",วันทำงาน!H18,""))</f>
        <v/>
      </c>
      <c r="N18" s="111">
        <f>IF($M18="",0,IF($X18="P",Y18*เงื่อนไข!$C$5,0))</f>
        <v>0</v>
      </c>
      <c r="O18" s="111">
        <f>IF($M18="",0,IF($X18="P",AH18*เงื่อนไข!$C$5,0))</f>
        <v>0</v>
      </c>
      <c r="P18" s="141">
        <f>IF($M18="",0,IF($X18="P",AQ18*เงื่อนไข!$C$5,0))</f>
        <v>0</v>
      </c>
      <c r="Q18" s="141">
        <f t="shared" si="15"/>
        <v>0</v>
      </c>
      <c r="R18" s="124" t="str">
        <f>IF($A18="","",IF(วันทำงาน!J18&lt;&gt;"",วันทำงาน!J18,""))</f>
        <v/>
      </c>
      <c r="S18" s="124" t="str">
        <f>IF($A18="","",IF(วันทำงาน!K18&lt;&gt;"",วันทำงาน!K18,""))</f>
        <v/>
      </c>
      <c r="T18" s="156">
        <f>IF(วันทำงาน!AZ18&lt;&gt;"",IF(วันทำงาน!AZ18&gt;S18,S18,วันทำงาน!AZ18),"")</f>
        <v>1</v>
      </c>
      <c r="U18" s="106" t="str">
        <f>IF(A18="","",เงื่อนไข!C$4)</f>
        <v/>
      </c>
      <c r="V18" s="106">
        <f t="shared" si="2"/>
        <v>0</v>
      </c>
      <c r="W18" s="105" t="str">
        <f t="shared" si="3"/>
        <v/>
      </c>
      <c r="X18" s="186" t="str">
        <f t="shared" si="4"/>
        <v/>
      </c>
      <c r="Y18" s="184">
        <f>วันทำงาน!AQ18</f>
        <v>0</v>
      </c>
      <c r="Z18" s="150"/>
      <c r="AA18" s="150">
        <f>IF($W18="",0,IF($W18&gt;=100%,เงื่อนไข!$H$4,IF($W18&gt;=80%,เงื่อนไข!$G$4,IF($W18&gt;=50%,เงื่อนไข!$F$4,IF($W18&lt;50%,เงื่อนไข!$E$4)))))</f>
        <v>0</v>
      </c>
      <c r="AB18" s="179">
        <f t="shared" si="5"/>
        <v>0</v>
      </c>
      <c r="AC18" s="141">
        <f t="shared" si="6"/>
        <v>0</v>
      </c>
      <c r="AD18" s="175">
        <f>IF(AB18=0,0,AB18/$R18*เงื่อนไข!$B$4)</f>
        <v>0</v>
      </c>
      <c r="AE18" s="181">
        <f t="shared" si="11"/>
        <v>0</v>
      </c>
      <c r="AF18" s="175">
        <f>SUMIF(วันทำงาน!$F$554:$F$687,$B18,วันทำงาน!$J$554:$J$687)</f>
        <v>0</v>
      </c>
      <c r="AG18" s="182">
        <f>IF((AND($W18&gt;=100%,$W18&lt;&gt;"")),เงื่อนไข!$F$8*Y18/$V18,0)</f>
        <v>0</v>
      </c>
      <c r="AH18" s="181">
        <f>SUM(วันทำงาน!AR18:AT18,วันทำงาน!AV18:AX18)</f>
        <v>0</v>
      </c>
      <c r="AI18" s="150"/>
      <c r="AJ18" s="150">
        <f>IF($W18="",0,IF($W18&gt;=100%,เงื่อนไข!$L$4,IF($W18&gt;=80%,เงื่อนไข!$K$4,IF($W18&gt;=50%,เงื่อนไข!$J$4,IF($W18&lt;50%,เงื่อนไข!$I$4)))))</f>
        <v>0</v>
      </c>
      <c r="AK18" s="179">
        <f t="shared" si="7"/>
        <v>0</v>
      </c>
      <c r="AL18" s="175">
        <f t="shared" si="8"/>
        <v>0</v>
      </c>
      <c r="AM18" s="175">
        <f>IF(AK18=0,0,AK18/$R18*เงื่อนไข!$B$4)</f>
        <v>0</v>
      </c>
      <c r="AN18" s="181">
        <f t="shared" si="12"/>
        <v>0</v>
      </c>
      <c r="AO18" s="175">
        <f>SUMIF(วันทำงาน!$F$554:$F$687,$B18,วันทำงาน!$K$554:$K$687)</f>
        <v>0</v>
      </c>
      <c r="AP18" s="182">
        <f>IF((AND($W18&gt;=100%,$W18&lt;&gt;"")),เงื่อนไข!$F$8*AH18/$V18,0)</f>
        <v>0</v>
      </c>
      <c r="AQ18" s="184">
        <f>วันทำงาน!AU18</f>
        <v>0</v>
      </c>
      <c r="AR18" s="150"/>
      <c r="AS18" s="150">
        <f>IF(W18="",0,IF($W18&gt;=100%,เงื่อนไข!$P$4,IF($W18&gt;=80%,เงื่อนไข!$O$4,IF($W18&gt;=50%,เงื่อนไข!$N$4,IF($W18&lt;50%,เงื่อนไข!$M$4)))))</f>
        <v>0</v>
      </c>
      <c r="AT18" s="179">
        <f t="shared" si="9"/>
        <v>0</v>
      </c>
      <c r="AU18" s="175">
        <f t="shared" si="10"/>
        <v>0</v>
      </c>
      <c r="AV18" s="175">
        <f>IF(AT18=0,0,AT18/$R18*เงื่อนไข!$B$4)</f>
        <v>0</v>
      </c>
      <c r="AW18" s="181">
        <f t="shared" si="13"/>
        <v>0</v>
      </c>
      <c r="AX18" s="175">
        <f>SUMIF(วันทำงาน!$F$554:$F$687,$B18,วันทำงาน!$L$554:$L$687)</f>
        <v>0</v>
      </c>
      <c r="AY18" s="182">
        <f>IF((AND($W18&gt;=100%,$W18&lt;&gt;"")),เงื่อนไข!$F$8*AQ18/$V18,0)</f>
        <v>0</v>
      </c>
    </row>
    <row r="19" spans="1:51" s="6" customFormat="1" x14ac:dyDescent="0.25">
      <c r="A19" s="124" t="str">
        <f>IF(วันทำงาน!A19&lt;&gt;"",วันทำงาน!A19,"")</f>
        <v/>
      </c>
      <c r="B19" s="124" t="str">
        <f>IF(วันทำงาน!B19&lt;&gt;"",วันทำงาน!B19,"")</f>
        <v/>
      </c>
      <c r="C19" s="124"/>
      <c r="D19" s="124" t="str">
        <f>IF(วันทำงาน!C19&lt;&gt;"",วันทำงาน!C19,"")</f>
        <v/>
      </c>
      <c r="E19" s="125" t="str">
        <f>IF(วันทำงาน!D19&lt;&gt;"",วันทำงาน!D19,"")</f>
        <v/>
      </c>
      <c r="F19" s="90" t="str">
        <f>IF(วันทำงาน!E19&lt;&gt;"",วันทำงาน!E19,"")</f>
        <v/>
      </c>
      <c r="G19" s="124" t="str">
        <f>IF(วันทำงาน!F19&lt;&gt;"",วันทำงาน!F19,"")</f>
        <v/>
      </c>
      <c r="H19" s="136" t="str">
        <f>IF(F19="Salesman",วันทำงาน!G19,"")</f>
        <v/>
      </c>
      <c r="I19" s="141" t="str">
        <f>IF($H19="","",AB19/$R19*(100%-เงื่อนไข!$B$4))</f>
        <v/>
      </c>
      <c r="J19" s="141" t="str">
        <f>IF($H19="","",AK19/$R19*(100%-เงื่อนไข!$B$4))</f>
        <v/>
      </c>
      <c r="K19" s="141" t="str">
        <f>IF($H19="","",AT19/$R19*(100%-เงื่อนไข!$B$4))</f>
        <v/>
      </c>
      <c r="L19" s="141" t="str">
        <f t="shared" si="14"/>
        <v/>
      </c>
      <c r="M19" s="142" t="str">
        <f>IF((OR(วันทำงาน!H19="",$F$1="")),"",IF(F19="Salesman",วันทำงาน!H19,""))</f>
        <v/>
      </c>
      <c r="N19" s="111">
        <f>IF($M19="",0,IF($X19="P",Y19*เงื่อนไข!$C$5,0))</f>
        <v>0</v>
      </c>
      <c r="O19" s="111">
        <f>IF($M19="",0,IF($X19="P",AH19*เงื่อนไข!$C$5,0))</f>
        <v>0</v>
      </c>
      <c r="P19" s="141">
        <f>IF($M19="",0,IF($X19="P",AQ19*เงื่อนไข!$C$5,0))</f>
        <v>0</v>
      </c>
      <c r="Q19" s="141">
        <f t="shared" si="15"/>
        <v>0</v>
      </c>
      <c r="R19" s="124" t="str">
        <f>IF($A19="","",IF(วันทำงาน!J19&lt;&gt;"",วันทำงาน!J19,""))</f>
        <v/>
      </c>
      <c r="S19" s="124" t="str">
        <f>IF($A19="","",IF(วันทำงาน!K19&lt;&gt;"",วันทำงาน!K19,""))</f>
        <v/>
      </c>
      <c r="T19" s="156">
        <f>IF(วันทำงาน!AZ19&lt;&gt;"",IF(วันทำงาน!AZ19&gt;S19,S19,วันทำงาน!AZ19),"")</f>
        <v>1</v>
      </c>
      <c r="U19" s="106" t="str">
        <f>IF(A19="","",เงื่อนไข!C$4)</f>
        <v/>
      </c>
      <c r="V19" s="106">
        <f t="shared" si="2"/>
        <v>0</v>
      </c>
      <c r="W19" s="105" t="str">
        <f t="shared" si="3"/>
        <v/>
      </c>
      <c r="X19" s="186" t="str">
        <f t="shared" si="4"/>
        <v/>
      </c>
      <c r="Y19" s="184">
        <f>วันทำงาน!AQ19</f>
        <v>0</v>
      </c>
      <c r="Z19" s="150"/>
      <c r="AA19" s="150">
        <f>IF($W19="",0,IF($W19&gt;=100%,เงื่อนไข!$H$4,IF($W19&gt;=80%,เงื่อนไข!$G$4,IF($W19&gt;=50%,เงื่อนไข!$F$4,IF($W19&lt;50%,เงื่อนไข!$E$4)))))</f>
        <v>0</v>
      </c>
      <c r="AB19" s="179">
        <f t="shared" si="5"/>
        <v>0</v>
      </c>
      <c r="AC19" s="141">
        <f t="shared" si="6"/>
        <v>0</v>
      </c>
      <c r="AD19" s="175">
        <f>IF(AB19=0,0,AB19/$R19*เงื่อนไข!$B$4)</f>
        <v>0</v>
      </c>
      <c r="AE19" s="181">
        <f t="shared" si="11"/>
        <v>0</v>
      </c>
      <c r="AF19" s="175">
        <f>SUMIF(วันทำงาน!$F$554:$F$687,$B19,วันทำงาน!$J$554:$J$687)</f>
        <v>0</v>
      </c>
      <c r="AG19" s="182">
        <f>IF((AND($W19&gt;=100%,$W19&lt;&gt;"")),เงื่อนไข!$F$8*Y19/$V19,0)</f>
        <v>0</v>
      </c>
      <c r="AH19" s="181">
        <f>SUM(วันทำงาน!AR19:AT19,วันทำงาน!AV19:AX19)</f>
        <v>0</v>
      </c>
      <c r="AI19" s="150"/>
      <c r="AJ19" s="150">
        <f>IF($W19="",0,IF($W19&gt;=100%,เงื่อนไข!$L$4,IF($W19&gt;=80%,เงื่อนไข!$K$4,IF($W19&gt;=50%,เงื่อนไข!$J$4,IF($W19&lt;50%,เงื่อนไข!$I$4)))))</f>
        <v>0</v>
      </c>
      <c r="AK19" s="179">
        <f t="shared" si="7"/>
        <v>0</v>
      </c>
      <c r="AL19" s="175">
        <f t="shared" si="8"/>
        <v>0</v>
      </c>
      <c r="AM19" s="175">
        <f>IF(AK19=0,0,AK19/$R19*เงื่อนไข!$B$4)</f>
        <v>0</v>
      </c>
      <c r="AN19" s="181">
        <f t="shared" si="12"/>
        <v>0</v>
      </c>
      <c r="AO19" s="175">
        <f>SUMIF(วันทำงาน!$F$554:$F$687,$B19,วันทำงาน!$K$554:$K$687)</f>
        <v>0</v>
      </c>
      <c r="AP19" s="182">
        <f>IF((AND($W19&gt;=100%,$W19&lt;&gt;"")),เงื่อนไข!$F$8*AH19/$V19,0)</f>
        <v>0</v>
      </c>
      <c r="AQ19" s="184">
        <f>วันทำงาน!AU19</f>
        <v>0</v>
      </c>
      <c r="AR19" s="150"/>
      <c r="AS19" s="150">
        <f>IF(W19="",0,IF($W19&gt;=100%,เงื่อนไข!$P$4,IF($W19&gt;=80%,เงื่อนไข!$O$4,IF($W19&gt;=50%,เงื่อนไข!$N$4,IF($W19&lt;50%,เงื่อนไข!$M$4)))))</f>
        <v>0</v>
      </c>
      <c r="AT19" s="179">
        <f t="shared" si="9"/>
        <v>0</v>
      </c>
      <c r="AU19" s="175">
        <f t="shared" si="10"/>
        <v>0</v>
      </c>
      <c r="AV19" s="175">
        <f>IF(AT19=0,0,AT19/$R19*เงื่อนไข!$B$4)</f>
        <v>0</v>
      </c>
      <c r="AW19" s="181">
        <f t="shared" si="13"/>
        <v>0</v>
      </c>
      <c r="AX19" s="175">
        <f>SUMIF(วันทำงาน!$F$554:$F$687,$B19,วันทำงาน!$L$554:$L$687)</f>
        <v>0</v>
      </c>
      <c r="AY19" s="182">
        <f>IF((AND($W19&gt;=100%,$W19&lt;&gt;"")),เงื่อนไข!$F$8*AQ19/$V19,0)</f>
        <v>0</v>
      </c>
    </row>
    <row r="20" spans="1:51" s="6" customFormat="1" x14ac:dyDescent="0.25">
      <c r="A20" s="124" t="str">
        <f>IF(วันทำงาน!A20&lt;&gt;"",วันทำงาน!A20,"")</f>
        <v/>
      </c>
      <c r="B20" s="124" t="str">
        <f>IF(วันทำงาน!B20&lt;&gt;"",วันทำงาน!B20,"")</f>
        <v/>
      </c>
      <c r="C20" s="124"/>
      <c r="D20" s="124" t="str">
        <f>IF(วันทำงาน!C20&lt;&gt;"",วันทำงาน!C20,"")</f>
        <v/>
      </c>
      <c r="E20" s="125" t="str">
        <f>IF(วันทำงาน!D20&lt;&gt;"",วันทำงาน!D20,"")</f>
        <v/>
      </c>
      <c r="F20" s="90" t="str">
        <f>IF(วันทำงาน!E20&lt;&gt;"",วันทำงาน!E20,"")</f>
        <v/>
      </c>
      <c r="G20" s="124" t="str">
        <f>IF(วันทำงาน!F20&lt;&gt;"",วันทำงาน!F20,"")</f>
        <v/>
      </c>
      <c r="H20" s="136" t="str">
        <f>IF(F20="Salesman",วันทำงาน!G20,"")</f>
        <v/>
      </c>
      <c r="I20" s="141" t="str">
        <f>IF($H20="","",AB20/$R20*(100%-เงื่อนไข!$B$4))</f>
        <v/>
      </c>
      <c r="J20" s="141" t="str">
        <f>IF($H20="","",AK20/$R20*(100%-เงื่อนไข!$B$4))</f>
        <v/>
      </c>
      <c r="K20" s="141" t="str">
        <f>IF($H20="","",AT20/$R20*(100%-เงื่อนไข!$B$4))</f>
        <v/>
      </c>
      <c r="L20" s="141" t="str">
        <f t="shared" si="14"/>
        <v/>
      </c>
      <c r="M20" s="142" t="str">
        <f>IF((OR(วันทำงาน!H20="",$F$1="")),"",IF(F20="Salesman",วันทำงาน!H20,""))</f>
        <v/>
      </c>
      <c r="N20" s="111">
        <f>IF($M20="",0,IF($X20="P",Y20*เงื่อนไข!$C$5,0))</f>
        <v>0</v>
      </c>
      <c r="O20" s="111">
        <f>IF($M20="",0,IF($X20="P",AH20*เงื่อนไข!$C$5,0))</f>
        <v>0</v>
      </c>
      <c r="P20" s="141">
        <f>IF($M20="",0,IF($X20="P",AQ20*เงื่อนไข!$C$5,0))</f>
        <v>0</v>
      </c>
      <c r="Q20" s="141">
        <f t="shared" si="15"/>
        <v>0</v>
      </c>
      <c r="R20" s="124" t="str">
        <f>IF($A20="","",IF(วันทำงาน!J20&lt;&gt;"",วันทำงาน!J20,""))</f>
        <v/>
      </c>
      <c r="S20" s="124" t="str">
        <f>IF($A20="","",IF(วันทำงาน!K20&lt;&gt;"",วันทำงาน!K20,""))</f>
        <v/>
      </c>
      <c r="T20" s="156">
        <f>IF(วันทำงาน!AZ20&lt;&gt;"",IF(วันทำงาน!AZ20&gt;S20,S20,วันทำงาน!AZ20),"")</f>
        <v>1</v>
      </c>
      <c r="U20" s="106" t="str">
        <f>IF(A20="","",เงื่อนไข!C$4)</f>
        <v/>
      </c>
      <c r="V20" s="106">
        <f t="shared" si="2"/>
        <v>0</v>
      </c>
      <c r="W20" s="105" t="str">
        <f t="shared" si="3"/>
        <v/>
      </c>
      <c r="X20" s="186" t="str">
        <f t="shared" si="4"/>
        <v/>
      </c>
      <c r="Y20" s="184">
        <f>วันทำงาน!AQ20</f>
        <v>0</v>
      </c>
      <c r="Z20" s="150"/>
      <c r="AA20" s="150">
        <f>IF($W20="",0,IF($W20&gt;=100%,เงื่อนไข!$H$4,IF($W20&gt;=80%,เงื่อนไข!$G$4,IF($W20&gt;=50%,เงื่อนไข!$F$4,IF($W20&lt;50%,เงื่อนไข!$E$4)))))</f>
        <v>0</v>
      </c>
      <c r="AB20" s="179">
        <f t="shared" si="5"/>
        <v>0</v>
      </c>
      <c r="AC20" s="141">
        <f t="shared" si="6"/>
        <v>0</v>
      </c>
      <c r="AD20" s="175">
        <f>IF(AB20=0,0,AB20/$R20*เงื่อนไข!$B$4)</f>
        <v>0</v>
      </c>
      <c r="AE20" s="181">
        <f t="shared" si="11"/>
        <v>0</v>
      </c>
      <c r="AF20" s="175">
        <f>SUMIF(วันทำงาน!$F$554:$F$687,$B20,วันทำงาน!$J$554:$J$687)</f>
        <v>0</v>
      </c>
      <c r="AG20" s="182">
        <f>IF((AND($W20&gt;=100%,$W20&lt;&gt;"")),เงื่อนไข!$F$8*Y20/$V20,0)</f>
        <v>0</v>
      </c>
      <c r="AH20" s="181">
        <f>SUM(วันทำงาน!AR20:AT20,วันทำงาน!AV20:AX20)</f>
        <v>0</v>
      </c>
      <c r="AI20" s="150"/>
      <c r="AJ20" s="150">
        <f>IF($W20="",0,IF($W20&gt;=100%,เงื่อนไข!$L$4,IF($W20&gt;=80%,เงื่อนไข!$K$4,IF($W20&gt;=50%,เงื่อนไข!$J$4,IF($W20&lt;50%,เงื่อนไข!$I$4)))))</f>
        <v>0</v>
      </c>
      <c r="AK20" s="179">
        <f t="shared" si="7"/>
        <v>0</v>
      </c>
      <c r="AL20" s="175">
        <f t="shared" si="8"/>
        <v>0</v>
      </c>
      <c r="AM20" s="175">
        <f>IF(AK20=0,0,AK20/$R20*เงื่อนไข!$B$4)</f>
        <v>0</v>
      </c>
      <c r="AN20" s="181">
        <f t="shared" si="12"/>
        <v>0</v>
      </c>
      <c r="AO20" s="175">
        <f>SUMIF(วันทำงาน!$F$554:$F$687,$B20,วันทำงาน!$K$554:$K$687)</f>
        <v>0</v>
      </c>
      <c r="AP20" s="182">
        <f>IF((AND($W20&gt;=100%,$W20&lt;&gt;"")),เงื่อนไข!$F$8*AH20/$V20,0)</f>
        <v>0</v>
      </c>
      <c r="AQ20" s="184">
        <f>วันทำงาน!AU20</f>
        <v>0</v>
      </c>
      <c r="AR20" s="150"/>
      <c r="AS20" s="150">
        <f>IF(W20="",0,IF($W20&gt;=100%,เงื่อนไข!$P$4,IF($W20&gt;=80%,เงื่อนไข!$O$4,IF($W20&gt;=50%,เงื่อนไข!$N$4,IF($W20&lt;50%,เงื่อนไข!$M$4)))))</f>
        <v>0</v>
      </c>
      <c r="AT20" s="179">
        <f t="shared" si="9"/>
        <v>0</v>
      </c>
      <c r="AU20" s="175">
        <f t="shared" si="10"/>
        <v>0</v>
      </c>
      <c r="AV20" s="175">
        <f>IF(AT20=0,0,AT20/$R20*เงื่อนไข!$B$4)</f>
        <v>0</v>
      </c>
      <c r="AW20" s="181">
        <f t="shared" si="13"/>
        <v>0</v>
      </c>
      <c r="AX20" s="175">
        <f>SUMIF(วันทำงาน!$F$554:$F$687,$B20,วันทำงาน!$L$554:$L$687)</f>
        <v>0</v>
      </c>
      <c r="AY20" s="182">
        <f>IF((AND($W20&gt;=100%,$W20&lt;&gt;"")),เงื่อนไข!$F$8*AQ20/$V20,0)</f>
        <v>0</v>
      </c>
    </row>
    <row r="21" spans="1:51" s="6" customFormat="1" x14ac:dyDescent="0.25">
      <c r="A21" s="124" t="str">
        <f>IF(วันทำงาน!A21&lt;&gt;"",วันทำงาน!A21,"")</f>
        <v/>
      </c>
      <c r="B21" s="124" t="str">
        <f>IF(วันทำงาน!B21&lt;&gt;"",วันทำงาน!B21,"")</f>
        <v/>
      </c>
      <c r="C21" s="124"/>
      <c r="D21" s="124" t="str">
        <f>IF(วันทำงาน!C21&lt;&gt;"",วันทำงาน!C21,"")</f>
        <v/>
      </c>
      <c r="E21" s="125" t="str">
        <f>IF(วันทำงาน!D21&lt;&gt;"",วันทำงาน!D21,"")</f>
        <v/>
      </c>
      <c r="F21" s="90" t="str">
        <f>IF(วันทำงาน!E21&lt;&gt;"",วันทำงาน!E21,"")</f>
        <v/>
      </c>
      <c r="G21" s="124" t="str">
        <f>IF(วันทำงาน!F21&lt;&gt;"",วันทำงาน!F21,"")</f>
        <v/>
      </c>
      <c r="H21" s="136" t="str">
        <f>IF(F21="Salesman",วันทำงาน!G21,"")</f>
        <v/>
      </c>
      <c r="I21" s="141" t="str">
        <f>IF($H21="","",AB21/$R21*(100%-เงื่อนไข!$B$4))</f>
        <v/>
      </c>
      <c r="J21" s="141" t="str">
        <f>IF($H21="","",AK21/$R21*(100%-เงื่อนไข!$B$4))</f>
        <v/>
      </c>
      <c r="K21" s="141" t="str">
        <f>IF($H21="","",AT21/$R21*(100%-เงื่อนไข!$B$4))</f>
        <v/>
      </c>
      <c r="L21" s="141" t="str">
        <f t="shared" si="14"/>
        <v/>
      </c>
      <c r="M21" s="142" t="str">
        <f>IF((OR(วันทำงาน!H21="",$F$1="")),"",IF(F21="Salesman",วันทำงาน!H21,""))</f>
        <v/>
      </c>
      <c r="N21" s="111">
        <f>IF($M21="",0,IF($X21="P",Y21*เงื่อนไข!$C$5,0))</f>
        <v>0</v>
      </c>
      <c r="O21" s="111">
        <f>IF($M21="",0,IF($X21="P",AH21*เงื่อนไข!$C$5,0))</f>
        <v>0</v>
      </c>
      <c r="P21" s="141">
        <f>IF($M21="",0,IF($X21="P",AQ21*เงื่อนไข!$C$5,0))</f>
        <v>0</v>
      </c>
      <c r="Q21" s="141">
        <f t="shared" si="15"/>
        <v>0</v>
      </c>
      <c r="R21" s="124" t="str">
        <f>IF($A21="","",IF(วันทำงาน!J21&lt;&gt;"",วันทำงาน!J21,""))</f>
        <v/>
      </c>
      <c r="S21" s="124" t="str">
        <f>IF($A21="","",IF(วันทำงาน!K21&lt;&gt;"",วันทำงาน!K21,""))</f>
        <v/>
      </c>
      <c r="T21" s="156">
        <f>IF(วันทำงาน!AZ21&lt;&gt;"",IF(วันทำงาน!AZ21&gt;S21,S21,วันทำงาน!AZ21),"")</f>
        <v>1</v>
      </c>
      <c r="U21" s="106" t="str">
        <f>IF(A21="","",เงื่อนไข!C$4)</f>
        <v/>
      </c>
      <c r="V21" s="106">
        <f t="shared" si="2"/>
        <v>0</v>
      </c>
      <c r="W21" s="105" t="str">
        <f t="shared" si="3"/>
        <v/>
      </c>
      <c r="X21" s="186" t="str">
        <f t="shared" si="4"/>
        <v/>
      </c>
      <c r="Y21" s="184">
        <f>วันทำงาน!AQ21</f>
        <v>0</v>
      </c>
      <c r="Z21" s="150"/>
      <c r="AA21" s="150">
        <f>IF($W21="",0,IF($W21&gt;=100%,เงื่อนไข!$H$4,IF($W21&gt;=80%,เงื่อนไข!$G$4,IF($W21&gt;=50%,เงื่อนไข!$F$4,IF($W21&lt;50%,เงื่อนไข!$E$4)))))</f>
        <v>0</v>
      </c>
      <c r="AB21" s="179">
        <f t="shared" si="5"/>
        <v>0</v>
      </c>
      <c r="AC21" s="141">
        <f t="shared" si="6"/>
        <v>0</v>
      </c>
      <c r="AD21" s="175">
        <f>IF(AB21=0,0,AB21/$R21*เงื่อนไข!$B$4)</f>
        <v>0</v>
      </c>
      <c r="AE21" s="181">
        <f t="shared" si="11"/>
        <v>0</v>
      </c>
      <c r="AF21" s="175">
        <f>SUMIF(วันทำงาน!$F$554:$F$687,$B21,วันทำงาน!$J$554:$J$687)</f>
        <v>0</v>
      </c>
      <c r="AG21" s="182">
        <f>IF((AND($W21&gt;=100%,$W21&lt;&gt;"")),เงื่อนไข!$F$8*Y21/$V21,0)</f>
        <v>0</v>
      </c>
      <c r="AH21" s="181">
        <f>SUM(วันทำงาน!AR21:AT21,วันทำงาน!AV21:AX21)</f>
        <v>0</v>
      </c>
      <c r="AI21" s="150"/>
      <c r="AJ21" s="150">
        <f>IF($W21="",0,IF($W21&gt;=100%,เงื่อนไข!$L$4,IF($W21&gt;=80%,เงื่อนไข!$K$4,IF($W21&gt;=50%,เงื่อนไข!$J$4,IF($W21&lt;50%,เงื่อนไข!$I$4)))))</f>
        <v>0</v>
      </c>
      <c r="AK21" s="179">
        <f t="shared" si="7"/>
        <v>0</v>
      </c>
      <c r="AL21" s="175">
        <f t="shared" si="8"/>
        <v>0</v>
      </c>
      <c r="AM21" s="175">
        <f>IF(AK21=0,0,AK21/$R21*เงื่อนไข!$B$4)</f>
        <v>0</v>
      </c>
      <c r="AN21" s="181">
        <f t="shared" si="12"/>
        <v>0</v>
      </c>
      <c r="AO21" s="175">
        <f>SUMIF(วันทำงาน!$F$554:$F$687,$B21,วันทำงาน!$K$554:$K$687)</f>
        <v>0</v>
      </c>
      <c r="AP21" s="182">
        <f>IF((AND($W21&gt;=100%,$W21&lt;&gt;"")),เงื่อนไข!$F$8*AH21/$V21,0)</f>
        <v>0</v>
      </c>
      <c r="AQ21" s="184">
        <f>วันทำงาน!AU21</f>
        <v>0</v>
      </c>
      <c r="AR21" s="150"/>
      <c r="AS21" s="150">
        <f>IF(W21="",0,IF($W21&gt;=100%,เงื่อนไข!$P$4,IF($W21&gt;=80%,เงื่อนไข!$O$4,IF($W21&gt;=50%,เงื่อนไข!$N$4,IF($W21&lt;50%,เงื่อนไข!$M$4)))))</f>
        <v>0</v>
      </c>
      <c r="AT21" s="179">
        <f t="shared" si="9"/>
        <v>0</v>
      </c>
      <c r="AU21" s="175">
        <f t="shared" si="10"/>
        <v>0</v>
      </c>
      <c r="AV21" s="175">
        <f>IF(AT21=0,0,AT21/$R21*เงื่อนไข!$B$4)</f>
        <v>0</v>
      </c>
      <c r="AW21" s="181">
        <f t="shared" si="13"/>
        <v>0</v>
      </c>
      <c r="AX21" s="175">
        <f>SUMIF(วันทำงาน!$F$554:$F$687,$B21,วันทำงาน!$L$554:$L$687)</f>
        <v>0</v>
      </c>
      <c r="AY21" s="182">
        <f>IF((AND($W21&gt;=100%,$W21&lt;&gt;"")),เงื่อนไข!$F$8*AQ21/$V21,0)</f>
        <v>0</v>
      </c>
    </row>
    <row r="22" spans="1:51" s="6" customFormat="1" x14ac:dyDescent="0.25">
      <c r="A22" s="124" t="str">
        <f>IF(วันทำงาน!A22&lt;&gt;"",วันทำงาน!A22,"")</f>
        <v/>
      </c>
      <c r="B22" s="124" t="str">
        <f>IF(วันทำงาน!B22&lt;&gt;"",วันทำงาน!B22,"")</f>
        <v/>
      </c>
      <c r="C22" s="124"/>
      <c r="D22" s="124" t="str">
        <f>IF(วันทำงาน!C22&lt;&gt;"",วันทำงาน!C22,"")</f>
        <v/>
      </c>
      <c r="E22" s="125" t="str">
        <f>IF(วันทำงาน!D22&lt;&gt;"",วันทำงาน!D22,"")</f>
        <v/>
      </c>
      <c r="F22" s="90" t="str">
        <f>IF(วันทำงาน!E22&lt;&gt;"",วันทำงาน!E22,"")</f>
        <v/>
      </c>
      <c r="G22" s="124" t="str">
        <f>IF(วันทำงาน!F22&lt;&gt;"",วันทำงาน!F22,"")</f>
        <v/>
      </c>
      <c r="H22" s="136" t="str">
        <f>IF(F22="Salesman",วันทำงาน!G22,"")</f>
        <v/>
      </c>
      <c r="I22" s="141" t="str">
        <f>IF($H22="","",AB22/$R22*(100%-เงื่อนไข!$B$4))</f>
        <v/>
      </c>
      <c r="J22" s="141" t="str">
        <f>IF($H22="","",AK22/$R22*(100%-เงื่อนไข!$B$4))</f>
        <v/>
      </c>
      <c r="K22" s="141" t="str">
        <f>IF($H22="","",AT22/$R22*(100%-เงื่อนไข!$B$4))</f>
        <v/>
      </c>
      <c r="L22" s="141" t="str">
        <f t="shared" si="14"/>
        <v/>
      </c>
      <c r="M22" s="142" t="str">
        <f>IF((OR(วันทำงาน!H22="",$F$1="")),"",IF(F22="Salesman",วันทำงาน!H22,""))</f>
        <v/>
      </c>
      <c r="N22" s="111">
        <f>IF($M22="",0,IF($X22="P",Y22*เงื่อนไข!$C$5,0))</f>
        <v>0</v>
      </c>
      <c r="O22" s="111">
        <f>IF($M22="",0,IF($X22="P",AH22*เงื่อนไข!$C$5,0))</f>
        <v>0</v>
      </c>
      <c r="P22" s="141">
        <f>IF($M22="",0,IF($X22="P",AQ22*เงื่อนไข!$C$5,0))</f>
        <v>0</v>
      </c>
      <c r="Q22" s="141">
        <f t="shared" si="15"/>
        <v>0</v>
      </c>
      <c r="R22" s="124" t="str">
        <f>IF($A22="","",IF(วันทำงาน!J22&lt;&gt;"",วันทำงาน!J22,""))</f>
        <v/>
      </c>
      <c r="S22" s="124" t="str">
        <f>IF($A22="","",IF(วันทำงาน!K22&lt;&gt;"",วันทำงาน!K22,""))</f>
        <v/>
      </c>
      <c r="T22" s="156">
        <f>IF(วันทำงาน!AZ22&lt;&gt;"",IF(วันทำงาน!AZ22&gt;S22,S22,วันทำงาน!AZ22),"")</f>
        <v>1</v>
      </c>
      <c r="U22" s="106" t="str">
        <f>IF(A22="","",เงื่อนไข!C$4)</f>
        <v/>
      </c>
      <c r="V22" s="106">
        <f t="shared" si="2"/>
        <v>0</v>
      </c>
      <c r="W22" s="105" t="str">
        <f t="shared" si="3"/>
        <v/>
      </c>
      <c r="X22" s="186" t="str">
        <f t="shared" si="4"/>
        <v/>
      </c>
      <c r="Y22" s="184">
        <f>วันทำงาน!AQ22</f>
        <v>0</v>
      </c>
      <c r="Z22" s="150"/>
      <c r="AA22" s="150">
        <f>IF($W22="",0,IF($W22&gt;=100%,เงื่อนไข!$H$4,IF($W22&gt;=80%,เงื่อนไข!$G$4,IF($W22&gt;=50%,เงื่อนไข!$F$4,IF($W22&lt;50%,เงื่อนไข!$E$4)))))</f>
        <v>0</v>
      </c>
      <c r="AB22" s="179">
        <f t="shared" si="5"/>
        <v>0</v>
      </c>
      <c r="AC22" s="141">
        <f t="shared" si="6"/>
        <v>0</v>
      </c>
      <c r="AD22" s="175">
        <f>IF(AB22=0,0,AB22/$R22*เงื่อนไข!$B$4)</f>
        <v>0</v>
      </c>
      <c r="AE22" s="181">
        <f t="shared" si="11"/>
        <v>0</v>
      </c>
      <c r="AF22" s="175">
        <f>SUMIF(วันทำงาน!$F$554:$F$687,$B22,วันทำงาน!$J$554:$J$687)</f>
        <v>0</v>
      </c>
      <c r="AG22" s="182">
        <f>IF((AND($W22&gt;=100%,$W22&lt;&gt;"")),เงื่อนไข!$F$8*Y22/$V22,0)</f>
        <v>0</v>
      </c>
      <c r="AH22" s="181">
        <f>SUM(วันทำงาน!AR22:AT22,วันทำงาน!AV22:AX22)</f>
        <v>0</v>
      </c>
      <c r="AI22" s="150"/>
      <c r="AJ22" s="150">
        <f>IF($W22="",0,IF($W22&gt;=100%,เงื่อนไข!$L$4,IF($W22&gt;=80%,เงื่อนไข!$K$4,IF($W22&gt;=50%,เงื่อนไข!$J$4,IF($W22&lt;50%,เงื่อนไข!$I$4)))))</f>
        <v>0</v>
      </c>
      <c r="AK22" s="179">
        <f t="shared" si="7"/>
        <v>0</v>
      </c>
      <c r="AL22" s="175">
        <f t="shared" si="8"/>
        <v>0</v>
      </c>
      <c r="AM22" s="175">
        <f>IF(AK22=0,0,AK22/$R22*เงื่อนไข!$B$4)</f>
        <v>0</v>
      </c>
      <c r="AN22" s="181">
        <f t="shared" si="12"/>
        <v>0</v>
      </c>
      <c r="AO22" s="175">
        <f>SUMIF(วันทำงาน!$F$554:$F$687,$B22,วันทำงาน!$K$554:$K$687)</f>
        <v>0</v>
      </c>
      <c r="AP22" s="182">
        <f>IF((AND($W22&gt;=100%,$W22&lt;&gt;"")),เงื่อนไข!$F$8*AH22/$V22,0)</f>
        <v>0</v>
      </c>
      <c r="AQ22" s="184">
        <f>วันทำงาน!AU22</f>
        <v>0</v>
      </c>
      <c r="AR22" s="150"/>
      <c r="AS22" s="150">
        <f>IF(W22="",0,IF($W22&gt;=100%,เงื่อนไข!$P$4,IF($W22&gt;=80%,เงื่อนไข!$O$4,IF($W22&gt;=50%,เงื่อนไข!$N$4,IF($W22&lt;50%,เงื่อนไข!$M$4)))))</f>
        <v>0</v>
      </c>
      <c r="AT22" s="179">
        <f t="shared" si="9"/>
        <v>0</v>
      </c>
      <c r="AU22" s="175">
        <f t="shared" si="10"/>
        <v>0</v>
      </c>
      <c r="AV22" s="175">
        <f>IF(AT22=0,0,AT22/$R22*เงื่อนไข!$B$4)</f>
        <v>0</v>
      </c>
      <c r="AW22" s="181">
        <f t="shared" si="13"/>
        <v>0</v>
      </c>
      <c r="AX22" s="175">
        <f>SUMIF(วันทำงาน!$F$554:$F$687,$B22,วันทำงาน!$L$554:$L$687)</f>
        <v>0</v>
      </c>
      <c r="AY22" s="182">
        <f>IF((AND($W22&gt;=100%,$W22&lt;&gt;"")),เงื่อนไข!$F$8*AQ22/$V22,0)</f>
        <v>0</v>
      </c>
    </row>
    <row r="23" spans="1:51" s="6" customFormat="1" x14ac:dyDescent="0.25">
      <c r="A23" s="124" t="str">
        <f>IF(วันทำงาน!A23&lt;&gt;"",วันทำงาน!A23,"")</f>
        <v/>
      </c>
      <c r="B23" s="124" t="str">
        <f>IF(วันทำงาน!B23&lt;&gt;"",วันทำงาน!B23,"")</f>
        <v/>
      </c>
      <c r="C23" s="124"/>
      <c r="D23" s="124" t="str">
        <f>IF(วันทำงาน!C23&lt;&gt;"",วันทำงาน!C23,"")</f>
        <v/>
      </c>
      <c r="E23" s="125" t="str">
        <f>IF(วันทำงาน!D23&lt;&gt;"",วันทำงาน!D23,"")</f>
        <v/>
      </c>
      <c r="F23" s="90" t="str">
        <f>IF(วันทำงาน!E23&lt;&gt;"",วันทำงาน!E23,"")</f>
        <v/>
      </c>
      <c r="G23" s="124" t="str">
        <f>IF(วันทำงาน!F23&lt;&gt;"",วันทำงาน!F23,"")</f>
        <v/>
      </c>
      <c r="H23" s="136" t="str">
        <f>IF(F23="Salesman",วันทำงาน!G23,"")</f>
        <v/>
      </c>
      <c r="I23" s="141" t="str">
        <f>IF($H23="","",AB23/$R23*(100%-เงื่อนไข!$B$4))</f>
        <v/>
      </c>
      <c r="J23" s="141" t="str">
        <f>IF($H23="","",AK23/$R23*(100%-เงื่อนไข!$B$4))</f>
        <v/>
      </c>
      <c r="K23" s="141" t="str">
        <f>IF($H23="","",AT23/$R23*(100%-เงื่อนไข!$B$4))</f>
        <v/>
      </c>
      <c r="L23" s="141" t="str">
        <f t="shared" si="14"/>
        <v/>
      </c>
      <c r="M23" s="142" t="str">
        <f>IF((OR(วันทำงาน!H23="",$F$1="")),"",IF(F23="Salesman",วันทำงาน!H23,""))</f>
        <v/>
      </c>
      <c r="N23" s="111">
        <f>IF($M23="",0,IF($X23="P",Y23*เงื่อนไข!$C$5,0))</f>
        <v>0</v>
      </c>
      <c r="O23" s="111">
        <f>IF($M23="",0,IF($X23="P",AH23*เงื่อนไข!$C$5,0))</f>
        <v>0</v>
      </c>
      <c r="P23" s="141">
        <f>IF($M23="",0,IF($X23="P",AQ23*เงื่อนไข!$C$5,0))</f>
        <v>0</v>
      </c>
      <c r="Q23" s="141">
        <f t="shared" si="15"/>
        <v>0</v>
      </c>
      <c r="R23" s="124" t="str">
        <f>IF($A23="","",IF(วันทำงาน!J23&lt;&gt;"",วันทำงาน!J23,""))</f>
        <v/>
      </c>
      <c r="S23" s="124" t="str">
        <f>IF($A23="","",IF(วันทำงาน!K23&lt;&gt;"",วันทำงาน!K23,""))</f>
        <v/>
      </c>
      <c r="T23" s="156">
        <f>IF(วันทำงาน!AZ23&lt;&gt;"",IF(วันทำงาน!AZ23&gt;S23,S23,วันทำงาน!AZ23),"")</f>
        <v>1</v>
      </c>
      <c r="U23" s="106" t="str">
        <f>IF(A23="","",เงื่อนไข!C$4)</f>
        <v/>
      </c>
      <c r="V23" s="106">
        <f t="shared" si="2"/>
        <v>0</v>
      </c>
      <c r="W23" s="105" t="str">
        <f t="shared" si="3"/>
        <v/>
      </c>
      <c r="X23" s="186" t="str">
        <f t="shared" si="4"/>
        <v/>
      </c>
      <c r="Y23" s="184">
        <f>วันทำงาน!AQ23</f>
        <v>0</v>
      </c>
      <c r="Z23" s="150"/>
      <c r="AA23" s="150">
        <f>IF($W23="",0,IF($W23&gt;=100%,เงื่อนไข!$H$4,IF($W23&gt;=80%,เงื่อนไข!$G$4,IF($W23&gt;=50%,เงื่อนไข!$F$4,IF($W23&lt;50%,เงื่อนไข!$E$4)))))</f>
        <v>0</v>
      </c>
      <c r="AB23" s="179">
        <f t="shared" si="5"/>
        <v>0</v>
      </c>
      <c r="AC23" s="141">
        <f t="shared" si="6"/>
        <v>0</v>
      </c>
      <c r="AD23" s="175">
        <f>IF(AB23=0,0,AB23/$R23*เงื่อนไข!$B$4)</f>
        <v>0</v>
      </c>
      <c r="AE23" s="181">
        <f t="shared" si="11"/>
        <v>0</v>
      </c>
      <c r="AF23" s="175">
        <f>SUMIF(วันทำงาน!$F$554:$F$687,$B23,วันทำงาน!$J$554:$J$687)</f>
        <v>0</v>
      </c>
      <c r="AG23" s="182">
        <f>IF((AND($W23&gt;=100%,$W23&lt;&gt;"")),เงื่อนไข!$F$8*Y23/$V23,0)</f>
        <v>0</v>
      </c>
      <c r="AH23" s="181">
        <f>SUM(วันทำงาน!AR23:AT23,วันทำงาน!AV23:AX23)</f>
        <v>0</v>
      </c>
      <c r="AI23" s="150"/>
      <c r="AJ23" s="150">
        <f>IF($W23="",0,IF($W23&gt;=100%,เงื่อนไข!$L$4,IF($W23&gt;=80%,เงื่อนไข!$K$4,IF($W23&gt;=50%,เงื่อนไข!$J$4,IF($W23&lt;50%,เงื่อนไข!$I$4)))))</f>
        <v>0</v>
      </c>
      <c r="AK23" s="179">
        <f t="shared" si="7"/>
        <v>0</v>
      </c>
      <c r="AL23" s="175">
        <f t="shared" si="8"/>
        <v>0</v>
      </c>
      <c r="AM23" s="175">
        <f>IF(AK23=0,0,AK23/$R23*เงื่อนไข!$B$4)</f>
        <v>0</v>
      </c>
      <c r="AN23" s="181">
        <f t="shared" si="12"/>
        <v>0</v>
      </c>
      <c r="AO23" s="175">
        <f>SUMIF(วันทำงาน!$F$554:$F$687,$B23,วันทำงาน!$K$554:$K$687)</f>
        <v>0</v>
      </c>
      <c r="AP23" s="182">
        <f>IF((AND($W23&gt;=100%,$W23&lt;&gt;"")),เงื่อนไข!$F$8*AH23/$V23,0)</f>
        <v>0</v>
      </c>
      <c r="AQ23" s="184">
        <f>วันทำงาน!AU23</f>
        <v>0</v>
      </c>
      <c r="AR23" s="150"/>
      <c r="AS23" s="150">
        <f>IF(W23="",0,IF($W23&gt;=100%,เงื่อนไข!$P$4,IF($W23&gt;=80%,เงื่อนไข!$O$4,IF($W23&gt;=50%,เงื่อนไข!$N$4,IF($W23&lt;50%,เงื่อนไข!$M$4)))))</f>
        <v>0</v>
      </c>
      <c r="AT23" s="179">
        <f t="shared" si="9"/>
        <v>0</v>
      </c>
      <c r="AU23" s="175">
        <f t="shared" si="10"/>
        <v>0</v>
      </c>
      <c r="AV23" s="175">
        <f>IF(AT23=0,0,AT23/$R23*เงื่อนไข!$B$4)</f>
        <v>0</v>
      </c>
      <c r="AW23" s="181">
        <f t="shared" si="13"/>
        <v>0</v>
      </c>
      <c r="AX23" s="175">
        <f>SUMIF(วันทำงาน!$F$554:$F$687,$B23,วันทำงาน!$L$554:$L$687)</f>
        <v>0</v>
      </c>
      <c r="AY23" s="182">
        <f>IF((AND($W23&gt;=100%,$W23&lt;&gt;"")),เงื่อนไข!$F$8*AQ23/$V23,0)</f>
        <v>0</v>
      </c>
    </row>
    <row r="24" spans="1:51" s="6" customFormat="1" x14ac:dyDescent="0.25">
      <c r="A24" s="124" t="str">
        <f>IF(วันทำงาน!A24&lt;&gt;"",วันทำงาน!A24,"")</f>
        <v/>
      </c>
      <c r="B24" s="124" t="str">
        <f>IF(วันทำงาน!B24&lt;&gt;"",วันทำงาน!B24,"")</f>
        <v/>
      </c>
      <c r="C24" s="124"/>
      <c r="D24" s="124" t="str">
        <f>IF(วันทำงาน!C24&lt;&gt;"",วันทำงาน!C24,"")</f>
        <v/>
      </c>
      <c r="E24" s="125" t="str">
        <f>IF(วันทำงาน!D24&lt;&gt;"",วันทำงาน!D24,"")</f>
        <v/>
      </c>
      <c r="F24" s="90" t="str">
        <f>IF(วันทำงาน!E24&lt;&gt;"",วันทำงาน!E24,"")</f>
        <v/>
      </c>
      <c r="G24" s="124" t="str">
        <f>IF(วันทำงาน!F24&lt;&gt;"",วันทำงาน!F24,"")</f>
        <v/>
      </c>
      <c r="H24" s="136" t="str">
        <f>IF(F24="Salesman",วันทำงาน!G24,"")</f>
        <v/>
      </c>
      <c r="I24" s="141" t="str">
        <f>IF($H24="","",AB24/$R24*(100%-เงื่อนไข!$B$4))</f>
        <v/>
      </c>
      <c r="J24" s="141" t="str">
        <f>IF($H24="","",AK24/$R24*(100%-เงื่อนไข!$B$4))</f>
        <v/>
      </c>
      <c r="K24" s="141" t="str">
        <f>IF($H24="","",AT24/$R24*(100%-เงื่อนไข!$B$4))</f>
        <v/>
      </c>
      <c r="L24" s="141" t="str">
        <f t="shared" si="14"/>
        <v/>
      </c>
      <c r="M24" s="142" t="str">
        <f>IF((OR(วันทำงาน!H24="",$F$1="")),"",IF(F24="Salesman",วันทำงาน!H24,""))</f>
        <v/>
      </c>
      <c r="N24" s="111">
        <f>IF($M24="",0,IF($X24="P",Y24*เงื่อนไข!$C$5,0))</f>
        <v>0</v>
      </c>
      <c r="O24" s="111">
        <f>IF($M24="",0,IF($X24="P",AH24*เงื่อนไข!$C$5,0))</f>
        <v>0</v>
      </c>
      <c r="P24" s="141">
        <f>IF($M24="",0,IF($X24="P",AQ24*เงื่อนไข!$C$5,0))</f>
        <v>0</v>
      </c>
      <c r="Q24" s="141">
        <f t="shared" si="15"/>
        <v>0</v>
      </c>
      <c r="R24" s="124" t="str">
        <f>IF($A24="","",IF(วันทำงาน!J24&lt;&gt;"",วันทำงาน!J24,""))</f>
        <v/>
      </c>
      <c r="S24" s="124" t="str">
        <f>IF($A24="","",IF(วันทำงาน!K24&lt;&gt;"",วันทำงาน!K24,""))</f>
        <v/>
      </c>
      <c r="T24" s="156">
        <f>IF(วันทำงาน!AZ24&lt;&gt;"",IF(วันทำงาน!AZ24&gt;S24,S24,วันทำงาน!AZ24),"")</f>
        <v>1</v>
      </c>
      <c r="U24" s="106" t="str">
        <f>IF(A24="","",เงื่อนไข!C$4)</f>
        <v/>
      </c>
      <c r="V24" s="106">
        <f t="shared" si="2"/>
        <v>0</v>
      </c>
      <c r="W24" s="105" t="str">
        <f t="shared" si="3"/>
        <v/>
      </c>
      <c r="X24" s="186" t="str">
        <f t="shared" si="4"/>
        <v/>
      </c>
      <c r="Y24" s="184">
        <f>วันทำงาน!AQ24</f>
        <v>0</v>
      </c>
      <c r="Z24" s="150"/>
      <c r="AA24" s="150">
        <f>IF($W24="",0,IF($W24&gt;=100%,เงื่อนไข!$H$4,IF($W24&gt;=80%,เงื่อนไข!$G$4,IF($W24&gt;=50%,เงื่อนไข!$F$4,IF($W24&lt;50%,เงื่อนไข!$E$4)))))</f>
        <v>0</v>
      </c>
      <c r="AB24" s="179">
        <f t="shared" si="5"/>
        <v>0</v>
      </c>
      <c r="AC24" s="141">
        <f t="shared" si="6"/>
        <v>0</v>
      </c>
      <c r="AD24" s="175">
        <f>IF(AB24=0,0,AB24/$R24*เงื่อนไข!$B$4)</f>
        <v>0</v>
      </c>
      <c r="AE24" s="181">
        <f t="shared" si="11"/>
        <v>0</v>
      </c>
      <c r="AF24" s="175">
        <f>SUMIF(วันทำงาน!$F$554:$F$687,$B24,วันทำงาน!$J$554:$J$687)</f>
        <v>0</v>
      </c>
      <c r="AG24" s="182">
        <f>IF((AND($W24&gt;=100%,$W24&lt;&gt;"")),เงื่อนไข!$F$8*Y24/$V24,0)</f>
        <v>0</v>
      </c>
      <c r="AH24" s="181">
        <f>SUM(วันทำงาน!AR24:AT24,วันทำงาน!AV24:AX24)</f>
        <v>0</v>
      </c>
      <c r="AI24" s="150"/>
      <c r="AJ24" s="150">
        <f>IF($W24="",0,IF($W24&gt;=100%,เงื่อนไข!$L$4,IF($W24&gt;=80%,เงื่อนไข!$K$4,IF($W24&gt;=50%,เงื่อนไข!$J$4,IF($W24&lt;50%,เงื่อนไข!$I$4)))))</f>
        <v>0</v>
      </c>
      <c r="AK24" s="179">
        <f t="shared" si="7"/>
        <v>0</v>
      </c>
      <c r="AL24" s="175">
        <f t="shared" si="8"/>
        <v>0</v>
      </c>
      <c r="AM24" s="175">
        <f>IF(AK24=0,0,AK24/$R24*เงื่อนไข!$B$4)</f>
        <v>0</v>
      </c>
      <c r="AN24" s="181">
        <f t="shared" si="12"/>
        <v>0</v>
      </c>
      <c r="AO24" s="175">
        <f>SUMIF(วันทำงาน!$F$554:$F$687,$B24,วันทำงาน!$K$554:$K$687)</f>
        <v>0</v>
      </c>
      <c r="AP24" s="182">
        <f>IF((AND($W24&gt;=100%,$W24&lt;&gt;"")),เงื่อนไข!$F$8*AH24/$V24,0)</f>
        <v>0</v>
      </c>
      <c r="AQ24" s="184">
        <f>วันทำงาน!AU24</f>
        <v>0</v>
      </c>
      <c r="AR24" s="150"/>
      <c r="AS24" s="150">
        <f>IF(W24="",0,IF($W24&gt;=100%,เงื่อนไข!$P$4,IF($W24&gt;=80%,เงื่อนไข!$O$4,IF($W24&gt;=50%,เงื่อนไข!$N$4,IF($W24&lt;50%,เงื่อนไข!$M$4)))))</f>
        <v>0</v>
      </c>
      <c r="AT24" s="179">
        <f t="shared" si="9"/>
        <v>0</v>
      </c>
      <c r="AU24" s="175">
        <f t="shared" si="10"/>
        <v>0</v>
      </c>
      <c r="AV24" s="175">
        <f>IF(AT24=0,0,AT24/$R24*เงื่อนไข!$B$4)</f>
        <v>0</v>
      </c>
      <c r="AW24" s="181">
        <f t="shared" si="13"/>
        <v>0</v>
      </c>
      <c r="AX24" s="175">
        <f>SUMIF(วันทำงาน!$F$554:$F$687,$B24,วันทำงาน!$L$554:$L$687)</f>
        <v>0</v>
      </c>
      <c r="AY24" s="182">
        <f>IF((AND($W24&gt;=100%,$W24&lt;&gt;"")),เงื่อนไข!$F$8*AQ24/$V24,0)</f>
        <v>0</v>
      </c>
    </row>
    <row r="25" spans="1:51" s="6" customFormat="1" x14ac:dyDescent="0.25">
      <c r="A25" s="124" t="str">
        <f>IF(วันทำงาน!A25&lt;&gt;"",วันทำงาน!A25,"")</f>
        <v/>
      </c>
      <c r="B25" s="124" t="str">
        <f>IF(วันทำงาน!B25&lt;&gt;"",วันทำงาน!B25,"")</f>
        <v/>
      </c>
      <c r="C25" s="124"/>
      <c r="D25" s="124" t="str">
        <f>IF(วันทำงาน!C25&lt;&gt;"",วันทำงาน!C25,"")</f>
        <v/>
      </c>
      <c r="E25" s="125" t="str">
        <f>IF(วันทำงาน!D25&lt;&gt;"",วันทำงาน!D25,"")</f>
        <v/>
      </c>
      <c r="F25" s="90" t="str">
        <f>IF(วันทำงาน!E25&lt;&gt;"",วันทำงาน!E25,"")</f>
        <v/>
      </c>
      <c r="G25" s="124" t="str">
        <f>IF(วันทำงาน!F25&lt;&gt;"",วันทำงาน!F25,"")</f>
        <v/>
      </c>
      <c r="H25" s="136" t="str">
        <f>IF(F25="Salesman",วันทำงาน!G25,"")</f>
        <v/>
      </c>
      <c r="I25" s="141" t="str">
        <f>IF($H25="","",AB25/$R25*(100%-เงื่อนไข!$B$4))</f>
        <v/>
      </c>
      <c r="J25" s="141" t="str">
        <f>IF($H25="","",AK25/$R25*(100%-เงื่อนไข!$B$4))</f>
        <v/>
      </c>
      <c r="K25" s="141" t="str">
        <f>IF($H25="","",AT25/$R25*(100%-เงื่อนไข!$B$4))</f>
        <v/>
      </c>
      <c r="L25" s="141" t="str">
        <f t="shared" si="14"/>
        <v/>
      </c>
      <c r="M25" s="142" t="str">
        <f>IF((OR(วันทำงาน!H25="",$F$1="")),"",IF(F25="Salesman",วันทำงาน!H25,""))</f>
        <v/>
      </c>
      <c r="N25" s="111">
        <f>IF($M25="",0,IF($X25="P",Y25*เงื่อนไข!$C$5,0))</f>
        <v>0</v>
      </c>
      <c r="O25" s="111">
        <f>IF($M25="",0,IF($X25="P",AH25*เงื่อนไข!$C$5,0))</f>
        <v>0</v>
      </c>
      <c r="P25" s="141">
        <f>IF($M25="",0,IF($X25="P",AQ25*เงื่อนไข!$C$5,0))</f>
        <v>0</v>
      </c>
      <c r="Q25" s="141">
        <f t="shared" si="15"/>
        <v>0</v>
      </c>
      <c r="R25" s="124" t="str">
        <f>IF($A25="","",IF(วันทำงาน!J25&lt;&gt;"",วันทำงาน!J25,""))</f>
        <v/>
      </c>
      <c r="S25" s="124" t="str">
        <f>IF($A25="","",IF(วันทำงาน!K25&lt;&gt;"",วันทำงาน!K25,""))</f>
        <v/>
      </c>
      <c r="T25" s="156">
        <f>IF(วันทำงาน!AZ25&lt;&gt;"",IF(วันทำงาน!AZ25&gt;S25,S25,วันทำงาน!AZ25),"")</f>
        <v>1</v>
      </c>
      <c r="U25" s="106" t="str">
        <f>IF(A25="","",เงื่อนไข!C$4)</f>
        <v/>
      </c>
      <c r="V25" s="106">
        <f t="shared" si="2"/>
        <v>0</v>
      </c>
      <c r="W25" s="105" t="str">
        <f t="shared" si="3"/>
        <v/>
      </c>
      <c r="X25" s="186" t="str">
        <f t="shared" si="4"/>
        <v/>
      </c>
      <c r="Y25" s="184">
        <f>วันทำงาน!AQ25</f>
        <v>0</v>
      </c>
      <c r="Z25" s="150"/>
      <c r="AA25" s="150">
        <f>IF($W25="",0,IF($W25&gt;=100%,เงื่อนไข!$H$4,IF($W25&gt;=80%,เงื่อนไข!$G$4,IF($W25&gt;=50%,เงื่อนไข!$F$4,IF($W25&lt;50%,เงื่อนไข!$E$4)))))</f>
        <v>0</v>
      </c>
      <c r="AB25" s="179">
        <f t="shared" si="5"/>
        <v>0</v>
      </c>
      <c r="AC25" s="141">
        <f t="shared" si="6"/>
        <v>0</v>
      </c>
      <c r="AD25" s="175">
        <f>IF(AB25=0,0,AB25/$R25*เงื่อนไข!$B$4)</f>
        <v>0</v>
      </c>
      <c r="AE25" s="181">
        <f t="shared" si="11"/>
        <v>0</v>
      </c>
      <c r="AF25" s="175">
        <f>SUMIF(วันทำงาน!$F$554:$F$687,$B25,วันทำงาน!$J$554:$J$687)</f>
        <v>0</v>
      </c>
      <c r="AG25" s="182">
        <f>IF((AND($W25&gt;=100%,$W25&lt;&gt;"")),เงื่อนไข!$F$8*Y25/$V25,0)</f>
        <v>0</v>
      </c>
      <c r="AH25" s="181">
        <f>SUM(วันทำงาน!AR25:AT25,วันทำงาน!AV25:AX25)</f>
        <v>0</v>
      </c>
      <c r="AI25" s="150"/>
      <c r="AJ25" s="150">
        <f>IF($W25="",0,IF($W25&gt;=100%,เงื่อนไข!$L$4,IF($W25&gt;=80%,เงื่อนไข!$K$4,IF($W25&gt;=50%,เงื่อนไข!$J$4,IF($W25&lt;50%,เงื่อนไข!$I$4)))))</f>
        <v>0</v>
      </c>
      <c r="AK25" s="179">
        <f t="shared" si="7"/>
        <v>0</v>
      </c>
      <c r="AL25" s="175">
        <f t="shared" si="8"/>
        <v>0</v>
      </c>
      <c r="AM25" s="175">
        <f>IF(AK25=0,0,AK25/$R25*เงื่อนไข!$B$4)</f>
        <v>0</v>
      </c>
      <c r="AN25" s="181">
        <f t="shared" si="12"/>
        <v>0</v>
      </c>
      <c r="AO25" s="175">
        <f>SUMIF(วันทำงาน!$F$554:$F$687,$B25,วันทำงาน!$K$554:$K$687)</f>
        <v>0</v>
      </c>
      <c r="AP25" s="182">
        <f>IF((AND($W25&gt;=100%,$W25&lt;&gt;"")),เงื่อนไข!$F$8*AH25/$V25,0)</f>
        <v>0</v>
      </c>
      <c r="AQ25" s="184">
        <f>วันทำงาน!AU25</f>
        <v>0</v>
      </c>
      <c r="AR25" s="150"/>
      <c r="AS25" s="150">
        <f>IF(W25="",0,IF($W25&gt;=100%,เงื่อนไข!$P$4,IF($W25&gt;=80%,เงื่อนไข!$O$4,IF($W25&gt;=50%,เงื่อนไข!$N$4,IF($W25&lt;50%,เงื่อนไข!$M$4)))))</f>
        <v>0</v>
      </c>
      <c r="AT25" s="179">
        <f t="shared" si="9"/>
        <v>0</v>
      </c>
      <c r="AU25" s="175">
        <f t="shared" si="10"/>
        <v>0</v>
      </c>
      <c r="AV25" s="175">
        <f>IF(AT25=0,0,AT25/$R25*เงื่อนไข!$B$4)</f>
        <v>0</v>
      </c>
      <c r="AW25" s="181">
        <f t="shared" si="13"/>
        <v>0</v>
      </c>
      <c r="AX25" s="175">
        <f>SUMIF(วันทำงาน!$F$554:$F$687,$B25,วันทำงาน!$L$554:$L$687)</f>
        <v>0</v>
      </c>
      <c r="AY25" s="182">
        <f>IF((AND($W25&gt;=100%,$W25&lt;&gt;"")),เงื่อนไข!$F$8*AQ25/$V25,0)</f>
        <v>0</v>
      </c>
    </row>
    <row r="26" spans="1:51" s="6" customFormat="1" x14ac:dyDescent="0.25">
      <c r="A26" s="124" t="str">
        <f>IF(วันทำงาน!A26&lt;&gt;"",วันทำงาน!A26,"")</f>
        <v/>
      </c>
      <c r="B26" s="124" t="str">
        <f>IF(วันทำงาน!B26&lt;&gt;"",วันทำงาน!B26,"")</f>
        <v/>
      </c>
      <c r="C26" s="124"/>
      <c r="D26" s="124" t="str">
        <f>IF(วันทำงาน!C26&lt;&gt;"",วันทำงาน!C26,"")</f>
        <v/>
      </c>
      <c r="E26" s="125" t="str">
        <f>IF(วันทำงาน!D26&lt;&gt;"",วันทำงาน!D26,"")</f>
        <v/>
      </c>
      <c r="F26" s="90" t="str">
        <f>IF(วันทำงาน!E26&lt;&gt;"",วันทำงาน!E26,"")</f>
        <v/>
      </c>
      <c r="G26" s="124" t="str">
        <f>IF(วันทำงาน!F26&lt;&gt;"",วันทำงาน!F26,"")</f>
        <v/>
      </c>
      <c r="H26" s="136" t="str">
        <f>IF(F26="Salesman",วันทำงาน!G26,"")</f>
        <v/>
      </c>
      <c r="I26" s="141" t="str">
        <f>IF($H26="","",AB26/$R26*(100%-เงื่อนไข!$B$4))</f>
        <v/>
      </c>
      <c r="J26" s="141" t="str">
        <f>IF($H26="","",AK26/$R26*(100%-เงื่อนไข!$B$4))</f>
        <v/>
      </c>
      <c r="K26" s="141" t="str">
        <f>IF($H26="","",AT26/$R26*(100%-เงื่อนไข!$B$4))</f>
        <v/>
      </c>
      <c r="L26" s="141" t="str">
        <f t="shared" si="14"/>
        <v/>
      </c>
      <c r="M26" s="142" t="str">
        <f>IF((OR(วันทำงาน!H26="",$F$1="")),"",IF(F26="Salesman",วันทำงาน!H26,""))</f>
        <v/>
      </c>
      <c r="N26" s="111">
        <f>IF($M26="",0,IF($X26="P",Y26*เงื่อนไข!$C$5,0))</f>
        <v>0</v>
      </c>
      <c r="O26" s="111">
        <f>IF($M26="",0,IF($X26="P",AH26*เงื่อนไข!$C$5,0))</f>
        <v>0</v>
      </c>
      <c r="P26" s="141">
        <f>IF($M26="",0,IF($X26="P",AQ26*เงื่อนไข!$C$5,0))</f>
        <v>0</v>
      </c>
      <c r="Q26" s="141">
        <f t="shared" si="15"/>
        <v>0</v>
      </c>
      <c r="R26" s="124" t="str">
        <f>IF($A26="","",IF(วันทำงาน!J26&lt;&gt;"",วันทำงาน!J26,""))</f>
        <v/>
      </c>
      <c r="S26" s="124" t="str">
        <f>IF($A26="","",IF(วันทำงาน!K26&lt;&gt;"",วันทำงาน!K26,""))</f>
        <v/>
      </c>
      <c r="T26" s="156">
        <f>IF(วันทำงาน!AZ26&lt;&gt;"",IF(วันทำงาน!AZ26&gt;S26,S26,วันทำงาน!AZ26),"")</f>
        <v>1</v>
      </c>
      <c r="U26" s="106" t="str">
        <f>IF(A26="","",เงื่อนไข!C$4)</f>
        <v/>
      </c>
      <c r="V26" s="106">
        <f t="shared" si="2"/>
        <v>0</v>
      </c>
      <c r="W26" s="105" t="str">
        <f t="shared" si="3"/>
        <v/>
      </c>
      <c r="X26" s="186" t="str">
        <f t="shared" si="4"/>
        <v/>
      </c>
      <c r="Y26" s="184">
        <f>วันทำงาน!AQ26</f>
        <v>0</v>
      </c>
      <c r="Z26" s="150"/>
      <c r="AA26" s="150">
        <f>IF($W26="",0,IF($W26&gt;=100%,เงื่อนไข!$H$4,IF($W26&gt;=80%,เงื่อนไข!$G$4,IF($W26&gt;=50%,เงื่อนไข!$F$4,IF($W26&lt;50%,เงื่อนไข!$E$4)))))</f>
        <v>0</v>
      </c>
      <c r="AB26" s="179">
        <f t="shared" si="5"/>
        <v>0</v>
      </c>
      <c r="AC26" s="141">
        <f t="shared" si="6"/>
        <v>0</v>
      </c>
      <c r="AD26" s="175">
        <f>IF(AB26=0,0,AB26/$R26*เงื่อนไข!$B$4)</f>
        <v>0</v>
      </c>
      <c r="AE26" s="181">
        <f t="shared" si="11"/>
        <v>0</v>
      </c>
      <c r="AF26" s="175">
        <f>SUMIF(วันทำงาน!$F$554:$F$687,$B26,วันทำงาน!$J$554:$J$687)</f>
        <v>0</v>
      </c>
      <c r="AG26" s="182">
        <f>IF((AND($W26&gt;=100%,$W26&lt;&gt;"")),เงื่อนไข!$F$8*Y26/$V26,0)</f>
        <v>0</v>
      </c>
      <c r="AH26" s="181">
        <f>SUM(วันทำงาน!AR26:AT26,วันทำงาน!AV26:AX26)</f>
        <v>0</v>
      </c>
      <c r="AI26" s="150"/>
      <c r="AJ26" s="150">
        <f>IF($W26="",0,IF($W26&gt;=100%,เงื่อนไข!$L$4,IF($W26&gt;=80%,เงื่อนไข!$K$4,IF($W26&gt;=50%,เงื่อนไข!$J$4,IF($W26&lt;50%,เงื่อนไข!$I$4)))))</f>
        <v>0</v>
      </c>
      <c r="AK26" s="179">
        <f t="shared" si="7"/>
        <v>0</v>
      </c>
      <c r="AL26" s="175">
        <f t="shared" si="8"/>
        <v>0</v>
      </c>
      <c r="AM26" s="175">
        <f>IF(AK26=0,0,AK26/$R26*เงื่อนไข!$B$4)</f>
        <v>0</v>
      </c>
      <c r="AN26" s="181">
        <f t="shared" si="12"/>
        <v>0</v>
      </c>
      <c r="AO26" s="175">
        <f>SUMIF(วันทำงาน!$F$554:$F$687,$B26,วันทำงาน!$K$554:$K$687)</f>
        <v>0</v>
      </c>
      <c r="AP26" s="182">
        <f>IF((AND($W26&gt;=100%,$W26&lt;&gt;"")),เงื่อนไข!$F$8*AH26/$V26,0)</f>
        <v>0</v>
      </c>
      <c r="AQ26" s="184">
        <f>วันทำงาน!AU26</f>
        <v>0</v>
      </c>
      <c r="AR26" s="150"/>
      <c r="AS26" s="150">
        <f>IF(W26="",0,IF($W26&gt;=100%,เงื่อนไข!$P$4,IF($W26&gt;=80%,เงื่อนไข!$O$4,IF($W26&gt;=50%,เงื่อนไข!$N$4,IF($W26&lt;50%,เงื่อนไข!$M$4)))))</f>
        <v>0</v>
      </c>
      <c r="AT26" s="179">
        <f t="shared" si="9"/>
        <v>0</v>
      </c>
      <c r="AU26" s="175">
        <f t="shared" si="10"/>
        <v>0</v>
      </c>
      <c r="AV26" s="175">
        <f>IF(AT26=0,0,AT26/$R26*เงื่อนไข!$B$4)</f>
        <v>0</v>
      </c>
      <c r="AW26" s="181">
        <f t="shared" si="13"/>
        <v>0</v>
      </c>
      <c r="AX26" s="175">
        <f>SUMIF(วันทำงาน!$F$554:$F$687,$B26,วันทำงาน!$L$554:$L$687)</f>
        <v>0</v>
      </c>
      <c r="AY26" s="182">
        <f>IF((AND($W26&gt;=100%,$W26&lt;&gt;"")),เงื่อนไข!$F$8*AQ26/$V26,0)</f>
        <v>0</v>
      </c>
    </row>
    <row r="27" spans="1:51" s="6" customFormat="1" x14ac:dyDescent="0.25">
      <c r="A27" s="124" t="str">
        <f>IF(วันทำงาน!A27&lt;&gt;"",วันทำงาน!A27,"")</f>
        <v/>
      </c>
      <c r="B27" s="124" t="str">
        <f>IF(วันทำงาน!B27&lt;&gt;"",วันทำงาน!B27,"")</f>
        <v/>
      </c>
      <c r="C27" s="124"/>
      <c r="D27" s="124" t="str">
        <f>IF(วันทำงาน!C27&lt;&gt;"",วันทำงาน!C27,"")</f>
        <v/>
      </c>
      <c r="E27" s="125" t="str">
        <f>IF(วันทำงาน!D27&lt;&gt;"",วันทำงาน!D27,"")</f>
        <v/>
      </c>
      <c r="F27" s="90" t="str">
        <f>IF(วันทำงาน!E27&lt;&gt;"",วันทำงาน!E27,"")</f>
        <v/>
      </c>
      <c r="G27" s="124" t="str">
        <f>IF(วันทำงาน!F27&lt;&gt;"",วันทำงาน!F27,"")</f>
        <v/>
      </c>
      <c r="H27" s="136" t="str">
        <f>IF(F27="Salesman",วันทำงาน!G27,"")</f>
        <v/>
      </c>
      <c r="I27" s="141" t="str">
        <f>IF($H27="","",AB27/$R27*(100%-เงื่อนไข!$B$4))</f>
        <v/>
      </c>
      <c r="J27" s="141" t="str">
        <f>IF($H27="","",AK27/$R27*(100%-เงื่อนไข!$B$4))</f>
        <v/>
      </c>
      <c r="K27" s="141" t="str">
        <f>IF($H27="","",AT27/$R27*(100%-เงื่อนไข!$B$4))</f>
        <v/>
      </c>
      <c r="L27" s="141" t="str">
        <f t="shared" si="14"/>
        <v/>
      </c>
      <c r="M27" s="142" t="str">
        <f>IF((OR(วันทำงาน!H27="",$F$1="")),"",IF(F27="Salesman",วันทำงาน!H27,""))</f>
        <v/>
      </c>
      <c r="N27" s="111">
        <f>IF($M27="",0,IF($X27="P",Y27*เงื่อนไข!$C$5,0))</f>
        <v>0</v>
      </c>
      <c r="O27" s="111">
        <f>IF($M27="",0,IF($X27="P",AH27*เงื่อนไข!$C$5,0))</f>
        <v>0</v>
      </c>
      <c r="P27" s="141">
        <f>IF($M27="",0,IF($X27="P",AQ27*เงื่อนไข!$C$5,0))</f>
        <v>0</v>
      </c>
      <c r="Q27" s="141">
        <f t="shared" si="15"/>
        <v>0</v>
      </c>
      <c r="R27" s="124" t="str">
        <f>IF($A27="","",IF(วันทำงาน!J27&lt;&gt;"",วันทำงาน!J27,""))</f>
        <v/>
      </c>
      <c r="S27" s="124" t="str">
        <f>IF($A27="","",IF(วันทำงาน!K27&lt;&gt;"",วันทำงาน!K27,""))</f>
        <v/>
      </c>
      <c r="T27" s="156">
        <f>IF(วันทำงาน!AZ27&lt;&gt;"",IF(วันทำงาน!AZ27&gt;S27,S27,วันทำงาน!AZ27),"")</f>
        <v>1</v>
      </c>
      <c r="U27" s="106" t="str">
        <f>IF(A27="","",เงื่อนไข!C$4)</f>
        <v/>
      </c>
      <c r="V27" s="106">
        <f t="shared" si="2"/>
        <v>0</v>
      </c>
      <c r="W27" s="105" t="str">
        <f t="shared" si="3"/>
        <v/>
      </c>
      <c r="X27" s="186" t="str">
        <f t="shared" si="4"/>
        <v/>
      </c>
      <c r="Y27" s="184">
        <f>วันทำงาน!AQ27</f>
        <v>0</v>
      </c>
      <c r="Z27" s="150"/>
      <c r="AA27" s="150">
        <f>IF($W27="",0,IF($W27&gt;=100%,เงื่อนไข!$H$4,IF($W27&gt;=80%,เงื่อนไข!$G$4,IF($W27&gt;=50%,เงื่อนไข!$F$4,IF($W27&lt;50%,เงื่อนไข!$E$4)))))</f>
        <v>0</v>
      </c>
      <c r="AB27" s="179">
        <f t="shared" si="5"/>
        <v>0</v>
      </c>
      <c r="AC27" s="141">
        <f t="shared" si="6"/>
        <v>0</v>
      </c>
      <c r="AD27" s="175">
        <f>IF(AB27=0,0,AB27/$R27*เงื่อนไข!$B$4)</f>
        <v>0</v>
      </c>
      <c r="AE27" s="181">
        <f t="shared" si="11"/>
        <v>0</v>
      </c>
      <c r="AF27" s="175">
        <f>SUMIF(วันทำงาน!$F$554:$F$687,$B27,วันทำงาน!$J$554:$J$687)</f>
        <v>0</v>
      </c>
      <c r="AG27" s="182">
        <f>IF((AND($W27&gt;=100%,$W27&lt;&gt;"")),เงื่อนไข!$F$8*Y27/$V27,0)</f>
        <v>0</v>
      </c>
      <c r="AH27" s="181">
        <f>SUM(วันทำงาน!AR27:AT27,วันทำงาน!AV27:AX27)</f>
        <v>0</v>
      </c>
      <c r="AI27" s="150"/>
      <c r="AJ27" s="150">
        <f>IF($W27="",0,IF($W27&gt;=100%,เงื่อนไข!$L$4,IF($W27&gt;=80%,เงื่อนไข!$K$4,IF($W27&gt;=50%,เงื่อนไข!$J$4,IF($W27&lt;50%,เงื่อนไข!$I$4)))))</f>
        <v>0</v>
      </c>
      <c r="AK27" s="179">
        <f t="shared" si="7"/>
        <v>0</v>
      </c>
      <c r="AL27" s="175">
        <f t="shared" si="8"/>
        <v>0</v>
      </c>
      <c r="AM27" s="175">
        <f>IF(AK27=0,0,AK27/$R27*เงื่อนไข!$B$4)</f>
        <v>0</v>
      </c>
      <c r="AN27" s="181">
        <f t="shared" si="12"/>
        <v>0</v>
      </c>
      <c r="AO27" s="175">
        <f>SUMIF(วันทำงาน!$F$554:$F$687,$B27,วันทำงาน!$K$554:$K$687)</f>
        <v>0</v>
      </c>
      <c r="AP27" s="182">
        <f>IF((AND($W27&gt;=100%,$W27&lt;&gt;"")),เงื่อนไข!$F$8*AH27/$V27,0)</f>
        <v>0</v>
      </c>
      <c r="AQ27" s="184">
        <f>วันทำงาน!AU27</f>
        <v>0</v>
      </c>
      <c r="AR27" s="150"/>
      <c r="AS27" s="150">
        <f>IF(W27="",0,IF($W27&gt;=100%,เงื่อนไข!$P$4,IF($W27&gt;=80%,เงื่อนไข!$O$4,IF($W27&gt;=50%,เงื่อนไข!$N$4,IF($W27&lt;50%,เงื่อนไข!$M$4)))))</f>
        <v>0</v>
      </c>
      <c r="AT27" s="179">
        <f t="shared" si="9"/>
        <v>0</v>
      </c>
      <c r="AU27" s="175">
        <f t="shared" si="10"/>
        <v>0</v>
      </c>
      <c r="AV27" s="175">
        <f>IF(AT27=0,0,AT27/$R27*เงื่อนไข!$B$4)</f>
        <v>0</v>
      </c>
      <c r="AW27" s="181">
        <f t="shared" si="13"/>
        <v>0</v>
      </c>
      <c r="AX27" s="175">
        <f>SUMIF(วันทำงาน!$F$554:$F$687,$B27,วันทำงาน!$L$554:$L$687)</f>
        <v>0</v>
      </c>
      <c r="AY27" s="182">
        <f>IF((AND($W27&gt;=100%,$W27&lt;&gt;"")),เงื่อนไข!$F$8*AQ27/$V27,0)</f>
        <v>0</v>
      </c>
    </row>
    <row r="28" spans="1:51" s="6" customFormat="1" x14ac:dyDescent="0.25">
      <c r="A28" s="124" t="str">
        <f>IF(วันทำงาน!A28&lt;&gt;"",วันทำงาน!A28,"")</f>
        <v/>
      </c>
      <c r="B28" s="124" t="str">
        <f>IF(วันทำงาน!B28&lt;&gt;"",วันทำงาน!B28,"")</f>
        <v/>
      </c>
      <c r="C28" s="124"/>
      <c r="D28" s="124" t="str">
        <f>IF(วันทำงาน!C28&lt;&gt;"",วันทำงาน!C28,"")</f>
        <v/>
      </c>
      <c r="E28" s="125" t="str">
        <f>IF(วันทำงาน!D28&lt;&gt;"",วันทำงาน!D28,"")</f>
        <v/>
      </c>
      <c r="F28" s="90" t="str">
        <f>IF(วันทำงาน!E28&lt;&gt;"",วันทำงาน!E28,"")</f>
        <v/>
      </c>
      <c r="G28" s="124" t="str">
        <f>IF(วันทำงาน!F28&lt;&gt;"",วันทำงาน!F28,"")</f>
        <v/>
      </c>
      <c r="H28" s="136" t="str">
        <f>IF(F28="Salesman",วันทำงาน!G28,"")</f>
        <v/>
      </c>
      <c r="I28" s="141" t="str">
        <f>IF($H28="","",AB28/$R28*(100%-เงื่อนไข!$B$4))</f>
        <v/>
      </c>
      <c r="J28" s="141" t="str">
        <f>IF($H28="","",AK28/$R28*(100%-เงื่อนไข!$B$4))</f>
        <v/>
      </c>
      <c r="K28" s="141" t="str">
        <f>IF($H28="","",AT28/$R28*(100%-เงื่อนไข!$B$4))</f>
        <v/>
      </c>
      <c r="L28" s="141" t="str">
        <f t="shared" si="14"/>
        <v/>
      </c>
      <c r="M28" s="142" t="str">
        <f>IF((OR(วันทำงาน!H28="",$F$1="")),"",IF(F28="Salesman",วันทำงาน!H28,""))</f>
        <v/>
      </c>
      <c r="N28" s="111">
        <f>IF($M28="",0,IF($X28="P",Y28*เงื่อนไข!$C$5,0))</f>
        <v>0</v>
      </c>
      <c r="O28" s="111">
        <f>IF($M28="",0,IF($X28="P",AH28*เงื่อนไข!$C$5,0))</f>
        <v>0</v>
      </c>
      <c r="P28" s="141">
        <f>IF($M28="",0,IF($X28="P",AQ28*เงื่อนไข!$C$5,0))</f>
        <v>0</v>
      </c>
      <c r="Q28" s="141">
        <f t="shared" si="15"/>
        <v>0</v>
      </c>
      <c r="R28" s="124" t="str">
        <f>IF($A28="","",IF(วันทำงาน!J28&lt;&gt;"",วันทำงาน!J28,""))</f>
        <v/>
      </c>
      <c r="S28" s="124" t="str">
        <f>IF($A28="","",IF(วันทำงาน!K28&lt;&gt;"",วันทำงาน!K28,""))</f>
        <v/>
      </c>
      <c r="T28" s="156">
        <f>IF(วันทำงาน!AZ28&lt;&gt;"",IF(วันทำงาน!AZ28&gt;S28,S28,วันทำงาน!AZ28),"")</f>
        <v>1</v>
      </c>
      <c r="U28" s="106" t="str">
        <f>IF(A28="","",เงื่อนไข!C$4)</f>
        <v/>
      </c>
      <c r="V28" s="106">
        <f t="shared" si="2"/>
        <v>0</v>
      </c>
      <c r="W28" s="105" t="str">
        <f t="shared" si="3"/>
        <v/>
      </c>
      <c r="X28" s="186" t="str">
        <f t="shared" si="4"/>
        <v/>
      </c>
      <c r="Y28" s="184">
        <f>วันทำงาน!AQ28</f>
        <v>0</v>
      </c>
      <c r="Z28" s="150"/>
      <c r="AA28" s="150">
        <f>IF($W28="",0,IF($W28&gt;=100%,เงื่อนไข!$H$4,IF($W28&gt;=80%,เงื่อนไข!$G$4,IF($W28&gt;=50%,เงื่อนไข!$F$4,IF($W28&lt;50%,เงื่อนไข!$E$4)))))</f>
        <v>0</v>
      </c>
      <c r="AB28" s="179">
        <f t="shared" si="5"/>
        <v>0</v>
      </c>
      <c r="AC28" s="141">
        <f t="shared" si="6"/>
        <v>0</v>
      </c>
      <c r="AD28" s="175">
        <f>IF(AB28=0,0,AB28/$R28*เงื่อนไข!$B$4)</f>
        <v>0</v>
      </c>
      <c r="AE28" s="181">
        <f t="shared" si="11"/>
        <v>0</v>
      </c>
      <c r="AF28" s="175">
        <f>SUMIF(วันทำงาน!$F$554:$F$687,$B28,วันทำงาน!$J$554:$J$687)</f>
        <v>0</v>
      </c>
      <c r="AG28" s="182">
        <f>IF((AND($W28&gt;=100%,$W28&lt;&gt;"")),เงื่อนไข!$F$8*Y28/$V28,0)</f>
        <v>0</v>
      </c>
      <c r="AH28" s="181">
        <f>SUM(วันทำงาน!AR28:AT28,วันทำงาน!AV28:AX28)</f>
        <v>0</v>
      </c>
      <c r="AI28" s="150"/>
      <c r="AJ28" s="150">
        <f>IF($W28="",0,IF($W28&gt;=100%,เงื่อนไข!$L$4,IF($W28&gt;=80%,เงื่อนไข!$K$4,IF($W28&gt;=50%,เงื่อนไข!$J$4,IF($W28&lt;50%,เงื่อนไข!$I$4)))))</f>
        <v>0</v>
      </c>
      <c r="AK28" s="179">
        <f t="shared" si="7"/>
        <v>0</v>
      </c>
      <c r="AL28" s="175">
        <f t="shared" si="8"/>
        <v>0</v>
      </c>
      <c r="AM28" s="175">
        <f>IF(AK28=0,0,AK28/$R28*เงื่อนไข!$B$4)</f>
        <v>0</v>
      </c>
      <c r="AN28" s="181">
        <f t="shared" si="12"/>
        <v>0</v>
      </c>
      <c r="AO28" s="175">
        <f>SUMIF(วันทำงาน!$F$554:$F$687,$B28,วันทำงาน!$K$554:$K$687)</f>
        <v>0</v>
      </c>
      <c r="AP28" s="182">
        <f>IF((AND($W28&gt;=100%,$W28&lt;&gt;"")),เงื่อนไข!$F$8*AH28/$V28,0)</f>
        <v>0</v>
      </c>
      <c r="AQ28" s="184">
        <f>วันทำงาน!AU28</f>
        <v>0</v>
      </c>
      <c r="AR28" s="150"/>
      <c r="AS28" s="150">
        <f>IF(W28="",0,IF($W28&gt;=100%,เงื่อนไข!$P$4,IF($W28&gt;=80%,เงื่อนไข!$O$4,IF($W28&gt;=50%,เงื่อนไข!$N$4,IF($W28&lt;50%,เงื่อนไข!$M$4)))))</f>
        <v>0</v>
      </c>
      <c r="AT28" s="179">
        <f t="shared" si="9"/>
        <v>0</v>
      </c>
      <c r="AU28" s="175">
        <f t="shared" si="10"/>
        <v>0</v>
      </c>
      <c r="AV28" s="175">
        <f>IF(AT28=0,0,AT28/$R28*เงื่อนไข!$B$4)</f>
        <v>0</v>
      </c>
      <c r="AW28" s="181">
        <f t="shared" si="13"/>
        <v>0</v>
      </c>
      <c r="AX28" s="175">
        <f>SUMIF(วันทำงาน!$F$554:$F$687,$B28,วันทำงาน!$L$554:$L$687)</f>
        <v>0</v>
      </c>
      <c r="AY28" s="182">
        <f>IF((AND($W28&gt;=100%,$W28&lt;&gt;"")),เงื่อนไข!$F$8*AQ28/$V28,0)</f>
        <v>0</v>
      </c>
    </row>
    <row r="29" spans="1:51" s="6" customFormat="1" x14ac:dyDescent="0.25">
      <c r="A29" s="124" t="str">
        <f>IF(วันทำงาน!A29&lt;&gt;"",วันทำงาน!A29,"")</f>
        <v/>
      </c>
      <c r="B29" s="124" t="str">
        <f>IF(วันทำงาน!B29&lt;&gt;"",วันทำงาน!B29,"")</f>
        <v/>
      </c>
      <c r="C29" s="124"/>
      <c r="D29" s="124" t="str">
        <f>IF(วันทำงาน!C29&lt;&gt;"",วันทำงาน!C29,"")</f>
        <v/>
      </c>
      <c r="E29" s="125" t="str">
        <f>IF(วันทำงาน!D29&lt;&gt;"",วันทำงาน!D29,"")</f>
        <v/>
      </c>
      <c r="F29" s="90" t="str">
        <f>IF(วันทำงาน!E29&lt;&gt;"",วันทำงาน!E29,"")</f>
        <v/>
      </c>
      <c r="G29" s="124" t="str">
        <f>IF(วันทำงาน!F29&lt;&gt;"",วันทำงาน!F29,"")</f>
        <v/>
      </c>
      <c r="H29" s="136" t="str">
        <f>IF(F29="Salesman",วันทำงาน!G29,"")</f>
        <v/>
      </c>
      <c r="I29" s="141" t="str">
        <f>IF($H29="","",AB29/$R29*(100%-เงื่อนไข!$B$4))</f>
        <v/>
      </c>
      <c r="J29" s="141" t="str">
        <f>IF($H29="","",AK29/$R29*(100%-เงื่อนไข!$B$4))</f>
        <v/>
      </c>
      <c r="K29" s="141" t="str">
        <f>IF($H29="","",AT29/$R29*(100%-เงื่อนไข!$B$4))</f>
        <v/>
      </c>
      <c r="L29" s="141" t="str">
        <f t="shared" si="14"/>
        <v/>
      </c>
      <c r="M29" s="142" t="str">
        <f>IF((OR(วันทำงาน!H29="",$F$1="")),"",IF(F29="Salesman",วันทำงาน!H29,""))</f>
        <v/>
      </c>
      <c r="N29" s="111">
        <f>IF($M29="",0,IF($X29="P",Y29*เงื่อนไข!$C$5,0))</f>
        <v>0</v>
      </c>
      <c r="O29" s="111">
        <f>IF($M29="",0,IF($X29="P",AH29*เงื่อนไข!$C$5,0))</f>
        <v>0</v>
      </c>
      <c r="P29" s="141">
        <f>IF($M29="",0,IF($X29="P",AQ29*เงื่อนไข!$C$5,0))</f>
        <v>0</v>
      </c>
      <c r="Q29" s="141">
        <f t="shared" si="15"/>
        <v>0</v>
      </c>
      <c r="R29" s="124" t="str">
        <f>IF($A29="","",IF(วันทำงาน!J29&lt;&gt;"",วันทำงาน!J29,""))</f>
        <v/>
      </c>
      <c r="S29" s="124" t="str">
        <f>IF($A29="","",IF(วันทำงาน!K29&lt;&gt;"",วันทำงาน!K29,""))</f>
        <v/>
      </c>
      <c r="T29" s="156">
        <f>IF(วันทำงาน!AZ29&lt;&gt;"",IF(วันทำงาน!AZ29&gt;S29,S29,วันทำงาน!AZ29),"")</f>
        <v>1</v>
      </c>
      <c r="U29" s="106" t="str">
        <f>IF(A29="","",เงื่อนไข!C$4)</f>
        <v/>
      </c>
      <c r="V29" s="106">
        <f t="shared" si="2"/>
        <v>0</v>
      </c>
      <c r="W29" s="105" t="str">
        <f t="shared" si="3"/>
        <v/>
      </c>
      <c r="X29" s="186" t="str">
        <f t="shared" si="4"/>
        <v/>
      </c>
      <c r="Y29" s="184">
        <f>วันทำงาน!AQ29</f>
        <v>0</v>
      </c>
      <c r="Z29" s="150"/>
      <c r="AA29" s="150">
        <f>IF($W29="",0,IF($W29&gt;=100%,เงื่อนไข!$H$4,IF($W29&gt;=80%,เงื่อนไข!$G$4,IF($W29&gt;=50%,เงื่อนไข!$F$4,IF($W29&lt;50%,เงื่อนไข!$E$4)))))</f>
        <v>0</v>
      </c>
      <c r="AB29" s="179">
        <f t="shared" si="5"/>
        <v>0</v>
      </c>
      <c r="AC29" s="141">
        <f t="shared" si="6"/>
        <v>0</v>
      </c>
      <c r="AD29" s="175">
        <f>IF(AB29=0,0,AB29/$R29*เงื่อนไข!$B$4)</f>
        <v>0</v>
      </c>
      <c r="AE29" s="181">
        <f t="shared" si="11"/>
        <v>0</v>
      </c>
      <c r="AF29" s="175">
        <f>SUMIF(วันทำงาน!$F$554:$F$687,$B29,วันทำงาน!$J$554:$J$687)</f>
        <v>0</v>
      </c>
      <c r="AG29" s="182">
        <f>IF((AND($W29&gt;=100%,$W29&lt;&gt;"")),เงื่อนไข!$F$8*Y29/$V29,0)</f>
        <v>0</v>
      </c>
      <c r="AH29" s="181">
        <f>SUM(วันทำงาน!AR29:AT29,วันทำงาน!AV29:AX29)</f>
        <v>0</v>
      </c>
      <c r="AI29" s="150"/>
      <c r="AJ29" s="150">
        <f>IF($W29="",0,IF($W29&gt;=100%,เงื่อนไข!$L$4,IF($W29&gt;=80%,เงื่อนไข!$K$4,IF($W29&gt;=50%,เงื่อนไข!$J$4,IF($W29&lt;50%,เงื่อนไข!$I$4)))))</f>
        <v>0</v>
      </c>
      <c r="AK29" s="179">
        <f t="shared" si="7"/>
        <v>0</v>
      </c>
      <c r="AL29" s="175">
        <f t="shared" si="8"/>
        <v>0</v>
      </c>
      <c r="AM29" s="175">
        <f>IF(AK29=0,0,AK29/$R29*เงื่อนไข!$B$4)</f>
        <v>0</v>
      </c>
      <c r="AN29" s="181">
        <f t="shared" si="12"/>
        <v>0</v>
      </c>
      <c r="AO29" s="175">
        <f>SUMIF(วันทำงาน!$F$554:$F$687,$B29,วันทำงาน!$K$554:$K$687)</f>
        <v>0</v>
      </c>
      <c r="AP29" s="182">
        <f>IF((AND($W29&gt;=100%,$W29&lt;&gt;"")),เงื่อนไข!$F$8*AH29/$V29,0)</f>
        <v>0</v>
      </c>
      <c r="AQ29" s="184">
        <f>วันทำงาน!AU29</f>
        <v>0</v>
      </c>
      <c r="AR29" s="150"/>
      <c r="AS29" s="150">
        <f>IF(W29="",0,IF($W29&gt;=100%,เงื่อนไข!$P$4,IF($W29&gt;=80%,เงื่อนไข!$O$4,IF($W29&gt;=50%,เงื่อนไข!$N$4,IF($W29&lt;50%,เงื่อนไข!$M$4)))))</f>
        <v>0</v>
      </c>
      <c r="AT29" s="179">
        <f t="shared" si="9"/>
        <v>0</v>
      </c>
      <c r="AU29" s="175">
        <f t="shared" si="10"/>
        <v>0</v>
      </c>
      <c r="AV29" s="175">
        <f>IF(AT29=0,0,AT29/$R29*เงื่อนไข!$B$4)</f>
        <v>0</v>
      </c>
      <c r="AW29" s="181">
        <f t="shared" si="13"/>
        <v>0</v>
      </c>
      <c r="AX29" s="175">
        <f>SUMIF(วันทำงาน!$F$554:$F$687,$B29,วันทำงาน!$L$554:$L$687)</f>
        <v>0</v>
      </c>
      <c r="AY29" s="182">
        <f>IF((AND($W29&gt;=100%,$W29&lt;&gt;"")),เงื่อนไข!$F$8*AQ29/$V29,0)</f>
        <v>0</v>
      </c>
    </row>
    <row r="30" spans="1:51" s="6" customFormat="1" x14ac:dyDescent="0.25">
      <c r="A30" s="124" t="str">
        <f>IF(วันทำงาน!A30&lt;&gt;"",วันทำงาน!A30,"")</f>
        <v/>
      </c>
      <c r="B30" s="124" t="str">
        <f>IF(วันทำงาน!B30&lt;&gt;"",วันทำงาน!B30,"")</f>
        <v/>
      </c>
      <c r="C30" s="124"/>
      <c r="D30" s="124" t="str">
        <f>IF(วันทำงาน!C30&lt;&gt;"",วันทำงาน!C30,"")</f>
        <v/>
      </c>
      <c r="E30" s="125" t="str">
        <f>IF(วันทำงาน!D30&lt;&gt;"",วันทำงาน!D30,"")</f>
        <v/>
      </c>
      <c r="F30" s="90" t="str">
        <f>IF(วันทำงาน!E30&lt;&gt;"",วันทำงาน!E30,"")</f>
        <v/>
      </c>
      <c r="G30" s="124" t="str">
        <f>IF(วันทำงาน!F30&lt;&gt;"",วันทำงาน!F30,"")</f>
        <v/>
      </c>
      <c r="H30" s="136" t="str">
        <f>IF(F30="Salesman",วันทำงาน!G30,"")</f>
        <v/>
      </c>
      <c r="I30" s="141" t="str">
        <f>IF($H30="","",AB30/$R30*(100%-เงื่อนไข!$B$4))</f>
        <v/>
      </c>
      <c r="J30" s="141" t="str">
        <f>IF($H30="","",AK30/$R30*(100%-เงื่อนไข!$B$4))</f>
        <v/>
      </c>
      <c r="K30" s="141" t="str">
        <f>IF($H30="","",AT30/$R30*(100%-เงื่อนไข!$B$4))</f>
        <v/>
      </c>
      <c r="L30" s="141" t="str">
        <f t="shared" si="14"/>
        <v/>
      </c>
      <c r="M30" s="142" t="str">
        <f>IF((OR(วันทำงาน!H30="",$F$1="")),"",IF(F30="Salesman",วันทำงาน!H30,""))</f>
        <v/>
      </c>
      <c r="N30" s="111">
        <f>IF($M30="",0,IF($X30="P",Y30*เงื่อนไข!$C$5,0))</f>
        <v>0</v>
      </c>
      <c r="O30" s="111">
        <f>IF($M30="",0,IF($X30="P",AH30*เงื่อนไข!$C$5,0))</f>
        <v>0</v>
      </c>
      <c r="P30" s="141">
        <f>IF($M30="",0,IF($X30="P",AQ30*เงื่อนไข!$C$5,0))</f>
        <v>0</v>
      </c>
      <c r="Q30" s="141">
        <f t="shared" si="15"/>
        <v>0</v>
      </c>
      <c r="R30" s="124" t="str">
        <f>IF($A30="","",IF(วันทำงาน!J30&lt;&gt;"",วันทำงาน!J30,""))</f>
        <v/>
      </c>
      <c r="S30" s="124" t="str">
        <f>IF($A30="","",IF(วันทำงาน!K30&lt;&gt;"",วันทำงาน!K30,""))</f>
        <v/>
      </c>
      <c r="T30" s="156">
        <f>IF(วันทำงาน!AZ30&lt;&gt;"",IF(วันทำงาน!AZ30&gt;S30,S30,วันทำงาน!AZ30),"")</f>
        <v>1</v>
      </c>
      <c r="U30" s="106" t="str">
        <f>IF(A30="","",เงื่อนไข!C$4)</f>
        <v/>
      </c>
      <c r="V30" s="106">
        <f t="shared" si="2"/>
        <v>0</v>
      </c>
      <c r="W30" s="105" t="str">
        <f t="shared" si="3"/>
        <v/>
      </c>
      <c r="X30" s="186" t="str">
        <f t="shared" si="4"/>
        <v/>
      </c>
      <c r="Y30" s="184">
        <f>วันทำงาน!AQ30</f>
        <v>0</v>
      </c>
      <c r="Z30" s="150"/>
      <c r="AA30" s="150">
        <f>IF($W30="",0,IF($W30&gt;=100%,เงื่อนไข!$H$4,IF($W30&gt;=80%,เงื่อนไข!$G$4,IF($W30&gt;=50%,เงื่อนไข!$F$4,IF($W30&lt;50%,เงื่อนไข!$E$4)))))</f>
        <v>0</v>
      </c>
      <c r="AB30" s="179">
        <f t="shared" si="5"/>
        <v>0</v>
      </c>
      <c r="AC30" s="141">
        <f t="shared" si="6"/>
        <v>0</v>
      </c>
      <c r="AD30" s="175">
        <f>IF(AB30=0,0,AB30/$R30*เงื่อนไข!$B$4)</f>
        <v>0</v>
      </c>
      <c r="AE30" s="181">
        <f t="shared" si="11"/>
        <v>0</v>
      </c>
      <c r="AF30" s="175">
        <f>SUMIF(วันทำงาน!$F$554:$F$687,$B30,วันทำงาน!$J$554:$J$687)</f>
        <v>0</v>
      </c>
      <c r="AG30" s="182">
        <f>IF((AND($W30&gt;=100%,$W30&lt;&gt;"")),เงื่อนไข!$F$8*Y30/$V30,0)</f>
        <v>0</v>
      </c>
      <c r="AH30" s="181">
        <f>SUM(วันทำงาน!AR30:AT30,วันทำงาน!AV30:AX30)</f>
        <v>0</v>
      </c>
      <c r="AI30" s="150"/>
      <c r="AJ30" s="150">
        <f>IF($W30="",0,IF($W30&gt;=100%,เงื่อนไข!$L$4,IF($W30&gt;=80%,เงื่อนไข!$K$4,IF($W30&gt;=50%,เงื่อนไข!$J$4,IF($W30&lt;50%,เงื่อนไข!$I$4)))))</f>
        <v>0</v>
      </c>
      <c r="AK30" s="179">
        <f t="shared" si="7"/>
        <v>0</v>
      </c>
      <c r="AL30" s="175">
        <f t="shared" si="8"/>
        <v>0</v>
      </c>
      <c r="AM30" s="175">
        <f>IF(AK30=0,0,AK30/$R30*เงื่อนไข!$B$4)</f>
        <v>0</v>
      </c>
      <c r="AN30" s="181">
        <f t="shared" si="12"/>
        <v>0</v>
      </c>
      <c r="AO30" s="175">
        <f>SUMIF(วันทำงาน!$F$554:$F$687,$B30,วันทำงาน!$K$554:$K$687)</f>
        <v>0</v>
      </c>
      <c r="AP30" s="182">
        <f>IF((AND($W30&gt;=100%,$W30&lt;&gt;"")),เงื่อนไข!$F$8*AH30/$V30,0)</f>
        <v>0</v>
      </c>
      <c r="AQ30" s="184">
        <f>วันทำงาน!AU30</f>
        <v>0</v>
      </c>
      <c r="AR30" s="150"/>
      <c r="AS30" s="150">
        <f>IF(W30="",0,IF($W30&gt;=100%,เงื่อนไข!$P$4,IF($W30&gt;=80%,เงื่อนไข!$O$4,IF($W30&gt;=50%,เงื่อนไข!$N$4,IF($W30&lt;50%,เงื่อนไข!$M$4)))))</f>
        <v>0</v>
      </c>
      <c r="AT30" s="179">
        <f t="shared" si="9"/>
        <v>0</v>
      </c>
      <c r="AU30" s="175">
        <f t="shared" si="10"/>
        <v>0</v>
      </c>
      <c r="AV30" s="175">
        <f>IF(AT30=0,0,AT30/$R30*เงื่อนไข!$B$4)</f>
        <v>0</v>
      </c>
      <c r="AW30" s="181">
        <f t="shared" si="13"/>
        <v>0</v>
      </c>
      <c r="AX30" s="175">
        <f>SUMIF(วันทำงาน!$F$554:$F$687,$B30,วันทำงาน!$L$554:$L$687)</f>
        <v>0</v>
      </c>
      <c r="AY30" s="182">
        <f>IF((AND($W30&gt;=100%,$W30&lt;&gt;"")),เงื่อนไข!$F$8*AQ30/$V30,0)</f>
        <v>0</v>
      </c>
    </row>
    <row r="31" spans="1:51" s="6" customFormat="1" x14ac:dyDescent="0.25">
      <c r="A31" s="124" t="str">
        <f>IF(วันทำงาน!A31&lt;&gt;"",วันทำงาน!A31,"")</f>
        <v/>
      </c>
      <c r="B31" s="124" t="str">
        <f>IF(วันทำงาน!B31&lt;&gt;"",วันทำงาน!B31,"")</f>
        <v/>
      </c>
      <c r="C31" s="124"/>
      <c r="D31" s="124" t="str">
        <f>IF(วันทำงาน!C31&lt;&gt;"",วันทำงาน!C31,"")</f>
        <v/>
      </c>
      <c r="E31" s="125" t="str">
        <f>IF(วันทำงาน!D31&lt;&gt;"",วันทำงาน!D31,"")</f>
        <v/>
      </c>
      <c r="F31" s="90" t="str">
        <f>IF(วันทำงาน!E31&lt;&gt;"",วันทำงาน!E31,"")</f>
        <v/>
      </c>
      <c r="G31" s="124" t="str">
        <f>IF(วันทำงาน!F31&lt;&gt;"",วันทำงาน!F31,"")</f>
        <v/>
      </c>
      <c r="H31" s="136" t="str">
        <f>IF(F31="Salesman",วันทำงาน!G31,"")</f>
        <v/>
      </c>
      <c r="I31" s="141" t="str">
        <f>IF($H31="","",AB31/$R31*(100%-เงื่อนไข!$B$4))</f>
        <v/>
      </c>
      <c r="J31" s="141" t="str">
        <f>IF($H31="","",AK31/$R31*(100%-เงื่อนไข!$B$4))</f>
        <v/>
      </c>
      <c r="K31" s="141" t="str">
        <f>IF($H31="","",AT31/$R31*(100%-เงื่อนไข!$B$4))</f>
        <v/>
      </c>
      <c r="L31" s="141" t="str">
        <f t="shared" si="14"/>
        <v/>
      </c>
      <c r="M31" s="142" t="str">
        <f>IF((OR(วันทำงาน!H31="",$F$1="")),"",IF(F31="Salesman",วันทำงาน!H31,""))</f>
        <v/>
      </c>
      <c r="N31" s="111">
        <f>IF($M31="",0,IF($X31="P",Y31*เงื่อนไข!$C$5,0))</f>
        <v>0</v>
      </c>
      <c r="O31" s="111">
        <f>IF($M31="",0,IF($X31="P",AH31*เงื่อนไข!$C$5,0))</f>
        <v>0</v>
      </c>
      <c r="P31" s="141">
        <f>IF($M31="",0,IF($X31="P",AQ31*เงื่อนไข!$C$5,0))</f>
        <v>0</v>
      </c>
      <c r="Q31" s="141">
        <f t="shared" si="15"/>
        <v>0</v>
      </c>
      <c r="R31" s="124" t="str">
        <f>IF($A31="","",IF(วันทำงาน!J31&lt;&gt;"",วันทำงาน!J31,""))</f>
        <v/>
      </c>
      <c r="S31" s="124" t="str">
        <f>IF($A31="","",IF(วันทำงาน!K31&lt;&gt;"",วันทำงาน!K31,""))</f>
        <v/>
      </c>
      <c r="T31" s="156">
        <f>IF(วันทำงาน!AZ31&lt;&gt;"",IF(วันทำงาน!AZ31&gt;S31,S31,วันทำงาน!AZ31),"")</f>
        <v>1</v>
      </c>
      <c r="U31" s="106" t="str">
        <f>IF(A31="","",เงื่อนไข!C$4)</f>
        <v/>
      </c>
      <c r="V31" s="106">
        <f t="shared" si="2"/>
        <v>0</v>
      </c>
      <c r="W31" s="105" t="str">
        <f t="shared" si="3"/>
        <v/>
      </c>
      <c r="X31" s="186" t="str">
        <f t="shared" si="4"/>
        <v/>
      </c>
      <c r="Y31" s="184">
        <f>วันทำงาน!AQ31</f>
        <v>0</v>
      </c>
      <c r="Z31" s="150"/>
      <c r="AA31" s="150">
        <f>IF($W31="",0,IF($W31&gt;=100%,เงื่อนไข!$H$4,IF($W31&gt;=80%,เงื่อนไข!$G$4,IF($W31&gt;=50%,เงื่อนไข!$F$4,IF($W31&lt;50%,เงื่อนไข!$E$4)))))</f>
        <v>0</v>
      </c>
      <c r="AB31" s="179">
        <f t="shared" si="5"/>
        <v>0</v>
      </c>
      <c r="AC31" s="141">
        <f t="shared" si="6"/>
        <v>0</v>
      </c>
      <c r="AD31" s="175">
        <f>IF(AB31=0,0,AB31/$R31*เงื่อนไข!$B$4)</f>
        <v>0</v>
      </c>
      <c r="AE31" s="181">
        <f t="shared" si="11"/>
        <v>0</v>
      </c>
      <c r="AF31" s="175">
        <f>SUMIF(วันทำงาน!$F$554:$F$687,$B31,วันทำงาน!$J$554:$J$687)</f>
        <v>0</v>
      </c>
      <c r="AG31" s="182">
        <f>IF((AND($W31&gt;=100%,$W31&lt;&gt;"")),เงื่อนไข!$F$8*Y31/$V31,0)</f>
        <v>0</v>
      </c>
      <c r="AH31" s="181">
        <f>SUM(วันทำงาน!AR31:AT31,วันทำงาน!AV31:AX31)</f>
        <v>0</v>
      </c>
      <c r="AI31" s="150"/>
      <c r="AJ31" s="150">
        <f>IF($W31="",0,IF($W31&gt;=100%,เงื่อนไข!$L$4,IF($W31&gt;=80%,เงื่อนไข!$K$4,IF($W31&gt;=50%,เงื่อนไข!$J$4,IF($W31&lt;50%,เงื่อนไข!$I$4)))))</f>
        <v>0</v>
      </c>
      <c r="AK31" s="179">
        <f t="shared" si="7"/>
        <v>0</v>
      </c>
      <c r="AL31" s="175">
        <f t="shared" si="8"/>
        <v>0</v>
      </c>
      <c r="AM31" s="175">
        <f>IF(AK31=0,0,AK31/$R31*เงื่อนไข!$B$4)</f>
        <v>0</v>
      </c>
      <c r="AN31" s="181">
        <f t="shared" si="12"/>
        <v>0</v>
      </c>
      <c r="AO31" s="175">
        <f>SUMIF(วันทำงาน!$F$554:$F$687,$B31,วันทำงาน!$K$554:$K$687)</f>
        <v>0</v>
      </c>
      <c r="AP31" s="182">
        <f>IF((AND($W31&gt;=100%,$W31&lt;&gt;"")),เงื่อนไข!$F$8*AH31/$V31,0)</f>
        <v>0</v>
      </c>
      <c r="AQ31" s="184">
        <f>วันทำงาน!AU31</f>
        <v>0</v>
      </c>
      <c r="AR31" s="150"/>
      <c r="AS31" s="150">
        <f>IF(W31="",0,IF($W31&gt;=100%,เงื่อนไข!$P$4,IF($W31&gt;=80%,เงื่อนไข!$O$4,IF($W31&gt;=50%,เงื่อนไข!$N$4,IF($W31&lt;50%,เงื่อนไข!$M$4)))))</f>
        <v>0</v>
      </c>
      <c r="AT31" s="179">
        <f t="shared" si="9"/>
        <v>0</v>
      </c>
      <c r="AU31" s="175">
        <f t="shared" si="10"/>
        <v>0</v>
      </c>
      <c r="AV31" s="175">
        <f>IF(AT31=0,0,AT31/$R31*เงื่อนไข!$B$4)</f>
        <v>0</v>
      </c>
      <c r="AW31" s="181">
        <f t="shared" si="13"/>
        <v>0</v>
      </c>
      <c r="AX31" s="175">
        <f>SUMIF(วันทำงาน!$F$554:$F$687,$B31,วันทำงาน!$L$554:$L$687)</f>
        <v>0</v>
      </c>
      <c r="AY31" s="182">
        <f>IF((AND($W31&gt;=100%,$W31&lt;&gt;"")),เงื่อนไข!$F$8*AQ31/$V31,0)</f>
        <v>0</v>
      </c>
    </row>
    <row r="32" spans="1:51" s="6" customFormat="1" x14ac:dyDescent="0.25">
      <c r="A32" s="124" t="str">
        <f>IF(วันทำงาน!A32&lt;&gt;"",วันทำงาน!A32,"")</f>
        <v/>
      </c>
      <c r="B32" s="124" t="str">
        <f>IF(วันทำงาน!B32&lt;&gt;"",วันทำงาน!B32,"")</f>
        <v/>
      </c>
      <c r="C32" s="124"/>
      <c r="D32" s="124" t="str">
        <f>IF(วันทำงาน!C32&lt;&gt;"",วันทำงาน!C32,"")</f>
        <v/>
      </c>
      <c r="E32" s="125" t="str">
        <f>IF(วันทำงาน!D32&lt;&gt;"",วันทำงาน!D32,"")</f>
        <v/>
      </c>
      <c r="F32" s="90" t="str">
        <f>IF(วันทำงาน!E32&lt;&gt;"",วันทำงาน!E32,"")</f>
        <v/>
      </c>
      <c r="G32" s="124" t="str">
        <f>IF(วันทำงาน!F32&lt;&gt;"",วันทำงาน!F32,"")</f>
        <v/>
      </c>
      <c r="H32" s="136" t="str">
        <f>IF(F32="Salesman",วันทำงาน!G32,"")</f>
        <v/>
      </c>
      <c r="I32" s="141" t="str">
        <f>IF($H32="","",AB32/$R32*(100%-เงื่อนไข!$B$4))</f>
        <v/>
      </c>
      <c r="J32" s="141" t="str">
        <f>IF($H32="","",AK32/$R32*(100%-เงื่อนไข!$B$4))</f>
        <v/>
      </c>
      <c r="K32" s="141" t="str">
        <f>IF($H32="","",AT32/$R32*(100%-เงื่อนไข!$B$4))</f>
        <v/>
      </c>
      <c r="L32" s="141" t="str">
        <f t="shared" si="14"/>
        <v/>
      </c>
      <c r="M32" s="142" t="str">
        <f>IF((OR(วันทำงาน!H32="",$F$1="")),"",IF(F32="Salesman",วันทำงาน!H32,""))</f>
        <v/>
      </c>
      <c r="N32" s="111">
        <f>IF($M32="",0,IF($X32="P",Y32*เงื่อนไข!$C$5,0))</f>
        <v>0</v>
      </c>
      <c r="O32" s="111">
        <f>IF($M32="",0,IF($X32="P",AH32*เงื่อนไข!$C$5,0))</f>
        <v>0</v>
      </c>
      <c r="P32" s="141">
        <f>IF($M32="",0,IF($X32="P",AQ32*เงื่อนไข!$C$5,0))</f>
        <v>0</v>
      </c>
      <c r="Q32" s="141">
        <f t="shared" si="15"/>
        <v>0</v>
      </c>
      <c r="R32" s="124" t="str">
        <f>IF($A32="","",IF(วันทำงาน!J32&lt;&gt;"",วันทำงาน!J32,""))</f>
        <v/>
      </c>
      <c r="S32" s="124" t="str">
        <f>IF($A32="","",IF(วันทำงาน!K32&lt;&gt;"",วันทำงาน!K32,""))</f>
        <v/>
      </c>
      <c r="T32" s="156">
        <f>IF(วันทำงาน!AZ32&lt;&gt;"",IF(วันทำงาน!AZ32&gt;S32,S32,วันทำงาน!AZ32),"")</f>
        <v>1</v>
      </c>
      <c r="U32" s="106" t="str">
        <f>IF(A32="","",เงื่อนไข!C$4)</f>
        <v/>
      </c>
      <c r="V32" s="106">
        <f t="shared" si="2"/>
        <v>0</v>
      </c>
      <c r="W32" s="105" t="str">
        <f t="shared" si="3"/>
        <v/>
      </c>
      <c r="X32" s="186" t="str">
        <f t="shared" si="4"/>
        <v/>
      </c>
      <c r="Y32" s="184">
        <f>วันทำงาน!AQ32</f>
        <v>0</v>
      </c>
      <c r="Z32" s="150"/>
      <c r="AA32" s="150">
        <f>IF($W32="",0,IF($W32&gt;=100%,เงื่อนไข!$H$4,IF($W32&gt;=80%,เงื่อนไข!$G$4,IF($W32&gt;=50%,เงื่อนไข!$F$4,IF($W32&lt;50%,เงื่อนไข!$E$4)))))</f>
        <v>0</v>
      </c>
      <c r="AB32" s="179">
        <f t="shared" si="5"/>
        <v>0</v>
      </c>
      <c r="AC32" s="141">
        <f t="shared" si="6"/>
        <v>0</v>
      </c>
      <c r="AD32" s="175">
        <f>IF(AB32=0,0,AB32/$R32*เงื่อนไข!$B$4)</f>
        <v>0</v>
      </c>
      <c r="AE32" s="181">
        <f t="shared" si="11"/>
        <v>0</v>
      </c>
      <c r="AF32" s="175">
        <f>SUMIF(วันทำงาน!$F$554:$F$687,$B32,วันทำงาน!$J$554:$J$687)</f>
        <v>0</v>
      </c>
      <c r="AG32" s="182">
        <f>IF((AND($W32&gt;=100%,$W32&lt;&gt;"")),เงื่อนไข!$F$8*Y32/$V32,0)</f>
        <v>0</v>
      </c>
      <c r="AH32" s="181">
        <f>SUM(วันทำงาน!AR32:AT32,วันทำงาน!AV32:AX32)</f>
        <v>0</v>
      </c>
      <c r="AI32" s="150"/>
      <c r="AJ32" s="150">
        <f>IF($W32="",0,IF($W32&gt;=100%,เงื่อนไข!$L$4,IF($W32&gt;=80%,เงื่อนไข!$K$4,IF($W32&gt;=50%,เงื่อนไข!$J$4,IF($W32&lt;50%,เงื่อนไข!$I$4)))))</f>
        <v>0</v>
      </c>
      <c r="AK32" s="179">
        <f t="shared" si="7"/>
        <v>0</v>
      </c>
      <c r="AL32" s="175">
        <f t="shared" si="8"/>
        <v>0</v>
      </c>
      <c r="AM32" s="175">
        <f>IF(AK32=0,0,AK32/$R32*เงื่อนไข!$B$4)</f>
        <v>0</v>
      </c>
      <c r="AN32" s="181">
        <f t="shared" si="12"/>
        <v>0</v>
      </c>
      <c r="AO32" s="175">
        <f>SUMIF(วันทำงาน!$F$554:$F$687,$B32,วันทำงาน!$K$554:$K$687)</f>
        <v>0</v>
      </c>
      <c r="AP32" s="182">
        <f>IF((AND($W32&gt;=100%,$W32&lt;&gt;"")),เงื่อนไข!$F$8*AH32/$V32,0)</f>
        <v>0</v>
      </c>
      <c r="AQ32" s="184">
        <f>วันทำงาน!AU32</f>
        <v>0</v>
      </c>
      <c r="AR32" s="150"/>
      <c r="AS32" s="150">
        <f>IF(W32="",0,IF($W32&gt;=100%,เงื่อนไข!$P$4,IF($W32&gt;=80%,เงื่อนไข!$O$4,IF($W32&gt;=50%,เงื่อนไข!$N$4,IF($W32&lt;50%,เงื่อนไข!$M$4)))))</f>
        <v>0</v>
      </c>
      <c r="AT32" s="179">
        <f t="shared" si="9"/>
        <v>0</v>
      </c>
      <c r="AU32" s="175">
        <f t="shared" si="10"/>
        <v>0</v>
      </c>
      <c r="AV32" s="175">
        <f>IF(AT32=0,0,AT32/$R32*เงื่อนไข!$B$4)</f>
        <v>0</v>
      </c>
      <c r="AW32" s="181">
        <f t="shared" si="13"/>
        <v>0</v>
      </c>
      <c r="AX32" s="175">
        <f>SUMIF(วันทำงาน!$F$554:$F$687,$B32,วันทำงาน!$L$554:$L$687)</f>
        <v>0</v>
      </c>
      <c r="AY32" s="182">
        <f>IF((AND($W32&gt;=100%,$W32&lt;&gt;"")),เงื่อนไข!$F$8*AQ32/$V32,0)</f>
        <v>0</v>
      </c>
    </row>
    <row r="33" spans="1:51" s="6" customFormat="1" x14ac:dyDescent="0.25">
      <c r="A33" s="124" t="str">
        <f>IF(วันทำงาน!A33&lt;&gt;"",วันทำงาน!A33,"")</f>
        <v/>
      </c>
      <c r="B33" s="124" t="str">
        <f>IF(วันทำงาน!B33&lt;&gt;"",วันทำงาน!B33,"")</f>
        <v/>
      </c>
      <c r="C33" s="124"/>
      <c r="D33" s="124" t="str">
        <f>IF(วันทำงาน!C33&lt;&gt;"",วันทำงาน!C33,"")</f>
        <v/>
      </c>
      <c r="E33" s="125" t="str">
        <f>IF(วันทำงาน!D33&lt;&gt;"",วันทำงาน!D33,"")</f>
        <v/>
      </c>
      <c r="F33" s="90" t="str">
        <f>IF(วันทำงาน!E33&lt;&gt;"",วันทำงาน!E33,"")</f>
        <v/>
      </c>
      <c r="G33" s="124" t="str">
        <f>IF(วันทำงาน!F33&lt;&gt;"",วันทำงาน!F33,"")</f>
        <v/>
      </c>
      <c r="H33" s="136" t="str">
        <f>IF(F33="Salesman",วันทำงาน!G33,"")</f>
        <v/>
      </c>
      <c r="I33" s="141" t="str">
        <f>IF($H33="","",AB33/$R33*(100%-เงื่อนไข!$B$4))</f>
        <v/>
      </c>
      <c r="J33" s="141" t="str">
        <f>IF($H33="","",AK33/$R33*(100%-เงื่อนไข!$B$4))</f>
        <v/>
      </c>
      <c r="K33" s="141" t="str">
        <f>IF($H33="","",AT33/$R33*(100%-เงื่อนไข!$B$4))</f>
        <v/>
      </c>
      <c r="L33" s="141" t="str">
        <f t="shared" si="14"/>
        <v/>
      </c>
      <c r="M33" s="142" t="str">
        <f>IF((OR(วันทำงาน!H33="",$F$1="")),"",IF(F33="Salesman",วันทำงาน!H33,""))</f>
        <v/>
      </c>
      <c r="N33" s="111">
        <f>IF($M33="",0,IF($X33="P",Y33*เงื่อนไข!$C$5,0))</f>
        <v>0</v>
      </c>
      <c r="O33" s="111">
        <f>IF($M33="",0,IF($X33="P",AH33*เงื่อนไข!$C$5,0))</f>
        <v>0</v>
      </c>
      <c r="P33" s="141">
        <f>IF($M33="",0,IF($X33="P",AQ33*เงื่อนไข!$C$5,0))</f>
        <v>0</v>
      </c>
      <c r="Q33" s="141">
        <f t="shared" si="15"/>
        <v>0</v>
      </c>
      <c r="R33" s="124" t="str">
        <f>IF($A33="","",IF(วันทำงาน!J33&lt;&gt;"",วันทำงาน!J33,""))</f>
        <v/>
      </c>
      <c r="S33" s="124" t="str">
        <f>IF($A33="","",IF(วันทำงาน!K33&lt;&gt;"",วันทำงาน!K33,""))</f>
        <v/>
      </c>
      <c r="T33" s="156">
        <f>IF(วันทำงาน!AZ33&lt;&gt;"",IF(วันทำงาน!AZ33&gt;S33,S33,วันทำงาน!AZ33),"")</f>
        <v>1</v>
      </c>
      <c r="U33" s="106" t="str">
        <f>IF(A33="","",เงื่อนไข!C$4)</f>
        <v/>
      </c>
      <c r="V33" s="106">
        <f t="shared" si="2"/>
        <v>0</v>
      </c>
      <c r="W33" s="105" t="str">
        <f t="shared" si="3"/>
        <v/>
      </c>
      <c r="X33" s="186" t="str">
        <f t="shared" si="4"/>
        <v/>
      </c>
      <c r="Y33" s="184">
        <f>วันทำงาน!AQ33</f>
        <v>0</v>
      </c>
      <c r="Z33" s="150"/>
      <c r="AA33" s="150">
        <f>IF($W33="",0,IF($W33&gt;=100%,เงื่อนไข!$H$4,IF($W33&gt;=80%,เงื่อนไข!$G$4,IF($W33&gt;=50%,เงื่อนไข!$F$4,IF($W33&lt;50%,เงื่อนไข!$E$4)))))</f>
        <v>0</v>
      </c>
      <c r="AB33" s="179">
        <f t="shared" si="5"/>
        <v>0</v>
      </c>
      <c r="AC33" s="141">
        <f t="shared" si="6"/>
        <v>0</v>
      </c>
      <c r="AD33" s="175">
        <f>IF(AB33=0,0,AB33/$R33*เงื่อนไข!$B$4)</f>
        <v>0</v>
      </c>
      <c r="AE33" s="181">
        <f t="shared" si="11"/>
        <v>0</v>
      </c>
      <c r="AF33" s="175">
        <f>SUMIF(วันทำงาน!$F$554:$F$687,$B33,วันทำงาน!$J$554:$J$687)</f>
        <v>0</v>
      </c>
      <c r="AG33" s="182">
        <f>IF((AND($W33&gt;=100%,$W33&lt;&gt;"")),เงื่อนไข!$F$8*Y33/$V33,0)</f>
        <v>0</v>
      </c>
      <c r="AH33" s="181">
        <f>SUM(วันทำงาน!AR33:AT33,วันทำงาน!AV33:AX33)</f>
        <v>0</v>
      </c>
      <c r="AI33" s="150"/>
      <c r="AJ33" s="150">
        <f>IF($W33="",0,IF($W33&gt;=100%,เงื่อนไข!$L$4,IF($W33&gt;=80%,เงื่อนไข!$K$4,IF($W33&gt;=50%,เงื่อนไข!$J$4,IF($W33&lt;50%,เงื่อนไข!$I$4)))))</f>
        <v>0</v>
      </c>
      <c r="AK33" s="179">
        <f t="shared" si="7"/>
        <v>0</v>
      </c>
      <c r="AL33" s="175">
        <f t="shared" si="8"/>
        <v>0</v>
      </c>
      <c r="AM33" s="175">
        <f>IF(AK33=0,0,AK33/$R33*เงื่อนไข!$B$4)</f>
        <v>0</v>
      </c>
      <c r="AN33" s="181">
        <f t="shared" si="12"/>
        <v>0</v>
      </c>
      <c r="AO33" s="175">
        <f>SUMIF(วันทำงาน!$F$554:$F$687,$B33,วันทำงาน!$K$554:$K$687)</f>
        <v>0</v>
      </c>
      <c r="AP33" s="182">
        <f>IF((AND($W33&gt;=100%,$W33&lt;&gt;"")),เงื่อนไข!$F$8*AH33/$V33,0)</f>
        <v>0</v>
      </c>
      <c r="AQ33" s="184">
        <f>วันทำงาน!AU33</f>
        <v>0</v>
      </c>
      <c r="AR33" s="150"/>
      <c r="AS33" s="150">
        <f>IF(W33="",0,IF($W33&gt;=100%,เงื่อนไข!$P$4,IF($W33&gt;=80%,เงื่อนไข!$O$4,IF($W33&gt;=50%,เงื่อนไข!$N$4,IF($W33&lt;50%,เงื่อนไข!$M$4)))))</f>
        <v>0</v>
      </c>
      <c r="AT33" s="179">
        <f t="shared" si="9"/>
        <v>0</v>
      </c>
      <c r="AU33" s="175">
        <f t="shared" si="10"/>
        <v>0</v>
      </c>
      <c r="AV33" s="175">
        <f>IF(AT33=0,0,AT33/$R33*เงื่อนไข!$B$4)</f>
        <v>0</v>
      </c>
      <c r="AW33" s="181">
        <f t="shared" si="13"/>
        <v>0</v>
      </c>
      <c r="AX33" s="175">
        <f>SUMIF(วันทำงาน!$F$554:$F$687,$B33,วันทำงาน!$L$554:$L$687)</f>
        <v>0</v>
      </c>
      <c r="AY33" s="182">
        <f>IF((AND($W33&gt;=100%,$W33&lt;&gt;"")),เงื่อนไข!$F$8*AQ33/$V33,0)</f>
        <v>0</v>
      </c>
    </row>
    <row r="34" spans="1:51" s="6" customFormat="1" x14ac:dyDescent="0.25">
      <c r="A34" s="124" t="str">
        <f>IF(วันทำงาน!A34&lt;&gt;"",วันทำงาน!A34,"")</f>
        <v/>
      </c>
      <c r="B34" s="124" t="str">
        <f>IF(วันทำงาน!B34&lt;&gt;"",วันทำงาน!B34,"")</f>
        <v/>
      </c>
      <c r="C34" s="124"/>
      <c r="D34" s="124" t="str">
        <f>IF(วันทำงาน!C34&lt;&gt;"",วันทำงาน!C34,"")</f>
        <v/>
      </c>
      <c r="E34" s="125" t="str">
        <f>IF(วันทำงาน!D34&lt;&gt;"",วันทำงาน!D34,"")</f>
        <v/>
      </c>
      <c r="F34" s="90" t="str">
        <f>IF(วันทำงาน!E34&lt;&gt;"",วันทำงาน!E34,"")</f>
        <v/>
      </c>
      <c r="G34" s="124" t="str">
        <f>IF(วันทำงาน!F34&lt;&gt;"",วันทำงาน!F34,"")</f>
        <v/>
      </c>
      <c r="H34" s="136" t="str">
        <f>IF(F34="Salesman",วันทำงาน!G34,"")</f>
        <v/>
      </c>
      <c r="I34" s="141" t="str">
        <f>IF($H34="","",AB34/$R34*(100%-เงื่อนไข!$B$4))</f>
        <v/>
      </c>
      <c r="J34" s="141" t="str">
        <f>IF($H34="","",AK34/$R34*(100%-เงื่อนไข!$B$4))</f>
        <v/>
      </c>
      <c r="K34" s="141" t="str">
        <f>IF($H34="","",AT34/$R34*(100%-เงื่อนไข!$B$4))</f>
        <v/>
      </c>
      <c r="L34" s="141" t="str">
        <f t="shared" si="14"/>
        <v/>
      </c>
      <c r="M34" s="142" t="str">
        <f>IF((OR(วันทำงาน!H34="",$F$1="")),"",IF(F34="Salesman",วันทำงาน!H34,""))</f>
        <v/>
      </c>
      <c r="N34" s="111">
        <f>IF($M34="",0,IF($X34="P",Y34*เงื่อนไข!$C$5,0))</f>
        <v>0</v>
      </c>
      <c r="O34" s="111">
        <f>IF($M34="",0,IF($X34="P",AH34*เงื่อนไข!$C$5,0))</f>
        <v>0</v>
      </c>
      <c r="P34" s="141">
        <f>IF($M34="",0,IF($X34="P",AQ34*เงื่อนไข!$C$5,0))</f>
        <v>0</v>
      </c>
      <c r="Q34" s="141">
        <f t="shared" si="15"/>
        <v>0</v>
      </c>
      <c r="R34" s="124" t="str">
        <f>IF($A34="","",IF(วันทำงาน!J34&lt;&gt;"",วันทำงาน!J34,""))</f>
        <v/>
      </c>
      <c r="S34" s="124" t="str">
        <f>IF($A34="","",IF(วันทำงาน!K34&lt;&gt;"",วันทำงาน!K34,""))</f>
        <v/>
      </c>
      <c r="T34" s="156">
        <f>IF(วันทำงาน!AZ34&lt;&gt;"",IF(วันทำงาน!AZ34&gt;S34,S34,วันทำงาน!AZ34),"")</f>
        <v>1</v>
      </c>
      <c r="U34" s="106" t="str">
        <f>IF(A34="","",เงื่อนไข!C$4)</f>
        <v/>
      </c>
      <c r="V34" s="106">
        <f t="shared" si="2"/>
        <v>0</v>
      </c>
      <c r="W34" s="105" t="str">
        <f t="shared" si="3"/>
        <v/>
      </c>
      <c r="X34" s="186" t="str">
        <f t="shared" si="4"/>
        <v/>
      </c>
      <c r="Y34" s="184">
        <f>วันทำงาน!AQ34</f>
        <v>0</v>
      </c>
      <c r="Z34" s="150"/>
      <c r="AA34" s="150">
        <f>IF($W34="",0,IF($W34&gt;=100%,เงื่อนไข!$H$4,IF($W34&gt;=80%,เงื่อนไข!$G$4,IF($W34&gt;=50%,เงื่อนไข!$F$4,IF($W34&lt;50%,เงื่อนไข!$E$4)))))</f>
        <v>0</v>
      </c>
      <c r="AB34" s="179">
        <f t="shared" si="5"/>
        <v>0</v>
      </c>
      <c r="AC34" s="141">
        <f t="shared" si="6"/>
        <v>0</v>
      </c>
      <c r="AD34" s="175">
        <f>IF(AB34=0,0,AB34/$R34*เงื่อนไข!$B$4)</f>
        <v>0</v>
      </c>
      <c r="AE34" s="181">
        <f t="shared" si="11"/>
        <v>0</v>
      </c>
      <c r="AF34" s="175">
        <f>SUMIF(วันทำงาน!$F$554:$F$687,$B34,วันทำงาน!$J$554:$J$687)</f>
        <v>0</v>
      </c>
      <c r="AG34" s="182">
        <f>IF((AND($W34&gt;=100%,$W34&lt;&gt;"")),เงื่อนไข!$F$8*Y34/$V34,0)</f>
        <v>0</v>
      </c>
      <c r="AH34" s="181">
        <f>SUM(วันทำงาน!AR34:AT34,วันทำงาน!AV34:AX34)</f>
        <v>0</v>
      </c>
      <c r="AI34" s="150"/>
      <c r="AJ34" s="150">
        <f>IF($W34="",0,IF($W34&gt;=100%,เงื่อนไข!$L$4,IF($W34&gt;=80%,เงื่อนไข!$K$4,IF($W34&gt;=50%,เงื่อนไข!$J$4,IF($W34&lt;50%,เงื่อนไข!$I$4)))))</f>
        <v>0</v>
      </c>
      <c r="AK34" s="179">
        <f t="shared" si="7"/>
        <v>0</v>
      </c>
      <c r="AL34" s="175">
        <f t="shared" si="8"/>
        <v>0</v>
      </c>
      <c r="AM34" s="175">
        <f>IF(AK34=0,0,AK34/$R34*เงื่อนไข!$B$4)</f>
        <v>0</v>
      </c>
      <c r="AN34" s="181">
        <f t="shared" si="12"/>
        <v>0</v>
      </c>
      <c r="AO34" s="175">
        <f>SUMIF(วันทำงาน!$F$554:$F$687,$B34,วันทำงาน!$K$554:$K$687)</f>
        <v>0</v>
      </c>
      <c r="AP34" s="182">
        <f>IF((AND($W34&gt;=100%,$W34&lt;&gt;"")),เงื่อนไข!$F$8*AH34/$V34,0)</f>
        <v>0</v>
      </c>
      <c r="AQ34" s="184">
        <f>วันทำงาน!AU34</f>
        <v>0</v>
      </c>
      <c r="AR34" s="150"/>
      <c r="AS34" s="150">
        <f>IF(W34="",0,IF($W34&gt;=100%,เงื่อนไข!$P$4,IF($W34&gt;=80%,เงื่อนไข!$O$4,IF($W34&gt;=50%,เงื่อนไข!$N$4,IF($W34&lt;50%,เงื่อนไข!$M$4)))))</f>
        <v>0</v>
      </c>
      <c r="AT34" s="179">
        <f t="shared" si="9"/>
        <v>0</v>
      </c>
      <c r="AU34" s="175">
        <f t="shared" si="10"/>
        <v>0</v>
      </c>
      <c r="AV34" s="175">
        <f>IF(AT34=0,0,AT34/$R34*เงื่อนไข!$B$4)</f>
        <v>0</v>
      </c>
      <c r="AW34" s="181">
        <f t="shared" si="13"/>
        <v>0</v>
      </c>
      <c r="AX34" s="175">
        <f>SUMIF(วันทำงาน!$F$554:$F$687,$B34,วันทำงาน!$L$554:$L$687)</f>
        <v>0</v>
      </c>
      <c r="AY34" s="182">
        <f>IF((AND($W34&gt;=100%,$W34&lt;&gt;"")),เงื่อนไข!$F$8*AQ34/$V34,0)</f>
        <v>0</v>
      </c>
    </row>
    <row r="35" spans="1:51" s="6" customFormat="1" x14ac:dyDescent="0.25">
      <c r="A35" s="124" t="str">
        <f>IF(วันทำงาน!A35&lt;&gt;"",วันทำงาน!A35,"")</f>
        <v/>
      </c>
      <c r="B35" s="124" t="str">
        <f>IF(วันทำงาน!B35&lt;&gt;"",วันทำงาน!B35,"")</f>
        <v/>
      </c>
      <c r="C35" s="124"/>
      <c r="D35" s="124" t="str">
        <f>IF(วันทำงาน!C35&lt;&gt;"",วันทำงาน!C35,"")</f>
        <v/>
      </c>
      <c r="E35" s="125" t="str">
        <f>IF(วันทำงาน!D35&lt;&gt;"",วันทำงาน!D35,"")</f>
        <v/>
      </c>
      <c r="F35" s="90" t="str">
        <f>IF(วันทำงาน!E35&lt;&gt;"",วันทำงาน!E35,"")</f>
        <v/>
      </c>
      <c r="G35" s="124" t="str">
        <f>IF(วันทำงาน!F35&lt;&gt;"",วันทำงาน!F35,"")</f>
        <v/>
      </c>
      <c r="H35" s="136" t="str">
        <f>IF(F35="Salesman",วันทำงาน!G35,"")</f>
        <v/>
      </c>
      <c r="I35" s="141" t="str">
        <f>IF($H35="","",AB35/$R35*(100%-เงื่อนไข!$B$4))</f>
        <v/>
      </c>
      <c r="J35" s="141" t="str">
        <f>IF($H35="","",AK35/$R35*(100%-เงื่อนไข!$B$4))</f>
        <v/>
      </c>
      <c r="K35" s="141" t="str">
        <f>IF($H35="","",AT35/$R35*(100%-เงื่อนไข!$B$4))</f>
        <v/>
      </c>
      <c r="L35" s="141" t="str">
        <f t="shared" si="14"/>
        <v/>
      </c>
      <c r="M35" s="142" t="str">
        <f>IF((OR(วันทำงาน!H35="",$F$1="")),"",IF(F35="Salesman",วันทำงาน!H35,""))</f>
        <v/>
      </c>
      <c r="N35" s="111">
        <f>IF($M35="",0,IF($X35="P",Y35*เงื่อนไข!$C$5,0))</f>
        <v>0</v>
      </c>
      <c r="O35" s="111">
        <f>IF($M35="",0,IF($X35="P",AH35*เงื่อนไข!$C$5,0))</f>
        <v>0</v>
      </c>
      <c r="P35" s="141">
        <f>IF($M35="",0,IF($X35="P",AQ35*เงื่อนไข!$C$5,0))</f>
        <v>0</v>
      </c>
      <c r="Q35" s="141">
        <f t="shared" si="15"/>
        <v>0</v>
      </c>
      <c r="R35" s="124" t="str">
        <f>IF($A35="","",IF(วันทำงาน!J35&lt;&gt;"",วันทำงาน!J35,""))</f>
        <v/>
      </c>
      <c r="S35" s="124" t="str">
        <f>IF($A35="","",IF(วันทำงาน!K35&lt;&gt;"",วันทำงาน!K35,""))</f>
        <v/>
      </c>
      <c r="T35" s="156">
        <f>IF(วันทำงาน!AZ35&lt;&gt;"",IF(วันทำงาน!AZ35&gt;S35,S35,วันทำงาน!AZ35),"")</f>
        <v>1</v>
      </c>
      <c r="U35" s="106" t="str">
        <f>IF(A35="","",เงื่อนไข!C$4)</f>
        <v/>
      </c>
      <c r="V35" s="106">
        <f t="shared" si="2"/>
        <v>0</v>
      </c>
      <c r="W35" s="105" t="str">
        <f t="shared" si="3"/>
        <v/>
      </c>
      <c r="X35" s="186" t="str">
        <f t="shared" si="4"/>
        <v/>
      </c>
      <c r="Y35" s="184">
        <f>วันทำงาน!AQ35</f>
        <v>0</v>
      </c>
      <c r="Z35" s="150"/>
      <c r="AA35" s="150">
        <f>IF($W35="",0,IF($W35&gt;=100%,เงื่อนไข!$H$4,IF($W35&gt;=80%,เงื่อนไข!$G$4,IF($W35&gt;=50%,เงื่อนไข!$F$4,IF($W35&lt;50%,เงื่อนไข!$E$4)))))</f>
        <v>0</v>
      </c>
      <c r="AB35" s="179">
        <f t="shared" si="5"/>
        <v>0</v>
      </c>
      <c r="AC35" s="141">
        <f t="shared" si="6"/>
        <v>0</v>
      </c>
      <c r="AD35" s="175">
        <f>IF(AB35=0,0,AB35/$R35*เงื่อนไข!$B$4)</f>
        <v>0</v>
      </c>
      <c r="AE35" s="181">
        <f t="shared" si="11"/>
        <v>0</v>
      </c>
      <c r="AF35" s="175">
        <f>SUMIF(วันทำงาน!$F$554:$F$687,$B35,วันทำงาน!$J$554:$J$687)</f>
        <v>0</v>
      </c>
      <c r="AG35" s="182">
        <f>IF((AND($W35&gt;=100%,$W35&lt;&gt;"")),เงื่อนไข!$F$8*Y35/$V35,0)</f>
        <v>0</v>
      </c>
      <c r="AH35" s="181">
        <f>SUM(วันทำงาน!AR35:AT35,วันทำงาน!AV35:AX35)</f>
        <v>0</v>
      </c>
      <c r="AI35" s="150"/>
      <c r="AJ35" s="150">
        <f>IF($W35="",0,IF($W35&gt;=100%,เงื่อนไข!$L$4,IF($W35&gt;=80%,เงื่อนไข!$K$4,IF($W35&gt;=50%,เงื่อนไข!$J$4,IF($W35&lt;50%,เงื่อนไข!$I$4)))))</f>
        <v>0</v>
      </c>
      <c r="AK35" s="179">
        <f t="shared" si="7"/>
        <v>0</v>
      </c>
      <c r="AL35" s="175">
        <f t="shared" si="8"/>
        <v>0</v>
      </c>
      <c r="AM35" s="175">
        <f>IF(AK35=0,0,AK35/$R35*เงื่อนไข!$B$4)</f>
        <v>0</v>
      </c>
      <c r="AN35" s="181">
        <f t="shared" si="12"/>
        <v>0</v>
      </c>
      <c r="AO35" s="175">
        <f>SUMIF(วันทำงาน!$F$554:$F$687,$B35,วันทำงาน!$K$554:$K$687)</f>
        <v>0</v>
      </c>
      <c r="AP35" s="182">
        <f>IF((AND($W35&gt;=100%,$W35&lt;&gt;"")),เงื่อนไข!$F$8*AH35/$V35,0)</f>
        <v>0</v>
      </c>
      <c r="AQ35" s="184">
        <f>วันทำงาน!AU35</f>
        <v>0</v>
      </c>
      <c r="AR35" s="150"/>
      <c r="AS35" s="150">
        <f>IF(W35="",0,IF($W35&gt;=100%,เงื่อนไข!$P$4,IF($W35&gt;=80%,เงื่อนไข!$O$4,IF($W35&gt;=50%,เงื่อนไข!$N$4,IF($W35&lt;50%,เงื่อนไข!$M$4)))))</f>
        <v>0</v>
      </c>
      <c r="AT35" s="179">
        <f t="shared" si="9"/>
        <v>0</v>
      </c>
      <c r="AU35" s="175">
        <f t="shared" si="10"/>
        <v>0</v>
      </c>
      <c r="AV35" s="175">
        <f>IF(AT35=0,0,AT35/$R35*เงื่อนไข!$B$4)</f>
        <v>0</v>
      </c>
      <c r="AW35" s="181">
        <f t="shared" si="13"/>
        <v>0</v>
      </c>
      <c r="AX35" s="175">
        <f>SUMIF(วันทำงาน!$F$554:$F$687,$B35,วันทำงาน!$L$554:$L$687)</f>
        <v>0</v>
      </c>
      <c r="AY35" s="182">
        <f>IF((AND($W35&gt;=100%,$W35&lt;&gt;"")),เงื่อนไข!$F$8*AQ35/$V35,0)</f>
        <v>0</v>
      </c>
    </row>
    <row r="36" spans="1:51" s="6" customFormat="1" x14ac:dyDescent="0.25">
      <c r="A36" s="124" t="str">
        <f>IF(วันทำงาน!A36&lt;&gt;"",วันทำงาน!A36,"")</f>
        <v/>
      </c>
      <c r="B36" s="124" t="str">
        <f>IF(วันทำงาน!B36&lt;&gt;"",วันทำงาน!B36,"")</f>
        <v/>
      </c>
      <c r="C36" s="124"/>
      <c r="D36" s="124" t="str">
        <f>IF(วันทำงาน!C36&lt;&gt;"",วันทำงาน!C36,"")</f>
        <v/>
      </c>
      <c r="E36" s="125" t="str">
        <f>IF(วันทำงาน!D36&lt;&gt;"",วันทำงาน!D36,"")</f>
        <v/>
      </c>
      <c r="F36" s="90" t="str">
        <f>IF(วันทำงาน!E36&lt;&gt;"",วันทำงาน!E36,"")</f>
        <v/>
      </c>
      <c r="G36" s="124" t="str">
        <f>IF(วันทำงาน!F36&lt;&gt;"",วันทำงาน!F36,"")</f>
        <v/>
      </c>
      <c r="H36" s="136" t="str">
        <f>IF(F36="Salesman",วันทำงาน!G36,"")</f>
        <v/>
      </c>
      <c r="I36" s="141" t="str">
        <f>IF($H36="","",AB36/$R36*(100%-เงื่อนไข!$B$4))</f>
        <v/>
      </c>
      <c r="J36" s="141" t="str">
        <f>IF($H36="","",AK36/$R36*(100%-เงื่อนไข!$B$4))</f>
        <v/>
      </c>
      <c r="K36" s="141" t="str">
        <f>IF($H36="","",AT36/$R36*(100%-เงื่อนไข!$B$4))</f>
        <v/>
      </c>
      <c r="L36" s="141" t="str">
        <f t="shared" si="14"/>
        <v/>
      </c>
      <c r="M36" s="142" t="str">
        <f>IF((OR(วันทำงาน!H36="",$F$1="")),"",IF(F36="Salesman",วันทำงาน!H36,""))</f>
        <v/>
      </c>
      <c r="N36" s="111">
        <f>IF($M36="",0,IF($X36="P",Y36*เงื่อนไข!$C$5,0))</f>
        <v>0</v>
      </c>
      <c r="O36" s="111">
        <f>IF($M36="",0,IF($X36="P",AH36*เงื่อนไข!$C$5,0))</f>
        <v>0</v>
      </c>
      <c r="P36" s="141">
        <f>IF($M36="",0,IF($X36="P",AQ36*เงื่อนไข!$C$5,0))</f>
        <v>0</v>
      </c>
      <c r="Q36" s="141">
        <f t="shared" si="15"/>
        <v>0</v>
      </c>
      <c r="R36" s="124" t="str">
        <f>IF($A36="","",IF(วันทำงาน!J36&lt;&gt;"",วันทำงาน!J36,""))</f>
        <v/>
      </c>
      <c r="S36" s="124" t="str">
        <f>IF($A36="","",IF(วันทำงาน!K36&lt;&gt;"",วันทำงาน!K36,""))</f>
        <v/>
      </c>
      <c r="T36" s="156">
        <f>IF(วันทำงาน!AZ36&lt;&gt;"",IF(วันทำงาน!AZ36&gt;S36,S36,วันทำงาน!AZ36),"")</f>
        <v>1</v>
      </c>
      <c r="U36" s="106" t="str">
        <f>IF(A36="","",เงื่อนไข!C$4)</f>
        <v/>
      </c>
      <c r="V36" s="106">
        <f t="shared" si="2"/>
        <v>0</v>
      </c>
      <c r="W36" s="105" t="str">
        <f t="shared" si="3"/>
        <v/>
      </c>
      <c r="X36" s="186" t="str">
        <f t="shared" si="4"/>
        <v/>
      </c>
      <c r="Y36" s="184">
        <f>วันทำงาน!AQ36</f>
        <v>0</v>
      </c>
      <c r="Z36" s="150"/>
      <c r="AA36" s="150">
        <f>IF($W36="",0,IF($W36&gt;=100%,เงื่อนไข!$H$4,IF($W36&gt;=80%,เงื่อนไข!$G$4,IF($W36&gt;=50%,เงื่อนไข!$F$4,IF($W36&lt;50%,เงื่อนไข!$E$4)))))</f>
        <v>0</v>
      </c>
      <c r="AB36" s="179">
        <f t="shared" si="5"/>
        <v>0</v>
      </c>
      <c r="AC36" s="141">
        <f t="shared" si="6"/>
        <v>0</v>
      </c>
      <c r="AD36" s="175">
        <f>IF(AB36=0,0,AB36/$R36*เงื่อนไข!$B$4)</f>
        <v>0</v>
      </c>
      <c r="AE36" s="181">
        <f t="shared" si="11"/>
        <v>0</v>
      </c>
      <c r="AF36" s="175">
        <f>SUMIF(วันทำงาน!$F$554:$F$687,$B36,วันทำงาน!$J$554:$J$687)</f>
        <v>0</v>
      </c>
      <c r="AG36" s="182">
        <f>IF((AND($W36&gt;=100%,$W36&lt;&gt;"")),เงื่อนไข!$F$8*Y36/$V36,0)</f>
        <v>0</v>
      </c>
      <c r="AH36" s="181">
        <f>SUM(วันทำงาน!AR36:AT36,วันทำงาน!AV36:AX36)</f>
        <v>0</v>
      </c>
      <c r="AI36" s="150"/>
      <c r="AJ36" s="150">
        <f>IF($W36="",0,IF($W36&gt;=100%,เงื่อนไข!$L$4,IF($W36&gt;=80%,เงื่อนไข!$K$4,IF($W36&gt;=50%,เงื่อนไข!$J$4,IF($W36&lt;50%,เงื่อนไข!$I$4)))))</f>
        <v>0</v>
      </c>
      <c r="AK36" s="179">
        <f t="shared" si="7"/>
        <v>0</v>
      </c>
      <c r="AL36" s="175">
        <f t="shared" si="8"/>
        <v>0</v>
      </c>
      <c r="AM36" s="175">
        <f>IF(AK36=0,0,AK36/$R36*เงื่อนไข!$B$4)</f>
        <v>0</v>
      </c>
      <c r="AN36" s="181">
        <f t="shared" si="12"/>
        <v>0</v>
      </c>
      <c r="AO36" s="175">
        <f>SUMIF(วันทำงาน!$F$554:$F$687,$B36,วันทำงาน!$K$554:$K$687)</f>
        <v>0</v>
      </c>
      <c r="AP36" s="182">
        <f>IF((AND($W36&gt;=100%,$W36&lt;&gt;"")),เงื่อนไข!$F$8*AH36/$V36,0)</f>
        <v>0</v>
      </c>
      <c r="AQ36" s="184">
        <f>วันทำงาน!AU36</f>
        <v>0</v>
      </c>
      <c r="AR36" s="150"/>
      <c r="AS36" s="150">
        <f>IF(W36="",0,IF($W36&gt;=100%,เงื่อนไข!$P$4,IF($W36&gt;=80%,เงื่อนไข!$O$4,IF($W36&gt;=50%,เงื่อนไข!$N$4,IF($W36&lt;50%,เงื่อนไข!$M$4)))))</f>
        <v>0</v>
      </c>
      <c r="AT36" s="179">
        <f t="shared" si="9"/>
        <v>0</v>
      </c>
      <c r="AU36" s="175">
        <f t="shared" si="10"/>
        <v>0</v>
      </c>
      <c r="AV36" s="175">
        <f>IF(AT36=0,0,AT36/$R36*เงื่อนไข!$B$4)</f>
        <v>0</v>
      </c>
      <c r="AW36" s="181">
        <f t="shared" si="13"/>
        <v>0</v>
      </c>
      <c r="AX36" s="175">
        <f>SUMIF(วันทำงาน!$F$554:$F$687,$B36,วันทำงาน!$L$554:$L$687)</f>
        <v>0</v>
      </c>
      <c r="AY36" s="182">
        <f>IF((AND($W36&gt;=100%,$W36&lt;&gt;"")),เงื่อนไข!$F$8*AQ36/$V36,0)</f>
        <v>0</v>
      </c>
    </row>
    <row r="37" spans="1:51" s="6" customFormat="1" x14ac:dyDescent="0.25">
      <c r="A37" s="124" t="str">
        <f>IF(วันทำงาน!A37&lt;&gt;"",วันทำงาน!A37,"")</f>
        <v/>
      </c>
      <c r="B37" s="124" t="str">
        <f>IF(วันทำงาน!B37&lt;&gt;"",วันทำงาน!B37,"")</f>
        <v/>
      </c>
      <c r="C37" s="124"/>
      <c r="D37" s="124" t="str">
        <f>IF(วันทำงาน!C37&lt;&gt;"",วันทำงาน!C37,"")</f>
        <v/>
      </c>
      <c r="E37" s="125" t="str">
        <f>IF(วันทำงาน!D37&lt;&gt;"",วันทำงาน!D37,"")</f>
        <v/>
      </c>
      <c r="F37" s="90" t="str">
        <f>IF(วันทำงาน!E37&lt;&gt;"",วันทำงาน!E37,"")</f>
        <v/>
      </c>
      <c r="G37" s="124" t="str">
        <f>IF(วันทำงาน!F37&lt;&gt;"",วันทำงาน!F37,"")</f>
        <v/>
      </c>
      <c r="H37" s="136" t="str">
        <f>IF(F37="Salesman",วันทำงาน!G37,"")</f>
        <v/>
      </c>
      <c r="I37" s="141" t="str">
        <f>IF($H37="","",AB37/$R37*(100%-เงื่อนไข!$B$4))</f>
        <v/>
      </c>
      <c r="J37" s="141" t="str">
        <f>IF($H37="","",AK37/$R37*(100%-เงื่อนไข!$B$4))</f>
        <v/>
      </c>
      <c r="K37" s="141" t="str">
        <f>IF($H37="","",AT37/$R37*(100%-เงื่อนไข!$B$4))</f>
        <v/>
      </c>
      <c r="L37" s="141" t="str">
        <f t="shared" si="14"/>
        <v/>
      </c>
      <c r="M37" s="142" t="str">
        <f>IF((OR(วันทำงาน!H37="",$F$1="")),"",IF(F37="Salesman",วันทำงาน!H37,""))</f>
        <v/>
      </c>
      <c r="N37" s="111">
        <f>IF($M37="",0,IF($X37="P",Y37*เงื่อนไข!$C$5,0))</f>
        <v>0</v>
      </c>
      <c r="O37" s="111">
        <f>IF($M37="",0,IF($X37="P",AH37*เงื่อนไข!$C$5,0))</f>
        <v>0</v>
      </c>
      <c r="P37" s="141">
        <f>IF($M37="",0,IF($X37="P",AQ37*เงื่อนไข!$C$5,0))</f>
        <v>0</v>
      </c>
      <c r="Q37" s="141">
        <f t="shared" si="15"/>
        <v>0</v>
      </c>
      <c r="R37" s="124" t="str">
        <f>IF($A37="","",IF(วันทำงาน!J37&lt;&gt;"",วันทำงาน!J37,""))</f>
        <v/>
      </c>
      <c r="S37" s="124" t="str">
        <f>IF($A37="","",IF(วันทำงาน!K37&lt;&gt;"",วันทำงาน!K37,""))</f>
        <v/>
      </c>
      <c r="T37" s="156">
        <f>IF(วันทำงาน!AZ37&lt;&gt;"",IF(วันทำงาน!AZ37&gt;S37,S37,วันทำงาน!AZ37),"")</f>
        <v>1</v>
      </c>
      <c r="U37" s="106" t="str">
        <f>IF(A37="","",เงื่อนไข!C$4)</f>
        <v/>
      </c>
      <c r="V37" s="106">
        <f t="shared" si="2"/>
        <v>0</v>
      </c>
      <c r="W37" s="105" t="str">
        <f t="shared" si="3"/>
        <v/>
      </c>
      <c r="X37" s="186" t="str">
        <f t="shared" si="4"/>
        <v/>
      </c>
      <c r="Y37" s="184">
        <f>วันทำงาน!AQ37</f>
        <v>0</v>
      </c>
      <c r="Z37" s="150"/>
      <c r="AA37" s="150">
        <f>IF($W37="",0,IF($W37&gt;=100%,เงื่อนไข!$H$4,IF($W37&gt;=80%,เงื่อนไข!$G$4,IF($W37&gt;=50%,เงื่อนไข!$F$4,IF($W37&lt;50%,เงื่อนไข!$E$4)))))</f>
        <v>0</v>
      </c>
      <c r="AB37" s="179">
        <f t="shared" si="5"/>
        <v>0</v>
      </c>
      <c r="AC37" s="141">
        <f t="shared" si="6"/>
        <v>0</v>
      </c>
      <c r="AD37" s="175">
        <f>IF(AB37=0,0,AB37/$R37*เงื่อนไข!$B$4)</f>
        <v>0</v>
      </c>
      <c r="AE37" s="181">
        <f t="shared" si="11"/>
        <v>0</v>
      </c>
      <c r="AF37" s="175">
        <f>SUMIF(วันทำงาน!$F$554:$F$687,$B37,วันทำงาน!$J$554:$J$687)</f>
        <v>0</v>
      </c>
      <c r="AG37" s="182">
        <f>IF((AND($W37&gt;=100%,$W37&lt;&gt;"")),เงื่อนไข!$F$8*Y37/$V37,0)</f>
        <v>0</v>
      </c>
      <c r="AH37" s="181">
        <f>SUM(วันทำงาน!AR37:AT37,วันทำงาน!AV37:AX37)</f>
        <v>0</v>
      </c>
      <c r="AI37" s="150"/>
      <c r="AJ37" s="150">
        <f>IF($W37="",0,IF($W37&gt;=100%,เงื่อนไข!$L$4,IF($W37&gt;=80%,เงื่อนไข!$K$4,IF($W37&gt;=50%,เงื่อนไข!$J$4,IF($W37&lt;50%,เงื่อนไข!$I$4)))))</f>
        <v>0</v>
      </c>
      <c r="AK37" s="179">
        <f t="shared" si="7"/>
        <v>0</v>
      </c>
      <c r="AL37" s="175">
        <f t="shared" si="8"/>
        <v>0</v>
      </c>
      <c r="AM37" s="175">
        <f>IF(AK37=0,0,AK37/$R37*เงื่อนไข!$B$4)</f>
        <v>0</v>
      </c>
      <c r="AN37" s="181">
        <f t="shared" si="12"/>
        <v>0</v>
      </c>
      <c r="AO37" s="175">
        <f>SUMIF(วันทำงาน!$F$554:$F$687,$B37,วันทำงาน!$K$554:$K$687)</f>
        <v>0</v>
      </c>
      <c r="AP37" s="182">
        <f>IF((AND($W37&gt;=100%,$W37&lt;&gt;"")),เงื่อนไข!$F$8*AH37/$V37,0)</f>
        <v>0</v>
      </c>
      <c r="AQ37" s="184">
        <f>วันทำงาน!AU37</f>
        <v>0</v>
      </c>
      <c r="AR37" s="150"/>
      <c r="AS37" s="150">
        <f>IF(W37="",0,IF($W37&gt;=100%,เงื่อนไข!$P$4,IF($W37&gt;=80%,เงื่อนไข!$O$4,IF($W37&gt;=50%,เงื่อนไข!$N$4,IF($W37&lt;50%,เงื่อนไข!$M$4)))))</f>
        <v>0</v>
      </c>
      <c r="AT37" s="179">
        <f t="shared" si="9"/>
        <v>0</v>
      </c>
      <c r="AU37" s="175">
        <f t="shared" si="10"/>
        <v>0</v>
      </c>
      <c r="AV37" s="175">
        <f>IF(AT37=0,0,AT37/$R37*เงื่อนไข!$B$4)</f>
        <v>0</v>
      </c>
      <c r="AW37" s="181">
        <f t="shared" si="13"/>
        <v>0</v>
      </c>
      <c r="AX37" s="175">
        <f>SUMIF(วันทำงาน!$F$554:$F$687,$B37,วันทำงาน!$L$554:$L$687)</f>
        <v>0</v>
      </c>
      <c r="AY37" s="182">
        <f>IF((AND($W37&gt;=100%,$W37&lt;&gt;"")),เงื่อนไข!$F$8*AQ37/$V37,0)</f>
        <v>0</v>
      </c>
    </row>
    <row r="38" spans="1:51" s="6" customFormat="1" x14ac:dyDescent="0.25">
      <c r="A38" s="124" t="str">
        <f>IF(วันทำงาน!A38&lt;&gt;"",วันทำงาน!A38,"")</f>
        <v/>
      </c>
      <c r="B38" s="124" t="str">
        <f>IF(วันทำงาน!B38&lt;&gt;"",วันทำงาน!B38,"")</f>
        <v/>
      </c>
      <c r="C38" s="124"/>
      <c r="D38" s="124" t="str">
        <f>IF(วันทำงาน!C38&lt;&gt;"",วันทำงาน!C38,"")</f>
        <v/>
      </c>
      <c r="E38" s="125" t="str">
        <f>IF(วันทำงาน!D38&lt;&gt;"",วันทำงาน!D38,"")</f>
        <v/>
      </c>
      <c r="F38" s="90" t="str">
        <f>IF(วันทำงาน!E38&lt;&gt;"",วันทำงาน!E38,"")</f>
        <v/>
      </c>
      <c r="G38" s="124" t="str">
        <f>IF(วันทำงาน!F38&lt;&gt;"",วันทำงาน!F38,"")</f>
        <v/>
      </c>
      <c r="H38" s="136" t="str">
        <f>IF(F38="Salesman",วันทำงาน!G38,"")</f>
        <v/>
      </c>
      <c r="I38" s="141" t="str">
        <f>IF($H38="","",AB38/$R38*(100%-เงื่อนไข!$B$4))</f>
        <v/>
      </c>
      <c r="J38" s="141" t="str">
        <f>IF($H38="","",AK38/$R38*(100%-เงื่อนไข!$B$4))</f>
        <v/>
      </c>
      <c r="K38" s="141" t="str">
        <f>IF($H38="","",AT38/$R38*(100%-เงื่อนไข!$B$4))</f>
        <v/>
      </c>
      <c r="L38" s="141" t="str">
        <f t="shared" si="14"/>
        <v/>
      </c>
      <c r="M38" s="142" t="str">
        <f>IF((OR(วันทำงาน!H38="",$F$1="")),"",IF(F38="Salesman",วันทำงาน!H38,""))</f>
        <v/>
      </c>
      <c r="N38" s="111">
        <f>IF($M38="",0,IF($X38="P",Y38*เงื่อนไข!$C$5,0))</f>
        <v>0</v>
      </c>
      <c r="O38" s="111">
        <f>IF($M38="",0,IF($X38="P",AH38*เงื่อนไข!$C$5,0))</f>
        <v>0</v>
      </c>
      <c r="P38" s="141">
        <f>IF($M38="",0,IF($X38="P",AQ38*เงื่อนไข!$C$5,0))</f>
        <v>0</v>
      </c>
      <c r="Q38" s="141">
        <f t="shared" si="15"/>
        <v>0</v>
      </c>
      <c r="R38" s="124" t="str">
        <f>IF($A38="","",IF(วันทำงาน!J38&lt;&gt;"",วันทำงาน!J38,""))</f>
        <v/>
      </c>
      <c r="S38" s="124" t="str">
        <f>IF($A38="","",IF(วันทำงาน!K38&lt;&gt;"",วันทำงาน!K38,""))</f>
        <v/>
      </c>
      <c r="T38" s="156">
        <f>IF(วันทำงาน!AZ38&lt;&gt;"",IF(วันทำงาน!AZ38&gt;S38,S38,วันทำงาน!AZ38),"")</f>
        <v>1</v>
      </c>
      <c r="U38" s="106" t="str">
        <f>IF(A38="","",เงื่อนไข!C$4)</f>
        <v/>
      </c>
      <c r="V38" s="106">
        <f t="shared" si="2"/>
        <v>0</v>
      </c>
      <c r="W38" s="105" t="str">
        <f t="shared" si="3"/>
        <v/>
      </c>
      <c r="X38" s="186" t="str">
        <f t="shared" si="4"/>
        <v/>
      </c>
      <c r="Y38" s="184">
        <f>วันทำงาน!AQ38</f>
        <v>0</v>
      </c>
      <c r="Z38" s="150"/>
      <c r="AA38" s="150">
        <f>IF($W38="",0,IF($W38&gt;=100%,เงื่อนไข!$H$4,IF($W38&gt;=80%,เงื่อนไข!$G$4,IF($W38&gt;=50%,เงื่อนไข!$F$4,IF($W38&lt;50%,เงื่อนไข!$E$4)))))</f>
        <v>0</v>
      </c>
      <c r="AB38" s="179">
        <f t="shared" si="5"/>
        <v>0</v>
      </c>
      <c r="AC38" s="141">
        <f t="shared" si="6"/>
        <v>0</v>
      </c>
      <c r="AD38" s="175">
        <f>IF(AB38=0,0,AB38/$R38*เงื่อนไข!$B$4)</f>
        <v>0</v>
      </c>
      <c r="AE38" s="181">
        <f t="shared" si="11"/>
        <v>0</v>
      </c>
      <c r="AF38" s="175">
        <f>SUMIF(วันทำงาน!$F$554:$F$687,$B38,วันทำงาน!$J$554:$J$687)</f>
        <v>0</v>
      </c>
      <c r="AG38" s="182">
        <f>IF((AND($W38&gt;=100%,$W38&lt;&gt;"")),เงื่อนไข!$F$8*Y38/$V38,0)</f>
        <v>0</v>
      </c>
      <c r="AH38" s="181">
        <f>SUM(วันทำงาน!AR38:AT38,วันทำงาน!AV38:AX38)</f>
        <v>0</v>
      </c>
      <c r="AI38" s="150"/>
      <c r="AJ38" s="150">
        <f>IF($W38="",0,IF($W38&gt;=100%,เงื่อนไข!$L$4,IF($W38&gt;=80%,เงื่อนไข!$K$4,IF($W38&gt;=50%,เงื่อนไข!$J$4,IF($W38&lt;50%,เงื่อนไข!$I$4)))))</f>
        <v>0</v>
      </c>
      <c r="AK38" s="179">
        <f t="shared" si="7"/>
        <v>0</v>
      </c>
      <c r="AL38" s="175">
        <f t="shared" si="8"/>
        <v>0</v>
      </c>
      <c r="AM38" s="175">
        <f>IF(AK38=0,0,AK38/$R38*เงื่อนไข!$B$4)</f>
        <v>0</v>
      </c>
      <c r="AN38" s="181">
        <f t="shared" si="12"/>
        <v>0</v>
      </c>
      <c r="AO38" s="175">
        <f>SUMIF(วันทำงาน!$F$554:$F$687,$B38,วันทำงาน!$K$554:$K$687)</f>
        <v>0</v>
      </c>
      <c r="AP38" s="182">
        <f>IF((AND($W38&gt;=100%,$W38&lt;&gt;"")),เงื่อนไข!$F$8*AH38/$V38,0)</f>
        <v>0</v>
      </c>
      <c r="AQ38" s="184">
        <f>วันทำงาน!AU38</f>
        <v>0</v>
      </c>
      <c r="AR38" s="150"/>
      <c r="AS38" s="150">
        <f>IF(W38="",0,IF($W38&gt;=100%,เงื่อนไข!$P$4,IF($W38&gt;=80%,เงื่อนไข!$O$4,IF($W38&gt;=50%,เงื่อนไข!$N$4,IF($W38&lt;50%,เงื่อนไข!$M$4)))))</f>
        <v>0</v>
      </c>
      <c r="AT38" s="179">
        <f t="shared" si="9"/>
        <v>0</v>
      </c>
      <c r="AU38" s="175">
        <f t="shared" si="10"/>
        <v>0</v>
      </c>
      <c r="AV38" s="175">
        <f>IF(AT38=0,0,AT38/$R38*เงื่อนไข!$B$4)</f>
        <v>0</v>
      </c>
      <c r="AW38" s="181">
        <f t="shared" si="13"/>
        <v>0</v>
      </c>
      <c r="AX38" s="175">
        <f>SUMIF(วันทำงาน!$F$554:$F$687,$B38,วันทำงาน!$L$554:$L$687)</f>
        <v>0</v>
      </c>
      <c r="AY38" s="182">
        <f>IF((AND($W38&gt;=100%,$W38&lt;&gt;"")),เงื่อนไข!$F$8*AQ38/$V38,0)</f>
        <v>0</v>
      </c>
    </row>
    <row r="39" spans="1:51" s="6" customFormat="1" x14ac:dyDescent="0.25">
      <c r="A39" s="124" t="str">
        <f>IF(วันทำงาน!A39&lt;&gt;"",วันทำงาน!A39,"")</f>
        <v/>
      </c>
      <c r="B39" s="124" t="str">
        <f>IF(วันทำงาน!B39&lt;&gt;"",วันทำงาน!B39,"")</f>
        <v/>
      </c>
      <c r="C39" s="124"/>
      <c r="D39" s="124" t="str">
        <f>IF(วันทำงาน!C39&lt;&gt;"",วันทำงาน!C39,"")</f>
        <v/>
      </c>
      <c r="E39" s="125" t="str">
        <f>IF(วันทำงาน!D39&lt;&gt;"",วันทำงาน!D39,"")</f>
        <v/>
      </c>
      <c r="F39" s="90" t="str">
        <f>IF(วันทำงาน!E39&lt;&gt;"",วันทำงาน!E39,"")</f>
        <v/>
      </c>
      <c r="G39" s="124" t="str">
        <f>IF(วันทำงาน!F39&lt;&gt;"",วันทำงาน!F39,"")</f>
        <v/>
      </c>
      <c r="H39" s="136" t="str">
        <f>IF(F39="Salesman",วันทำงาน!G39,"")</f>
        <v/>
      </c>
      <c r="I39" s="141" t="str">
        <f>IF($H39="","",AB39/$R39*(100%-เงื่อนไข!$B$4))</f>
        <v/>
      </c>
      <c r="J39" s="141" t="str">
        <f>IF($H39="","",AK39/$R39*(100%-เงื่อนไข!$B$4))</f>
        <v/>
      </c>
      <c r="K39" s="141" t="str">
        <f>IF($H39="","",AT39/$R39*(100%-เงื่อนไข!$B$4))</f>
        <v/>
      </c>
      <c r="L39" s="141" t="str">
        <f t="shared" si="14"/>
        <v/>
      </c>
      <c r="M39" s="142" t="str">
        <f>IF((OR(วันทำงาน!H39="",$F$1="")),"",IF(F39="Salesman",วันทำงาน!H39,""))</f>
        <v/>
      </c>
      <c r="N39" s="111">
        <f>IF($M39="",0,IF($X39="P",Y39*เงื่อนไข!$C$5,0))</f>
        <v>0</v>
      </c>
      <c r="O39" s="111">
        <f>IF($M39="",0,IF($X39="P",AH39*เงื่อนไข!$C$5,0))</f>
        <v>0</v>
      </c>
      <c r="P39" s="141">
        <f>IF($M39="",0,IF($X39="P",AQ39*เงื่อนไข!$C$5,0))</f>
        <v>0</v>
      </c>
      <c r="Q39" s="141">
        <f t="shared" si="15"/>
        <v>0</v>
      </c>
      <c r="R39" s="124" t="str">
        <f>IF($A39="","",IF(วันทำงาน!J39&lt;&gt;"",วันทำงาน!J39,""))</f>
        <v/>
      </c>
      <c r="S39" s="124" t="str">
        <f>IF($A39="","",IF(วันทำงาน!K39&lt;&gt;"",วันทำงาน!K39,""))</f>
        <v/>
      </c>
      <c r="T39" s="156">
        <f>IF(วันทำงาน!AZ39&lt;&gt;"",IF(วันทำงาน!AZ39&gt;S39,S39,วันทำงาน!AZ39),"")</f>
        <v>1</v>
      </c>
      <c r="U39" s="106" t="str">
        <f>IF(A39="","",เงื่อนไข!C$4)</f>
        <v/>
      </c>
      <c r="V39" s="106">
        <f t="shared" si="2"/>
        <v>0</v>
      </c>
      <c r="W39" s="105" t="str">
        <f t="shared" si="3"/>
        <v/>
      </c>
      <c r="X39" s="186" t="str">
        <f t="shared" si="4"/>
        <v/>
      </c>
      <c r="Y39" s="184">
        <f>วันทำงาน!AQ39</f>
        <v>0</v>
      </c>
      <c r="Z39" s="150"/>
      <c r="AA39" s="150">
        <f>IF($W39="",0,IF($W39&gt;=100%,เงื่อนไข!$H$4,IF($W39&gt;=80%,เงื่อนไข!$G$4,IF($W39&gt;=50%,เงื่อนไข!$F$4,IF($W39&lt;50%,เงื่อนไข!$E$4)))))</f>
        <v>0</v>
      </c>
      <c r="AB39" s="179">
        <f t="shared" si="5"/>
        <v>0</v>
      </c>
      <c r="AC39" s="141">
        <f t="shared" si="6"/>
        <v>0</v>
      </c>
      <c r="AD39" s="175">
        <f>IF(AB39=0,0,AB39/$R39*เงื่อนไข!$B$4)</f>
        <v>0</v>
      </c>
      <c r="AE39" s="181">
        <f t="shared" si="11"/>
        <v>0</v>
      </c>
      <c r="AF39" s="175">
        <f>SUMIF(วันทำงาน!$F$554:$F$687,$B39,วันทำงาน!$J$554:$J$687)</f>
        <v>0</v>
      </c>
      <c r="AG39" s="182">
        <f>IF((AND($W39&gt;=100%,$W39&lt;&gt;"")),เงื่อนไข!$F$8*Y39/$V39,0)</f>
        <v>0</v>
      </c>
      <c r="AH39" s="181">
        <f>SUM(วันทำงาน!AR39:AT39,วันทำงาน!AV39:AX39)</f>
        <v>0</v>
      </c>
      <c r="AI39" s="150"/>
      <c r="AJ39" s="150">
        <f>IF($W39="",0,IF($W39&gt;=100%,เงื่อนไข!$L$4,IF($W39&gt;=80%,เงื่อนไข!$K$4,IF($W39&gt;=50%,เงื่อนไข!$J$4,IF($W39&lt;50%,เงื่อนไข!$I$4)))))</f>
        <v>0</v>
      </c>
      <c r="AK39" s="179">
        <f t="shared" si="7"/>
        <v>0</v>
      </c>
      <c r="AL39" s="175">
        <f t="shared" si="8"/>
        <v>0</v>
      </c>
      <c r="AM39" s="175">
        <f>IF(AK39=0,0,AK39/$R39*เงื่อนไข!$B$4)</f>
        <v>0</v>
      </c>
      <c r="AN39" s="181">
        <f t="shared" si="12"/>
        <v>0</v>
      </c>
      <c r="AO39" s="175">
        <f>SUMIF(วันทำงาน!$F$554:$F$687,$B39,วันทำงาน!$K$554:$K$687)</f>
        <v>0</v>
      </c>
      <c r="AP39" s="182">
        <f>IF((AND($W39&gt;=100%,$W39&lt;&gt;"")),เงื่อนไข!$F$8*AH39/$V39,0)</f>
        <v>0</v>
      </c>
      <c r="AQ39" s="184">
        <f>วันทำงาน!AU39</f>
        <v>0</v>
      </c>
      <c r="AR39" s="150"/>
      <c r="AS39" s="150">
        <f>IF(W39="",0,IF($W39&gt;=100%,เงื่อนไข!$P$4,IF($W39&gt;=80%,เงื่อนไข!$O$4,IF($W39&gt;=50%,เงื่อนไข!$N$4,IF($W39&lt;50%,เงื่อนไข!$M$4)))))</f>
        <v>0</v>
      </c>
      <c r="AT39" s="179">
        <f t="shared" si="9"/>
        <v>0</v>
      </c>
      <c r="AU39" s="175">
        <f t="shared" si="10"/>
        <v>0</v>
      </c>
      <c r="AV39" s="175">
        <f>IF(AT39=0,0,AT39/$R39*เงื่อนไข!$B$4)</f>
        <v>0</v>
      </c>
      <c r="AW39" s="181">
        <f t="shared" si="13"/>
        <v>0</v>
      </c>
      <c r="AX39" s="175">
        <f>SUMIF(วันทำงาน!$F$554:$F$687,$B39,วันทำงาน!$L$554:$L$687)</f>
        <v>0</v>
      </c>
      <c r="AY39" s="182">
        <f>IF((AND($W39&gt;=100%,$W39&lt;&gt;"")),เงื่อนไข!$F$8*AQ39/$V39,0)</f>
        <v>0</v>
      </c>
    </row>
    <row r="40" spans="1:51" s="6" customFormat="1" x14ac:dyDescent="0.25">
      <c r="A40" s="124" t="str">
        <f>IF(วันทำงาน!A40&lt;&gt;"",วันทำงาน!A40,"")</f>
        <v/>
      </c>
      <c r="B40" s="124" t="str">
        <f>IF(วันทำงาน!B40&lt;&gt;"",วันทำงาน!B40,"")</f>
        <v/>
      </c>
      <c r="C40" s="124"/>
      <c r="D40" s="124" t="str">
        <f>IF(วันทำงาน!C40&lt;&gt;"",วันทำงาน!C40,"")</f>
        <v/>
      </c>
      <c r="E40" s="125" t="str">
        <f>IF(วันทำงาน!D40&lt;&gt;"",วันทำงาน!D40,"")</f>
        <v/>
      </c>
      <c r="F40" s="90" t="str">
        <f>IF(วันทำงาน!E40&lt;&gt;"",วันทำงาน!E40,"")</f>
        <v/>
      </c>
      <c r="G40" s="124" t="str">
        <f>IF(วันทำงาน!F40&lt;&gt;"",วันทำงาน!F40,"")</f>
        <v/>
      </c>
      <c r="H40" s="136" t="str">
        <f>IF(F40="Salesman",วันทำงาน!G40,"")</f>
        <v/>
      </c>
      <c r="I40" s="141" t="str">
        <f>IF($H40="","",AB40/$R40*(100%-เงื่อนไข!$B$4))</f>
        <v/>
      </c>
      <c r="J40" s="141" t="str">
        <f>IF($H40="","",AK40/$R40*(100%-เงื่อนไข!$B$4))</f>
        <v/>
      </c>
      <c r="K40" s="141" t="str">
        <f>IF($H40="","",AT40/$R40*(100%-เงื่อนไข!$B$4))</f>
        <v/>
      </c>
      <c r="L40" s="141" t="str">
        <f t="shared" si="14"/>
        <v/>
      </c>
      <c r="M40" s="142" t="str">
        <f>IF((OR(วันทำงาน!H40="",$F$1="")),"",IF(F40="Salesman",วันทำงาน!H40,""))</f>
        <v/>
      </c>
      <c r="N40" s="111">
        <f>IF($M40="",0,IF($X40="P",Y40*เงื่อนไข!$C$5,0))</f>
        <v>0</v>
      </c>
      <c r="O40" s="111">
        <f>IF($M40="",0,IF($X40="P",AH40*เงื่อนไข!$C$5,0))</f>
        <v>0</v>
      </c>
      <c r="P40" s="141">
        <f>IF($M40="",0,IF($X40="P",AQ40*เงื่อนไข!$C$5,0))</f>
        <v>0</v>
      </c>
      <c r="Q40" s="141">
        <f t="shared" si="15"/>
        <v>0</v>
      </c>
      <c r="R40" s="124" t="str">
        <f>IF($A40="","",IF(วันทำงาน!J40&lt;&gt;"",วันทำงาน!J40,""))</f>
        <v/>
      </c>
      <c r="S40" s="124" t="str">
        <f>IF($A40="","",IF(วันทำงาน!K40&lt;&gt;"",วันทำงาน!K40,""))</f>
        <v/>
      </c>
      <c r="T40" s="156">
        <f>IF(วันทำงาน!AZ40&lt;&gt;"",IF(วันทำงาน!AZ40&gt;S40,S40,วันทำงาน!AZ40),"")</f>
        <v>1</v>
      </c>
      <c r="U40" s="106" t="str">
        <f>IF(A40="","",เงื่อนไข!C$4)</f>
        <v/>
      </c>
      <c r="V40" s="106">
        <f t="shared" si="2"/>
        <v>0</v>
      </c>
      <c r="W40" s="105" t="str">
        <f t="shared" si="3"/>
        <v/>
      </c>
      <c r="X40" s="186" t="str">
        <f t="shared" si="4"/>
        <v/>
      </c>
      <c r="Y40" s="184">
        <f>วันทำงาน!AQ40</f>
        <v>0</v>
      </c>
      <c r="Z40" s="150"/>
      <c r="AA40" s="150">
        <f>IF($W40="",0,IF($W40&gt;=100%,เงื่อนไข!$H$4,IF($W40&gt;=80%,เงื่อนไข!$G$4,IF($W40&gt;=50%,เงื่อนไข!$F$4,IF($W40&lt;50%,เงื่อนไข!$E$4)))))</f>
        <v>0</v>
      </c>
      <c r="AB40" s="179">
        <f t="shared" si="5"/>
        <v>0</v>
      </c>
      <c r="AC40" s="141">
        <f t="shared" si="6"/>
        <v>0</v>
      </c>
      <c r="AD40" s="175">
        <f>IF(AB40=0,0,AB40/$R40*เงื่อนไข!$B$4)</f>
        <v>0</v>
      </c>
      <c r="AE40" s="181">
        <f t="shared" si="11"/>
        <v>0</v>
      </c>
      <c r="AF40" s="175">
        <f>SUMIF(วันทำงาน!$F$554:$F$687,$B40,วันทำงาน!$J$554:$J$687)</f>
        <v>0</v>
      </c>
      <c r="AG40" s="182">
        <f>IF((AND($W40&gt;=100%,$W40&lt;&gt;"")),เงื่อนไข!$F$8*Y40/$V40,0)</f>
        <v>0</v>
      </c>
      <c r="AH40" s="181">
        <f>SUM(วันทำงาน!AR40:AT40,วันทำงาน!AV40:AX40)</f>
        <v>0</v>
      </c>
      <c r="AI40" s="150"/>
      <c r="AJ40" s="150">
        <f>IF($W40="",0,IF($W40&gt;=100%,เงื่อนไข!$L$4,IF($W40&gt;=80%,เงื่อนไข!$K$4,IF($W40&gt;=50%,เงื่อนไข!$J$4,IF($W40&lt;50%,เงื่อนไข!$I$4)))))</f>
        <v>0</v>
      </c>
      <c r="AK40" s="179">
        <f t="shared" si="7"/>
        <v>0</v>
      </c>
      <c r="AL40" s="175">
        <f t="shared" si="8"/>
        <v>0</v>
      </c>
      <c r="AM40" s="175">
        <f>IF(AK40=0,0,AK40/$R40*เงื่อนไข!$B$4)</f>
        <v>0</v>
      </c>
      <c r="AN40" s="181">
        <f t="shared" si="12"/>
        <v>0</v>
      </c>
      <c r="AO40" s="175">
        <f>SUMIF(วันทำงาน!$F$554:$F$687,$B40,วันทำงาน!$K$554:$K$687)</f>
        <v>0</v>
      </c>
      <c r="AP40" s="182">
        <f>IF((AND($W40&gt;=100%,$W40&lt;&gt;"")),เงื่อนไข!$F$8*AH40/$V40,0)</f>
        <v>0</v>
      </c>
      <c r="AQ40" s="184">
        <f>วันทำงาน!AU40</f>
        <v>0</v>
      </c>
      <c r="AR40" s="150"/>
      <c r="AS40" s="150">
        <f>IF(W40="",0,IF($W40&gt;=100%,เงื่อนไข!$P$4,IF($W40&gt;=80%,เงื่อนไข!$O$4,IF($W40&gt;=50%,เงื่อนไข!$N$4,IF($W40&lt;50%,เงื่อนไข!$M$4)))))</f>
        <v>0</v>
      </c>
      <c r="AT40" s="179">
        <f t="shared" si="9"/>
        <v>0</v>
      </c>
      <c r="AU40" s="175">
        <f t="shared" si="10"/>
        <v>0</v>
      </c>
      <c r="AV40" s="175">
        <f>IF(AT40=0,0,AT40/$R40*เงื่อนไข!$B$4)</f>
        <v>0</v>
      </c>
      <c r="AW40" s="181">
        <f t="shared" si="13"/>
        <v>0</v>
      </c>
      <c r="AX40" s="175">
        <f>SUMIF(วันทำงาน!$F$554:$F$687,$B40,วันทำงาน!$L$554:$L$687)</f>
        <v>0</v>
      </c>
      <c r="AY40" s="182">
        <f>IF((AND($W40&gt;=100%,$W40&lt;&gt;"")),เงื่อนไข!$F$8*AQ40/$V40,0)</f>
        <v>0</v>
      </c>
    </row>
    <row r="41" spans="1:51" s="6" customFormat="1" x14ac:dyDescent="0.25">
      <c r="A41" s="124" t="str">
        <f>IF(วันทำงาน!A41&lt;&gt;"",วันทำงาน!A41,"")</f>
        <v/>
      </c>
      <c r="B41" s="124" t="str">
        <f>IF(วันทำงาน!B41&lt;&gt;"",วันทำงาน!B41,"")</f>
        <v/>
      </c>
      <c r="C41" s="124"/>
      <c r="D41" s="124" t="str">
        <f>IF(วันทำงาน!C41&lt;&gt;"",วันทำงาน!C41,"")</f>
        <v/>
      </c>
      <c r="E41" s="125" t="str">
        <f>IF(วันทำงาน!D41&lt;&gt;"",วันทำงาน!D41,"")</f>
        <v/>
      </c>
      <c r="F41" s="90" t="str">
        <f>IF(วันทำงาน!E41&lt;&gt;"",วันทำงาน!E41,"")</f>
        <v/>
      </c>
      <c r="G41" s="124" t="str">
        <f>IF(วันทำงาน!F41&lt;&gt;"",วันทำงาน!F41,"")</f>
        <v/>
      </c>
      <c r="H41" s="136" t="str">
        <f>IF(F41="Salesman",วันทำงาน!G41,"")</f>
        <v/>
      </c>
      <c r="I41" s="141" t="str">
        <f>IF($H41="","",AB41/$R41*(100%-เงื่อนไข!$B$4))</f>
        <v/>
      </c>
      <c r="J41" s="141" t="str">
        <f>IF($H41="","",AK41/$R41*(100%-เงื่อนไข!$B$4))</f>
        <v/>
      </c>
      <c r="K41" s="141" t="str">
        <f>IF($H41="","",AT41/$R41*(100%-เงื่อนไข!$B$4))</f>
        <v/>
      </c>
      <c r="L41" s="141" t="str">
        <f t="shared" si="14"/>
        <v/>
      </c>
      <c r="M41" s="142" t="str">
        <f>IF((OR(วันทำงาน!H41="",$F$1="")),"",IF(F41="Salesman",วันทำงาน!H41,""))</f>
        <v/>
      </c>
      <c r="N41" s="111">
        <f>IF($M41="",0,IF($X41="P",Y41*เงื่อนไข!$C$5,0))</f>
        <v>0</v>
      </c>
      <c r="O41" s="111">
        <f>IF($M41="",0,IF($X41="P",AH41*เงื่อนไข!$C$5,0))</f>
        <v>0</v>
      </c>
      <c r="P41" s="141">
        <f>IF($M41="",0,IF($X41="P",AQ41*เงื่อนไข!$C$5,0))</f>
        <v>0</v>
      </c>
      <c r="Q41" s="141">
        <f t="shared" si="15"/>
        <v>0</v>
      </c>
      <c r="R41" s="124" t="str">
        <f>IF($A41="","",IF(วันทำงาน!J41&lt;&gt;"",วันทำงาน!J41,""))</f>
        <v/>
      </c>
      <c r="S41" s="124" t="str">
        <f>IF($A41="","",IF(วันทำงาน!K41&lt;&gt;"",วันทำงาน!K41,""))</f>
        <v/>
      </c>
      <c r="T41" s="156">
        <f>IF(วันทำงาน!AZ41&lt;&gt;"",IF(วันทำงาน!AZ41&gt;S41,S41,วันทำงาน!AZ41),"")</f>
        <v>1</v>
      </c>
      <c r="U41" s="106" t="str">
        <f>IF(A41="","",เงื่อนไข!C$4)</f>
        <v/>
      </c>
      <c r="V41" s="106">
        <f t="shared" si="2"/>
        <v>0</v>
      </c>
      <c r="W41" s="105" t="str">
        <f t="shared" si="3"/>
        <v/>
      </c>
      <c r="X41" s="186" t="str">
        <f t="shared" si="4"/>
        <v/>
      </c>
      <c r="Y41" s="184">
        <f>วันทำงาน!AQ41</f>
        <v>0</v>
      </c>
      <c r="Z41" s="150"/>
      <c r="AA41" s="150">
        <f>IF($W41="",0,IF($W41&gt;=100%,เงื่อนไข!$H$4,IF($W41&gt;=80%,เงื่อนไข!$G$4,IF($W41&gt;=50%,เงื่อนไข!$F$4,IF($W41&lt;50%,เงื่อนไข!$E$4)))))</f>
        <v>0</v>
      </c>
      <c r="AB41" s="179">
        <f t="shared" si="5"/>
        <v>0</v>
      </c>
      <c r="AC41" s="141">
        <f t="shared" si="6"/>
        <v>0</v>
      </c>
      <c r="AD41" s="175">
        <f>IF(AB41=0,0,AB41/$R41*เงื่อนไข!$B$4)</f>
        <v>0</v>
      </c>
      <c r="AE41" s="181">
        <f t="shared" si="11"/>
        <v>0</v>
      </c>
      <c r="AF41" s="175">
        <f>SUMIF(วันทำงาน!$F$554:$F$687,$B41,วันทำงาน!$J$554:$J$687)</f>
        <v>0</v>
      </c>
      <c r="AG41" s="182">
        <f>IF((AND($W41&gt;=100%,$W41&lt;&gt;"")),เงื่อนไข!$F$8*Y41/$V41,0)</f>
        <v>0</v>
      </c>
      <c r="AH41" s="181">
        <f>SUM(วันทำงาน!AR41:AT41,วันทำงาน!AV41:AX41)</f>
        <v>0</v>
      </c>
      <c r="AI41" s="150"/>
      <c r="AJ41" s="150">
        <f>IF($W41="",0,IF($W41&gt;=100%,เงื่อนไข!$L$4,IF($W41&gt;=80%,เงื่อนไข!$K$4,IF($W41&gt;=50%,เงื่อนไข!$J$4,IF($W41&lt;50%,เงื่อนไข!$I$4)))))</f>
        <v>0</v>
      </c>
      <c r="AK41" s="179">
        <f t="shared" si="7"/>
        <v>0</v>
      </c>
      <c r="AL41" s="175">
        <f t="shared" si="8"/>
        <v>0</v>
      </c>
      <c r="AM41" s="175">
        <f>IF(AK41=0,0,AK41/$R41*เงื่อนไข!$B$4)</f>
        <v>0</v>
      </c>
      <c r="AN41" s="181">
        <f t="shared" si="12"/>
        <v>0</v>
      </c>
      <c r="AO41" s="175">
        <f>SUMIF(วันทำงาน!$F$554:$F$687,$B41,วันทำงาน!$K$554:$K$687)</f>
        <v>0</v>
      </c>
      <c r="AP41" s="182">
        <f>IF((AND($W41&gt;=100%,$W41&lt;&gt;"")),เงื่อนไข!$F$8*AH41/$V41,0)</f>
        <v>0</v>
      </c>
      <c r="AQ41" s="184">
        <f>วันทำงาน!AU41</f>
        <v>0</v>
      </c>
      <c r="AR41" s="150"/>
      <c r="AS41" s="150">
        <f>IF(W41="",0,IF($W41&gt;=100%,เงื่อนไข!$P$4,IF($W41&gt;=80%,เงื่อนไข!$O$4,IF($W41&gt;=50%,เงื่อนไข!$N$4,IF($W41&lt;50%,เงื่อนไข!$M$4)))))</f>
        <v>0</v>
      </c>
      <c r="AT41" s="179">
        <f t="shared" si="9"/>
        <v>0</v>
      </c>
      <c r="AU41" s="175">
        <f t="shared" si="10"/>
        <v>0</v>
      </c>
      <c r="AV41" s="175">
        <f>IF(AT41=0,0,AT41/$R41*เงื่อนไข!$B$4)</f>
        <v>0</v>
      </c>
      <c r="AW41" s="181">
        <f t="shared" si="13"/>
        <v>0</v>
      </c>
      <c r="AX41" s="175">
        <f>SUMIF(วันทำงาน!$F$554:$F$687,$B41,วันทำงาน!$L$554:$L$687)</f>
        <v>0</v>
      </c>
      <c r="AY41" s="182">
        <f>IF((AND($W41&gt;=100%,$W41&lt;&gt;"")),เงื่อนไข!$F$8*AQ41/$V41,0)</f>
        <v>0</v>
      </c>
    </row>
    <row r="42" spans="1:51" s="6" customFormat="1" x14ac:dyDescent="0.25">
      <c r="A42" s="124" t="str">
        <f>IF(วันทำงาน!A42&lt;&gt;"",วันทำงาน!A42,"")</f>
        <v/>
      </c>
      <c r="B42" s="124" t="str">
        <f>IF(วันทำงาน!B42&lt;&gt;"",วันทำงาน!B42,"")</f>
        <v/>
      </c>
      <c r="C42" s="124"/>
      <c r="D42" s="124" t="str">
        <f>IF(วันทำงาน!C42&lt;&gt;"",วันทำงาน!C42,"")</f>
        <v/>
      </c>
      <c r="E42" s="125" t="str">
        <f>IF(วันทำงาน!D42&lt;&gt;"",วันทำงาน!D42,"")</f>
        <v/>
      </c>
      <c r="F42" s="90" t="str">
        <f>IF(วันทำงาน!E42&lt;&gt;"",วันทำงาน!E42,"")</f>
        <v/>
      </c>
      <c r="G42" s="124" t="str">
        <f>IF(วันทำงาน!F42&lt;&gt;"",วันทำงาน!F42,"")</f>
        <v/>
      </c>
      <c r="H42" s="136" t="str">
        <f>IF(F42="Salesman",วันทำงาน!G42,"")</f>
        <v/>
      </c>
      <c r="I42" s="141" t="str">
        <f>IF($H42="","",AB42/$R42*(100%-เงื่อนไข!$B$4))</f>
        <v/>
      </c>
      <c r="J42" s="141" t="str">
        <f>IF($H42="","",AK42/$R42*(100%-เงื่อนไข!$B$4))</f>
        <v/>
      </c>
      <c r="K42" s="141" t="str">
        <f>IF($H42="","",AT42/$R42*(100%-เงื่อนไข!$B$4))</f>
        <v/>
      </c>
      <c r="L42" s="141" t="str">
        <f t="shared" si="14"/>
        <v/>
      </c>
      <c r="M42" s="142" t="str">
        <f>IF((OR(วันทำงาน!H42="",$F$1="")),"",IF(F42="Salesman",วันทำงาน!H42,""))</f>
        <v/>
      </c>
      <c r="N42" s="111">
        <f>IF($M42="",0,IF($X42="P",Y42*เงื่อนไข!$C$5,0))</f>
        <v>0</v>
      </c>
      <c r="O42" s="111">
        <f>IF($M42="",0,IF($X42="P",AH42*เงื่อนไข!$C$5,0))</f>
        <v>0</v>
      </c>
      <c r="P42" s="141">
        <f>IF($M42="",0,IF($X42="P",AQ42*เงื่อนไข!$C$5,0))</f>
        <v>0</v>
      </c>
      <c r="Q42" s="141">
        <f t="shared" si="15"/>
        <v>0</v>
      </c>
      <c r="R42" s="124" t="str">
        <f>IF($A42="","",IF(วันทำงาน!J42&lt;&gt;"",วันทำงาน!J42,""))</f>
        <v/>
      </c>
      <c r="S42" s="124" t="str">
        <f>IF($A42="","",IF(วันทำงาน!K42&lt;&gt;"",วันทำงาน!K42,""))</f>
        <v/>
      </c>
      <c r="T42" s="156">
        <f>IF(วันทำงาน!AZ42&lt;&gt;"",IF(วันทำงาน!AZ42&gt;S42,S42,วันทำงาน!AZ42),"")</f>
        <v>1</v>
      </c>
      <c r="U42" s="106" t="str">
        <f>IF(A42="","",เงื่อนไข!C$4)</f>
        <v/>
      </c>
      <c r="V42" s="106">
        <f t="shared" si="2"/>
        <v>0</v>
      </c>
      <c r="W42" s="105" t="str">
        <f t="shared" si="3"/>
        <v/>
      </c>
      <c r="X42" s="186" t="str">
        <f t="shared" si="4"/>
        <v/>
      </c>
      <c r="Y42" s="184">
        <f>วันทำงาน!AQ42</f>
        <v>0</v>
      </c>
      <c r="Z42" s="150"/>
      <c r="AA42" s="150">
        <f>IF($W42="",0,IF($W42&gt;=100%,เงื่อนไข!$H$4,IF($W42&gt;=80%,เงื่อนไข!$G$4,IF($W42&gt;=50%,เงื่อนไข!$F$4,IF($W42&lt;50%,เงื่อนไข!$E$4)))))</f>
        <v>0</v>
      </c>
      <c r="AB42" s="179">
        <f t="shared" si="5"/>
        <v>0</v>
      </c>
      <c r="AC42" s="141">
        <f t="shared" si="6"/>
        <v>0</v>
      </c>
      <c r="AD42" s="175">
        <f>IF(AB42=0,0,AB42/$R42*เงื่อนไข!$B$4)</f>
        <v>0</v>
      </c>
      <c r="AE42" s="181">
        <f t="shared" si="11"/>
        <v>0</v>
      </c>
      <c r="AF42" s="175">
        <f>SUMIF(วันทำงาน!$F$554:$F$687,$B42,วันทำงาน!$J$554:$J$687)</f>
        <v>0</v>
      </c>
      <c r="AG42" s="182">
        <f>IF((AND($W42&gt;=100%,$W42&lt;&gt;"")),เงื่อนไข!$F$8*Y42/$V42,0)</f>
        <v>0</v>
      </c>
      <c r="AH42" s="181">
        <f>SUM(วันทำงาน!AR42:AT42,วันทำงาน!AV42:AX42)</f>
        <v>0</v>
      </c>
      <c r="AI42" s="150"/>
      <c r="AJ42" s="150">
        <f>IF($W42="",0,IF($W42&gt;=100%,เงื่อนไข!$L$4,IF($W42&gt;=80%,เงื่อนไข!$K$4,IF($W42&gt;=50%,เงื่อนไข!$J$4,IF($W42&lt;50%,เงื่อนไข!$I$4)))))</f>
        <v>0</v>
      </c>
      <c r="AK42" s="179">
        <f t="shared" si="7"/>
        <v>0</v>
      </c>
      <c r="AL42" s="175">
        <f t="shared" si="8"/>
        <v>0</v>
      </c>
      <c r="AM42" s="175">
        <f>IF(AK42=0,0,AK42/$R42*เงื่อนไข!$B$4)</f>
        <v>0</v>
      </c>
      <c r="AN42" s="181">
        <f t="shared" si="12"/>
        <v>0</v>
      </c>
      <c r="AO42" s="175">
        <f>SUMIF(วันทำงาน!$F$554:$F$687,$B42,วันทำงาน!$K$554:$K$687)</f>
        <v>0</v>
      </c>
      <c r="AP42" s="182">
        <f>IF((AND($W42&gt;=100%,$W42&lt;&gt;"")),เงื่อนไข!$F$8*AH42/$V42,0)</f>
        <v>0</v>
      </c>
      <c r="AQ42" s="184">
        <f>วันทำงาน!AU42</f>
        <v>0</v>
      </c>
      <c r="AR42" s="150"/>
      <c r="AS42" s="150">
        <f>IF(W42="",0,IF($W42&gt;=100%,เงื่อนไข!$P$4,IF($W42&gt;=80%,เงื่อนไข!$O$4,IF($W42&gt;=50%,เงื่อนไข!$N$4,IF($W42&lt;50%,เงื่อนไข!$M$4)))))</f>
        <v>0</v>
      </c>
      <c r="AT42" s="179">
        <f t="shared" si="9"/>
        <v>0</v>
      </c>
      <c r="AU42" s="175">
        <f t="shared" si="10"/>
        <v>0</v>
      </c>
      <c r="AV42" s="175">
        <f>IF(AT42=0,0,AT42/$R42*เงื่อนไข!$B$4)</f>
        <v>0</v>
      </c>
      <c r="AW42" s="181">
        <f t="shared" si="13"/>
        <v>0</v>
      </c>
      <c r="AX42" s="175">
        <f>SUMIF(วันทำงาน!$F$554:$F$687,$B42,วันทำงาน!$L$554:$L$687)</f>
        <v>0</v>
      </c>
      <c r="AY42" s="182">
        <f>IF((AND($W42&gt;=100%,$W42&lt;&gt;"")),เงื่อนไข!$F$8*AQ42/$V42,0)</f>
        <v>0</v>
      </c>
    </row>
    <row r="43" spans="1:51" s="6" customFormat="1" x14ac:dyDescent="0.25">
      <c r="A43" s="124" t="str">
        <f>IF(วันทำงาน!A43&lt;&gt;"",วันทำงาน!A43,"")</f>
        <v/>
      </c>
      <c r="B43" s="124" t="str">
        <f>IF(วันทำงาน!B43&lt;&gt;"",วันทำงาน!B43,"")</f>
        <v/>
      </c>
      <c r="C43" s="124"/>
      <c r="D43" s="124" t="str">
        <f>IF(วันทำงาน!C43&lt;&gt;"",วันทำงาน!C43,"")</f>
        <v/>
      </c>
      <c r="E43" s="125" t="str">
        <f>IF(วันทำงาน!D43&lt;&gt;"",วันทำงาน!D43,"")</f>
        <v/>
      </c>
      <c r="F43" s="90" t="str">
        <f>IF(วันทำงาน!E43&lt;&gt;"",วันทำงาน!E43,"")</f>
        <v/>
      </c>
      <c r="G43" s="124" t="str">
        <f>IF(วันทำงาน!F43&lt;&gt;"",วันทำงาน!F43,"")</f>
        <v/>
      </c>
      <c r="H43" s="136" t="str">
        <f>IF(F43="Salesman",วันทำงาน!G43,"")</f>
        <v/>
      </c>
      <c r="I43" s="141" t="str">
        <f>IF($H43="","",AB43/$R43*(100%-เงื่อนไข!$B$4))</f>
        <v/>
      </c>
      <c r="J43" s="141" t="str">
        <f>IF($H43="","",AK43/$R43*(100%-เงื่อนไข!$B$4))</f>
        <v/>
      </c>
      <c r="K43" s="141" t="str">
        <f>IF($H43="","",AT43/$R43*(100%-เงื่อนไข!$B$4))</f>
        <v/>
      </c>
      <c r="L43" s="141" t="str">
        <f t="shared" si="14"/>
        <v/>
      </c>
      <c r="M43" s="142" t="str">
        <f>IF((OR(วันทำงาน!H43="",$F$1="")),"",IF(F43="Salesman",วันทำงาน!H43,""))</f>
        <v/>
      </c>
      <c r="N43" s="111">
        <f>IF($M43="",0,IF($X43="P",Y43*เงื่อนไข!$C$5,0))</f>
        <v>0</v>
      </c>
      <c r="O43" s="111">
        <f>IF($M43="",0,IF($X43="P",AH43*เงื่อนไข!$C$5,0))</f>
        <v>0</v>
      </c>
      <c r="P43" s="141">
        <f>IF($M43="",0,IF($X43="P",AQ43*เงื่อนไข!$C$5,0))</f>
        <v>0</v>
      </c>
      <c r="Q43" s="141">
        <f t="shared" si="15"/>
        <v>0</v>
      </c>
      <c r="R43" s="124" t="str">
        <f>IF($A43="","",IF(วันทำงาน!J43&lt;&gt;"",วันทำงาน!J43,""))</f>
        <v/>
      </c>
      <c r="S43" s="124" t="str">
        <f>IF($A43="","",IF(วันทำงาน!K43&lt;&gt;"",วันทำงาน!K43,""))</f>
        <v/>
      </c>
      <c r="T43" s="156">
        <f>IF(วันทำงาน!AZ43&lt;&gt;"",IF(วันทำงาน!AZ43&gt;S43,S43,วันทำงาน!AZ43),"")</f>
        <v>1</v>
      </c>
      <c r="U43" s="106" t="str">
        <f>IF(A43="","",เงื่อนไข!C$4)</f>
        <v/>
      </c>
      <c r="V43" s="106">
        <f t="shared" si="2"/>
        <v>0</v>
      </c>
      <c r="W43" s="105" t="str">
        <f t="shared" si="3"/>
        <v/>
      </c>
      <c r="X43" s="186" t="str">
        <f t="shared" si="4"/>
        <v/>
      </c>
      <c r="Y43" s="184">
        <f>วันทำงาน!AQ43</f>
        <v>0</v>
      </c>
      <c r="Z43" s="150"/>
      <c r="AA43" s="150">
        <f>IF($W43="",0,IF($W43&gt;=100%,เงื่อนไข!$H$4,IF($W43&gt;=80%,เงื่อนไข!$G$4,IF($W43&gt;=50%,เงื่อนไข!$F$4,IF($W43&lt;50%,เงื่อนไข!$E$4)))))</f>
        <v>0</v>
      </c>
      <c r="AB43" s="179">
        <f t="shared" si="5"/>
        <v>0</v>
      </c>
      <c r="AC43" s="141">
        <f t="shared" si="6"/>
        <v>0</v>
      </c>
      <c r="AD43" s="175">
        <f>IF(AB43=0,0,AB43/$R43*เงื่อนไข!$B$4)</f>
        <v>0</v>
      </c>
      <c r="AE43" s="181">
        <f t="shared" si="11"/>
        <v>0</v>
      </c>
      <c r="AF43" s="175">
        <f>SUMIF(วันทำงาน!$F$554:$F$687,$B43,วันทำงาน!$J$554:$J$687)</f>
        <v>0</v>
      </c>
      <c r="AG43" s="182">
        <f>IF((AND($W43&gt;=100%,$W43&lt;&gt;"")),เงื่อนไข!$F$8*Y43/$V43,0)</f>
        <v>0</v>
      </c>
      <c r="AH43" s="181">
        <f>SUM(วันทำงาน!AR43:AT43,วันทำงาน!AV43:AX43)</f>
        <v>0</v>
      </c>
      <c r="AI43" s="150"/>
      <c r="AJ43" s="150">
        <f>IF($W43="",0,IF($W43&gt;=100%,เงื่อนไข!$L$4,IF($W43&gt;=80%,เงื่อนไข!$K$4,IF($W43&gt;=50%,เงื่อนไข!$J$4,IF($W43&lt;50%,เงื่อนไข!$I$4)))))</f>
        <v>0</v>
      </c>
      <c r="AK43" s="179">
        <f t="shared" si="7"/>
        <v>0</v>
      </c>
      <c r="AL43" s="175">
        <f t="shared" si="8"/>
        <v>0</v>
      </c>
      <c r="AM43" s="175">
        <f>IF(AK43=0,0,AK43/$R43*เงื่อนไข!$B$4)</f>
        <v>0</v>
      </c>
      <c r="AN43" s="181">
        <f t="shared" si="12"/>
        <v>0</v>
      </c>
      <c r="AO43" s="175">
        <f>SUMIF(วันทำงาน!$F$554:$F$687,$B43,วันทำงาน!$K$554:$K$687)</f>
        <v>0</v>
      </c>
      <c r="AP43" s="182">
        <f>IF((AND($W43&gt;=100%,$W43&lt;&gt;"")),เงื่อนไข!$F$8*AH43/$V43,0)</f>
        <v>0</v>
      </c>
      <c r="AQ43" s="184">
        <f>วันทำงาน!AU43</f>
        <v>0</v>
      </c>
      <c r="AR43" s="150"/>
      <c r="AS43" s="150">
        <f>IF(W43="",0,IF($W43&gt;=100%,เงื่อนไข!$P$4,IF($W43&gt;=80%,เงื่อนไข!$O$4,IF($W43&gt;=50%,เงื่อนไข!$N$4,IF($W43&lt;50%,เงื่อนไข!$M$4)))))</f>
        <v>0</v>
      </c>
      <c r="AT43" s="179">
        <f t="shared" si="9"/>
        <v>0</v>
      </c>
      <c r="AU43" s="175">
        <f t="shared" si="10"/>
        <v>0</v>
      </c>
      <c r="AV43" s="175">
        <f>IF(AT43=0,0,AT43/$R43*เงื่อนไข!$B$4)</f>
        <v>0</v>
      </c>
      <c r="AW43" s="181">
        <f t="shared" si="13"/>
        <v>0</v>
      </c>
      <c r="AX43" s="175">
        <f>SUMIF(วันทำงาน!$F$554:$F$687,$B43,วันทำงาน!$L$554:$L$687)</f>
        <v>0</v>
      </c>
      <c r="AY43" s="182">
        <f>IF((AND($W43&gt;=100%,$W43&lt;&gt;"")),เงื่อนไข!$F$8*AQ43/$V43,0)</f>
        <v>0</v>
      </c>
    </row>
    <row r="44" spans="1:51" s="6" customFormat="1" x14ac:dyDescent="0.25">
      <c r="A44" s="124" t="str">
        <f>IF(วันทำงาน!A44&lt;&gt;"",วันทำงาน!A44,"")</f>
        <v/>
      </c>
      <c r="B44" s="124" t="str">
        <f>IF(วันทำงาน!B44&lt;&gt;"",วันทำงาน!B44,"")</f>
        <v/>
      </c>
      <c r="C44" s="124"/>
      <c r="D44" s="124" t="str">
        <f>IF(วันทำงาน!C44&lt;&gt;"",วันทำงาน!C44,"")</f>
        <v/>
      </c>
      <c r="E44" s="125" t="str">
        <f>IF(วันทำงาน!D44&lt;&gt;"",วันทำงาน!D44,"")</f>
        <v/>
      </c>
      <c r="F44" s="90" t="str">
        <f>IF(วันทำงาน!E44&lt;&gt;"",วันทำงาน!E44,"")</f>
        <v/>
      </c>
      <c r="G44" s="124" t="str">
        <f>IF(วันทำงาน!F44&lt;&gt;"",วันทำงาน!F44,"")</f>
        <v/>
      </c>
      <c r="H44" s="136" t="str">
        <f>IF(F44="Salesman",วันทำงาน!G44,"")</f>
        <v/>
      </c>
      <c r="I44" s="141" t="str">
        <f>IF($H44="","",AB44/$R44*(100%-เงื่อนไข!$B$4))</f>
        <v/>
      </c>
      <c r="J44" s="141" t="str">
        <f>IF($H44="","",AK44/$R44*(100%-เงื่อนไข!$B$4))</f>
        <v/>
      </c>
      <c r="K44" s="141" t="str">
        <f>IF($H44="","",AT44/$R44*(100%-เงื่อนไข!$B$4))</f>
        <v/>
      </c>
      <c r="L44" s="141" t="str">
        <f t="shared" si="14"/>
        <v/>
      </c>
      <c r="M44" s="142" t="str">
        <f>IF((OR(วันทำงาน!H44="",$F$1="")),"",IF(F44="Salesman",วันทำงาน!H44,""))</f>
        <v/>
      </c>
      <c r="N44" s="111">
        <f>IF($M44="",0,IF($X44="P",Y44*เงื่อนไข!$C$5,0))</f>
        <v>0</v>
      </c>
      <c r="O44" s="111">
        <f>IF($M44="",0,IF($X44="P",AH44*เงื่อนไข!$C$5,0))</f>
        <v>0</v>
      </c>
      <c r="P44" s="141">
        <f>IF($M44="",0,IF($X44="P",AQ44*เงื่อนไข!$C$5,0))</f>
        <v>0</v>
      </c>
      <c r="Q44" s="141">
        <f t="shared" si="15"/>
        <v>0</v>
      </c>
      <c r="R44" s="124" t="str">
        <f>IF($A44="","",IF(วันทำงาน!J44&lt;&gt;"",วันทำงาน!J44,""))</f>
        <v/>
      </c>
      <c r="S44" s="124" t="str">
        <f>IF($A44="","",IF(วันทำงาน!K44&lt;&gt;"",วันทำงาน!K44,""))</f>
        <v/>
      </c>
      <c r="T44" s="156">
        <f>IF(วันทำงาน!AZ44&lt;&gt;"",IF(วันทำงาน!AZ44&gt;S44,S44,วันทำงาน!AZ44),"")</f>
        <v>1</v>
      </c>
      <c r="U44" s="106" t="str">
        <f>IF(A44="","",เงื่อนไข!C$4)</f>
        <v/>
      </c>
      <c r="V44" s="106">
        <f t="shared" si="2"/>
        <v>0</v>
      </c>
      <c r="W44" s="105" t="str">
        <f t="shared" si="3"/>
        <v/>
      </c>
      <c r="X44" s="186" t="str">
        <f t="shared" si="4"/>
        <v/>
      </c>
      <c r="Y44" s="184">
        <f>วันทำงาน!AQ44</f>
        <v>0</v>
      </c>
      <c r="Z44" s="150"/>
      <c r="AA44" s="150">
        <f>IF($W44="",0,IF($W44&gt;=100%,เงื่อนไข!$H$4,IF($W44&gt;=80%,เงื่อนไข!$G$4,IF($W44&gt;=50%,เงื่อนไข!$F$4,IF($W44&lt;50%,เงื่อนไข!$E$4)))))</f>
        <v>0</v>
      </c>
      <c r="AB44" s="179">
        <f t="shared" si="5"/>
        <v>0</v>
      </c>
      <c r="AC44" s="141">
        <f t="shared" si="6"/>
        <v>0</v>
      </c>
      <c r="AD44" s="175">
        <f>IF(AB44=0,0,AB44/$R44*เงื่อนไข!$B$4)</f>
        <v>0</v>
      </c>
      <c r="AE44" s="181">
        <f t="shared" si="11"/>
        <v>0</v>
      </c>
      <c r="AF44" s="175">
        <f>SUMIF(วันทำงาน!$F$554:$F$687,$B44,วันทำงาน!$J$554:$J$687)</f>
        <v>0</v>
      </c>
      <c r="AG44" s="182">
        <f>IF((AND($W44&gt;=100%,$W44&lt;&gt;"")),เงื่อนไข!$F$8*Y44/$V44,0)</f>
        <v>0</v>
      </c>
      <c r="AH44" s="181">
        <f>SUM(วันทำงาน!AR44:AT44,วันทำงาน!AV44:AX44)</f>
        <v>0</v>
      </c>
      <c r="AI44" s="150"/>
      <c r="AJ44" s="150">
        <f>IF($W44="",0,IF($W44&gt;=100%,เงื่อนไข!$L$4,IF($W44&gt;=80%,เงื่อนไข!$K$4,IF($W44&gt;=50%,เงื่อนไข!$J$4,IF($W44&lt;50%,เงื่อนไข!$I$4)))))</f>
        <v>0</v>
      </c>
      <c r="AK44" s="179">
        <f t="shared" si="7"/>
        <v>0</v>
      </c>
      <c r="AL44" s="175">
        <f t="shared" si="8"/>
        <v>0</v>
      </c>
      <c r="AM44" s="175">
        <f>IF(AK44=0,0,AK44/$R44*เงื่อนไข!$B$4)</f>
        <v>0</v>
      </c>
      <c r="AN44" s="181">
        <f t="shared" si="12"/>
        <v>0</v>
      </c>
      <c r="AO44" s="175">
        <f>SUMIF(วันทำงาน!$F$554:$F$687,$B44,วันทำงาน!$K$554:$K$687)</f>
        <v>0</v>
      </c>
      <c r="AP44" s="182">
        <f>IF((AND($W44&gt;=100%,$W44&lt;&gt;"")),เงื่อนไข!$F$8*AH44/$V44,0)</f>
        <v>0</v>
      </c>
      <c r="AQ44" s="184">
        <f>วันทำงาน!AU44</f>
        <v>0</v>
      </c>
      <c r="AR44" s="150"/>
      <c r="AS44" s="150">
        <f>IF(W44="",0,IF($W44&gt;=100%,เงื่อนไข!$P$4,IF($W44&gt;=80%,เงื่อนไข!$O$4,IF($W44&gt;=50%,เงื่อนไข!$N$4,IF($W44&lt;50%,เงื่อนไข!$M$4)))))</f>
        <v>0</v>
      </c>
      <c r="AT44" s="179">
        <f t="shared" si="9"/>
        <v>0</v>
      </c>
      <c r="AU44" s="175">
        <f t="shared" si="10"/>
        <v>0</v>
      </c>
      <c r="AV44" s="175">
        <f>IF(AT44=0,0,AT44/$R44*เงื่อนไข!$B$4)</f>
        <v>0</v>
      </c>
      <c r="AW44" s="181">
        <f t="shared" si="13"/>
        <v>0</v>
      </c>
      <c r="AX44" s="175">
        <f>SUMIF(วันทำงาน!$F$554:$F$687,$B44,วันทำงาน!$L$554:$L$687)</f>
        <v>0</v>
      </c>
      <c r="AY44" s="182">
        <f>IF((AND($W44&gt;=100%,$W44&lt;&gt;"")),เงื่อนไข!$F$8*AQ44/$V44,0)</f>
        <v>0</v>
      </c>
    </row>
    <row r="45" spans="1:51" s="6" customFormat="1" x14ac:dyDescent="0.25">
      <c r="A45" s="124" t="str">
        <f>IF(วันทำงาน!A45&lt;&gt;"",วันทำงาน!A45,"")</f>
        <v/>
      </c>
      <c r="B45" s="124" t="str">
        <f>IF(วันทำงาน!B45&lt;&gt;"",วันทำงาน!B45,"")</f>
        <v/>
      </c>
      <c r="C45" s="124"/>
      <c r="D45" s="124" t="str">
        <f>IF(วันทำงาน!C45&lt;&gt;"",วันทำงาน!C45,"")</f>
        <v/>
      </c>
      <c r="E45" s="125" t="str">
        <f>IF(วันทำงาน!D45&lt;&gt;"",วันทำงาน!D45,"")</f>
        <v/>
      </c>
      <c r="F45" s="90" t="str">
        <f>IF(วันทำงาน!E45&lt;&gt;"",วันทำงาน!E45,"")</f>
        <v/>
      </c>
      <c r="G45" s="124" t="str">
        <f>IF(วันทำงาน!F45&lt;&gt;"",วันทำงาน!F45,"")</f>
        <v/>
      </c>
      <c r="H45" s="136" t="str">
        <f>IF(F45="Salesman",วันทำงาน!G45,"")</f>
        <v/>
      </c>
      <c r="I45" s="141" t="str">
        <f>IF($H45="","",AB45/$R45*(100%-เงื่อนไข!$B$4))</f>
        <v/>
      </c>
      <c r="J45" s="141" t="str">
        <f>IF($H45="","",AK45/$R45*(100%-เงื่อนไข!$B$4))</f>
        <v/>
      </c>
      <c r="K45" s="141" t="str">
        <f>IF($H45="","",AT45/$R45*(100%-เงื่อนไข!$B$4))</f>
        <v/>
      </c>
      <c r="L45" s="141" t="str">
        <f t="shared" si="14"/>
        <v/>
      </c>
      <c r="M45" s="142" t="str">
        <f>IF((OR(วันทำงาน!H45="",$F$1="")),"",IF(F45="Salesman",วันทำงาน!H45,""))</f>
        <v/>
      </c>
      <c r="N45" s="111">
        <f>IF($M45="",0,IF($X45="P",Y45*เงื่อนไข!$C$5,0))</f>
        <v>0</v>
      </c>
      <c r="O45" s="111">
        <f>IF($M45="",0,IF($X45="P",AH45*เงื่อนไข!$C$5,0))</f>
        <v>0</v>
      </c>
      <c r="P45" s="141">
        <f>IF($M45="",0,IF($X45="P",AQ45*เงื่อนไข!$C$5,0))</f>
        <v>0</v>
      </c>
      <c r="Q45" s="141">
        <f t="shared" si="15"/>
        <v>0</v>
      </c>
      <c r="R45" s="124" t="str">
        <f>IF($A45="","",IF(วันทำงาน!J45&lt;&gt;"",วันทำงาน!J45,""))</f>
        <v/>
      </c>
      <c r="S45" s="124" t="str">
        <f>IF($A45="","",IF(วันทำงาน!K45&lt;&gt;"",วันทำงาน!K45,""))</f>
        <v/>
      </c>
      <c r="T45" s="156">
        <f>IF(วันทำงาน!AZ45&lt;&gt;"",IF(วันทำงาน!AZ45&gt;S45,S45,วันทำงาน!AZ45),"")</f>
        <v>1</v>
      </c>
      <c r="U45" s="106" t="str">
        <f>IF(A45="","",เงื่อนไข!C$4)</f>
        <v/>
      </c>
      <c r="V45" s="106">
        <f t="shared" si="2"/>
        <v>0</v>
      </c>
      <c r="W45" s="105" t="str">
        <f t="shared" si="3"/>
        <v/>
      </c>
      <c r="X45" s="186" t="str">
        <f t="shared" si="4"/>
        <v/>
      </c>
      <c r="Y45" s="184">
        <f>วันทำงาน!AQ45</f>
        <v>0</v>
      </c>
      <c r="Z45" s="150"/>
      <c r="AA45" s="150">
        <f>IF($W45="",0,IF($W45&gt;=100%,เงื่อนไข!$H$4,IF($W45&gt;=80%,เงื่อนไข!$G$4,IF($W45&gt;=50%,เงื่อนไข!$F$4,IF($W45&lt;50%,เงื่อนไข!$E$4)))))</f>
        <v>0</v>
      </c>
      <c r="AB45" s="179">
        <f t="shared" si="5"/>
        <v>0</v>
      </c>
      <c r="AC45" s="141">
        <f t="shared" si="6"/>
        <v>0</v>
      </c>
      <c r="AD45" s="175">
        <f>IF(AB45=0,0,AB45/$R45*เงื่อนไข!$B$4)</f>
        <v>0</v>
      </c>
      <c r="AE45" s="181">
        <f t="shared" si="11"/>
        <v>0</v>
      </c>
      <c r="AF45" s="175">
        <f>SUMIF(วันทำงาน!$F$554:$F$687,$B45,วันทำงาน!$J$554:$J$687)</f>
        <v>0</v>
      </c>
      <c r="AG45" s="182">
        <f>IF((AND($W45&gt;=100%,$W45&lt;&gt;"")),เงื่อนไข!$F$8*Y45/$V45,0)</f>
        <v>0</v>
      </c>
      <c r="AH45" s="181">
        <f>SUM(วันทำงาน!AR45:AT45,วันทำงาน!AV45:AX45)</f>
        <v>0</v>
      </c>
      <c r="AI45" s="150"/>
      <c r="AJ45" s="150">
        <f>IF($W45="",0,IF($W45&gt;=100%,เงื่อนไข!$L$4,IF($W45&gt;=80%,เงื่อนไข!$K$4,IF($W45&gt;=50%,เงื่อนไข!$J$4,IF($W45&lt;50%,เงื่อนไข!$I$4)))))</f>
        <v>0</v>
      </c>
      <c r="AK45" s="179">
        <f t="shared" si="7"/>
        <v>0</v>
      </c>
      <c r="AL45" s="175">
        <f t="shared" si="8"/>
        <v>0</v>
      </c>
      <c r="AM45" s="175">
        <f>IF(AK45=0,0,AK45/$R45*เงื่อนไข!$B$4)</f>
        <v>0</v>
      </c>
      <c r="AN45" s="181">
        <f t="shared" si="12"/>
        <v>0</v>
      </c>
      <c r="AO45" s="175">
        <f>SUMIF(วันทำงาน!$F$554:$F$687,$B45,วันทำงาน!$K$554:$K$687)</f>
        <v>0</v>
      </c>
      <c r="AP45" s="182">
        <f>IF((AND($W45&gt;=100%,$W45&lt;&gt;"")),เงื่อนไข!$F$8*AH45/$V45,0)</f>
        <v>0</v>
      </c>
      <c r="AQ45" s="184">
        <f>วันทำงาน!AU45</f>
        <v>0</v>
      </c>
      <c r="AR45" s="150"/>
      <c r="AS45" s="150">
        <f>IF(W45="",0,IF($W45&gt;=100%,เงื่อนไข!$P$4,IF($W45&gt;=80%,เงื่อนไข!$O$4,IF($W45&gt;=50%,เงื่อนไข!$N$4,IF($W45&lt;50%,เงื่อนไข!$M$4)))))</f>
        <v>0</v>
      </c>
      <c r="AT45" s="179">
        <f t="shared" si="9"/>
        <v>0</v>
      </c>
      <c r="AU45" s="175">
        <f t="shared" si="10"/>
        <v>0</v>
      </c>
      <c r="AV45" s="175">
        <f>IF(AT45=0,0,AT45/$R45*เงื่อนไข!$B$4)</f>
        <v>0</v>
      </c>
      <c r="AW45" s="181">
        <f t="shared" si="13"/>
        <v>0</v>
      </c>
      <c r="AX45" s="175">
        <f>SUMIF(วันทำงาน!$F$554:$F$687,$B45,วันทำงาน!$L$554:$L$687)</f>
        <v>0</v>
      </c>
      <c r="AY45" s="182">
        <f>IF((AND($W45&gt;=100%,$W45&lt;&gt;"")),เงื่อนไข!$F$8*AQ45/$V45,0)</f>
        <v>0</v>
      </c>
    </row>
    <row r="46" spans="1:51" s="6" customFormat="1" x14ac:dyDescent="0.25">
      <c r="A46" s="124" t="str">
        <f>IF(วันทำงาน!A46&lt;&gt;"",วันทำงาน!A46,"")</f>
        <v/>
      </c>
      <c r="B46" s="124" t="str">
        <f>IF(วันทำงาน!B46&lt;&gt;"",วันทำงาน!B46,"")</f>
        <v/>
      </c>
      <c r="C46" s="124"/>
      <c r="D46" s="124" t="str">
        <f>IF(วันทำงาน!C46&lt;&gt;"",วันทำงาน!C46,"")</f>
        <v/>
      </c>
      <c r="E46" s="125" t="str">
        <f>IF(วันทำงาน!D46&lt;&gt;"",วันทำงาน!D46,"")</f>
        <v/>
      </c>
      <c r="F46" s="90" t="str">
        <f>IF(วันทำงาน!E46&lt;&gt;"",วันทำงาน!E46,"")</f>
        <v/>
      </c>
      <c r="G46" s="124" t="str">
        <f>IF(วันทำงาน!F46&lt;&gt;"",วันทำงาน!F46,"")</f>
        <v/>
      </c>
      <c r="H46" s="136" t="str">
        <f>IF(F46="Salesman",วันทำงาน!G46,"")</f>
        <v/>
      </c>
      <c r="I46" s="141" t="str">
        <f>IF($H46="","",AB46/$R46*(100%-เงื่อนไข!$B$4))</f>
        <v/>
      </c>
      <c r="J46" s="141" t="str">
        <f>IF($H46="","",AK46/$R46*(100%-เงื่อนไข!$B$4))</f>
        <v/>
      </c>
      <c r="K46" s="141" t="str">
        <f>IF($H46="","",AT46/$R46*(100%-เงื่อนไข!$B$4))</f>
        <v/>
      </c>
      <c r="L46" s="141" t="str">
        <f t="shared" si="14"/>
        <v/>
      </c>
      <c r="M46" s="142" t="str">
        <f>IF((OR(วันทำงาน!H46="",$F$1="")),"",IF(F46="Salesman",วันทำงาน!H46,""))</f>
        <v/>
      </c>
      <c r="N46" s="111">
        <f>IF($M46="",0,IF($X46="P",Y46*เงื่อนไข!$C$5,0))</f>
        <v>0</v>
      </c>
      <c r="O46" s="111">
        <f>IF($M46="",0,IF($X46="P",AH46*เงื่อนไข!$C$5,0))</f>
        <v>0</v>
      </c>
      <c r="P46" s="141">
        <f>IF($M46="",0,IF($X46="P",AQ46*เงื่อนไข!$C$5,0))</f>
        <v>0</v>
      </c>
      <c r="Q46" s="141">
        <f t="shared" si="15"/>
        <v>0</v>
      </c>
      <c r="R46" s="124" t="str">
        <f>IF($A46="","",IF(วันทำงาน!J46&lt;&gt;"",วันทำงาน!J46,""))</f>
        <v/>
      </c>
      <c r="S46" s="124" t="str">
        <f>IF($A46="","",IF(วันทำงาน!K46&lt;&gt;"",วันทำงาน!K46,""))</f>
        <v/>
      </c>
      <c r="T46" s="156">
        <f>IF(วันทำงาน!AZ46&lt;&gt;"",IF(วันทำงาน!AZ46&gt;S46,S46,วันทำงาน!AZ46),"")</f>
        <v>1</v>
      </c>
      <c r="U46" s="106" t="str">
        <f>IF(A46="","",เงื่อนไข!C$4)</f>
        <v/>
      </c>
      <c r="V46" s="106">
        <f t="shared" si="2"/>
        <v>0</v>
      </c>
      <c r="W46" s="105" t="str">
        <f t="shared" si="3"/>
        <v/>
      </c>
      <c r="X46" s="186" t="str">
        <f t="shared" si="4"/>
        <v/>
      </c>
      <c r="Y46" s="184">
        <f>วันทำงาน!AQ46</f>
        <v>0</v>
      </c>
      <c r="Z46" s="150"/>
      <c r="AA46" s="150">
        <f>IF($W46="",0,IF($W46&gt;=100%,เงื่อนไข!$H$4,IF($W46&gt;=80%,เงื่อนไข!$G$4,IF($W46&gt;=50%,เงื่อนไข!$F$4,IF($W46&lt;50%,เงื่อนไข!$E$4)))))</f>
        <v>0</v>
      </c>
      <c r="AB46" s="179">
        <f t="shared" si="5"/>
        <v>0</v>
      </c>
      <c r="AC46" s="141">
        <f t="shared" si="6"/>
        <v>0</v>
      </c>
      <c r="AD46" s="175">
        <f>IF(AB46=0,0,AB46/$R46*เงื่อนไข!$B$4)</f>
        <v>0</v>
      </c>
      <c r="AE46" s="181">
        <f t="shared" si="11"/>
        <v>0</v>
      </c>
      <c r="AF46" s="175">
        <f>SUMIF(วันทำงาน!$F$554:$F$687,$B46,วันทำงาน!$J$554:$J$687)</f>
        <v>0</v>
      </c>
      <c r="AG46" s="182">
        <f>IF((AND($W46&gt;=100%,$W46&lt;&gt;"")),เงื่อนไข!$F$8*Y46/$V46,0)</f>
        <v>0</v>
      </c>
      <c r="AH46" s="181">
        <f>SUM(วันทำงาน!AR46:AT46,วันทำงาน!AV46:AX46)</f>
        <v>0</v>
      </c>
      <c r="AI46" s="150"/>
      <c r="AJ46" s="150">
        <f>IF($W46="",0,IF($W46&gt;=100%,เงื่อนไข!$L$4,IF($W46&gt;=80%,เงื่อนไข!$K$4,IF($W46&gt;=50%,เงื่อนไข!$J$4,IF($W46&lt;50%,เงื่อนไข!$I$4)))))</f>
        <v>0</v>
      </c>
      <c r="AK46" s="179">
        <f t="shared" si="7"/>
        <v>0</v>
      </c>
      <c r="AL46" s="175">
        <f t="shared" si="8"/>
        <v>0</v>
      </c>
      <c r="AM46" s="175">
        <f>IF(AK46=0,0,AK46/$R46*เงื่อนไข!$B$4)</f>
        <v>0</v>
      </c>
      <c r="AN46" s="181">
        <f t="shared" si="12"/>
        <v>0</v>
      </c>
      <c r="AO46" s="175">
        <f>SUMIF(วันทำงาน!$F$554:$F$687,$B46,วันทำงาน!$K$554:$K$687)</f>
        <v>0</v>
      </c>
      <c r="AP46" s="182">
        <f>IF((AND($W46&gt;=100%,$W46&lt;&gt;"")),เงื่อนไข!$F$8*AH46/$V46,0)</f>
        <v>0</v>
      </c>
      <c r="AQ46" s="184">
        <f>วันทำงาน!AU46</f>
        <v>0</v>
      </c>
      <c r="AR46" s="150"/>
      <c r="AS46" s="150">
        <f>IF(W46="",0,IF($W46&gt;=100%,เงื่อนไข!$P$4,IF($W46&gt;=80%,เงื่อนไข!$O$4,IF($W46&gt;=50%,เงื่อนไข!$N$4,IF($W46&lt;50%,เงื่อนไข!$M$4)))))</f>
        <v>0</v>
      </c>
      <c r="AT46" s="179">
        <f t="shared" si="9"/>
        <v>0</v>
      </c>
      <c r="AU46" s="175">
        <f t="shared" si="10"/>
        <v>0</v>
      </c>
      <c r="AV46" s="175">
        <f>IF(AT46=0,0,AT46/$R46*เงื่อนไข!$B$4)</f>
        <v>0</v>
      </c>
      <c r="AW46" s="181">
        <f t="shared" si="13"/>
        <v>0</v>
      </c>
      <c r="AX46" s="175">
        <f>SUMIF(วันทำงาน!$F$554:$F$687,$B46,วันทำงาน!$L$554:$L$687)</f>
        <v>0</v>
      </c>
      <c r="AY46" s="182">
        <f>IF((AND($W46&gt;=100%,$W46&lt;&gt;"")),เงื่อนไข!$F$8*AQ46/$V46,0)</f>
        <v>0</v>
      </c>
    </row>
    <row r="47" spans="1:51" s="6" customFormat="1" x14ac:dyDescent="0.25">
      <c r="A47" s="124" t="str">
        <f>IF(วันทำงาน!A47&lt;&gt;"",วันทำงาน!A47,"")</f>
        <v/>
      </c>
      <c r="B47" s="124" t="str">
        <f>IF(วันทำงาน!B47&lt;&gt;"",วันทำงาน!B47,"")</f>
        <v/>
      </c>
      <c r="C47" s="124"/>
      <c r="D47" s="124" t="str">
        <f>IF(วันทำงาน!C47&lt;&gt;"",วันทำงาน!C47,"")</f>
        <v/>
      </c>
      <c r="E47" s="125" t="str">
        <f>IF(วันทำงาน!D47&lt;&gt;"",วันทำงาน!D47,"")</f>
        <v/>
      </c>
      <c r="F47" s="90" t="str">
        <f>IF(วันทำงาน!E47&lt;&gt;"",วันทำงาน!E47,"")</f>
        <v/>
      </c>
      <c r="G47" s="124" t="str">
        <f>IF(วันทำงาน!F47&lt;&gt;"",วันทำงาน!F47,"")</f>
        <v/>
      </c>
      <c r="H47" s="136" t="str">
        <f>IF(F47="Salesman",วันทำงาน!G47,"")</f>
        <v/>
      </c>
      <c r="I47" s="141" t="str">
        <f>IF($H47="","",AB47/$R47*(100%-เงื่อนไข!$B$4))</f>
        <v/>
      </c>
      <c r="J47" s="141" t="str">
        <f>IF($H47="","",AK47/$R47*(100%-เงื่อนไข!$B$4))</f>
        <v/>
      </c>
      <c r="K47" s="141" t="str">
        <f>IF($H47="","",AT47/$R47*(100%-เงื่อนไข!$B$4))</f>
        <v/>
      </c>
      <c r="L47" s="141" t="str">
        <f t="shared" si="14"/>
        <v/>
      </c>
      <c r="M47" s="142" t="str">
        <f>IF((OR(วันทำงาน!H47="",$F$1="")),"",IF(F47="Salesman",วันทำงาน!H47,""))</f>
        <v/>
      </c>
      <c r="N47" s="111">
        <f>IF($M47="",0,IF($X47="P",Y47*เงื่อนไข!$C$5,0))</f>
        <v>0</v>
      </c>
      <c r="O47" s="111">
        <f>IF($M47="",0,IF($X47="P",AH47*เงื่อนไข!$C$5,0))</f>
        <v>0</v>
      </c>
      <c r="P47" s="141">
        <f>IF($M47="",0,IF($X47="P",AQ47*เงื่อนไข!$C$5,0))</f>
        <v>0</v>
      </c>
      <c r="Q47" s="141">
        <f t="shared" si="15"/>
        <v>0</v>
      </c>
      <c r="R47" s="124" t="str">
        <f>IF($A47="","",IF(วันทำงาน!J47&lt;&gt;"",วันทำงาน!J47,""))</f>
        <v/>
      </c>
      <c r="S47" s="124" t="str">
        <f>IF($A47="","",IF(วันทำงาน!K47&lt;&gt;"",วันทำงาน!K47,""))</f>
        <v/>
      </c>
      <c r="T47" s="156">
        <f>IF(วันทำงาน!AZ47&lt;&gt;"",IF(วันทำงาน!AZ47&gt;S47,S47,วันทำงาน!AZ47),"")</f>
        <v>1</v>
      </c>
      <c r="U47" s="106" t="str">
        <f>IF(A47="","",เงื่อนไข!C$4)</f>
        <v/>
      </c>
      <c r="V47" s="106">
        <f t="shared" si="2"/>
        <v>0</v>
      </c>
      <c r="W47" s="105" t="str">
        <f t="shared" si="3"/>
        <v/>
      </c>
      <c r="X47" s="186" t="str">
        <f t="shared" si="4"/>
        <v/>
      </c>
      <c r="Y47" s="184">
        <f>วันทำงาน!AQ47</f>
        <v>0</v>
      </c>
      <c r="Z47" s="150"/>
      <c r="AA47" s="150">
        <f>IF($W47="",0,IF($W47&gt;=100%,เงื่อนไข!$H$4,IF($W47&gt;=80%,เงื่อนไข!$G$4,IF($W47&gt;=50%,เงื่อนไข!$F$4,IF($W47&lt;50%,เงื่อนไข!$E$4)))))</f>
        <v>0</v>
      </c>
      <c r="AB47" s="179">
        <f t="shared" si="5"/>
        <v>0</v>
      </c>
      <c r="AC47" s="141">
        <f t="shared" si="6"/>
        <v>0</v>
      </c>
      <c r="AD47" s="175">
        <f>IF(AB47=0,0,AB47/$R47*เงื่อนไข!$B$4)</f>
        <v>0</v>
      </c>
      <c r="AE47" s="181">
        <f t="shared" si="11"/>
        <v>0</v>
      </c>
      <c r="AF47" s="175">
        <f>SUMIF(วันทำงาน!$F$554:$F$687,$B47,วันทำงาน!$J$554:$J$687)</f>
        <v>0</v>
      </c>
      <c r="AG47" s="182">
        <f>IF((AND($W47&gt;=100%,$W47&lt;&gt;"")),เงื่อนไข!$F$8*Y47/$V47,0)</f>
        <v>0</v>
      </c>
      <c r="AH47" s="181">
        <f>SUM(วันทำงาน!AR47:AT47,วันทำงาน!AV47:AX47)</f>
        <v>0</v>
      </c>
      <c r="AI47" s="150"/>
      <c r="AJ47" s="150">
        <f>IF($W47="",0,IF($W47&gt;=100%,เงื่อนไข!$L$4,IF($W47&gt;=80%,เงื่อนไข!$K$4,IF($W47&gt;=50%,เงื่อนไข!$J$4,IF($W47&lt;50%,เงื่อนไข!$I$4)))))</f>
        <v>0</v>
      </c>
      <c r="AK47" s="179">
        <f t="shared" si="7"/>
        <v>0</v>
      </c>
      <c r="AL47" s="175">
        <f t="shared" si="8"/>
        <v>0</v>
      </c>
      <c r="AM47" s="175">
        <f>IF(AK47=0,0,AK47/$R47*เงื่อนไข!$B$4)</f>
        <v>0</v>
      </c>
      <c r="AN47" s="181">
        <f t="shared" si="12"/>
        <v>0</v>
      </c>
      <c r="AO47" s="175">
        <f>SUMIF(วันทำงาน!$F$554:$F$687,$B47,วันทำงาน!$K$554:$K$687)</f>
        <v>0</v>
      </c>
      <c r="AP47" s="182">
        <f>IF((AND($W47&gt;=100%,$W47&lt;&gt;"")),เงื่อนไข!$F$8*AH47/$V47,0)</f>
        <v>0</v>
      </c>
      <c r="AQ47" s="184">
        <f>วันทำงาน!AU47</f>
        <v>0</v>
      </c>
      <c r="AR47" s="150"/>
      <c r="AS47" s="150">
        <f>IF(W47="",0,IF($W47&gt;=100%,เงื่อนไข!$P$4,IF($W47&gt;=80%,เงื่อนไข!$O$4,IF($W47&gt;=50%,เงื่อนไข!$N$4,IF($W47&lt;50%,เงื่อนไข!$M$4)))))</f>
        <v>0</v>
      </c>
      <c r="AT47" s="179">
        <f t="shared" si="9"/>
        <v>0</v>
      </c>
      <c r="AU47" s="175">
        <f t="shared" si="10"/>
        <v>0</v>
      </c>
      <c r="AV47" s="175">
        <f>IF(AT47=0,0,AT47/$R47*เงื่อนไข!$B$4)</f>
        <v>0</v>
      </c>
      <c r="AW47" s="181">
        <f t="shared" si="13"/>
        <v>0</v>
      </c>
      <c r="AX47" s="175">
        <f>SUMIF(วันทำงาน!$F$554:$F$687,$B47,วันทำงาน!$L$554:$L$687)</f>
        <v>0</v>
      </c>
      <c r="AY47" s="182">
        <f>IF((AND($W47&gt;=100%,$W47&lt;&gt;"")),เงื่อนไข!$F$8*AQ47/$V47,0)</f>
        <v>0</v>
      </c>
    </row>
    <row r="48" spans="1:51" s="6" customFormat="1" x14ac:dyDescent="0.25">
      <c r="A48" s="124" t="str">
        <f>IF(วันทำงาน!A48&lt;&gt;"",วันทำงาน!A48,"")</f>
        <v/>
      </c>
      <c r="B48" s="124" t="str">
        <f>IF(วันทำงาน!B48&lt;&gt;"",วันทำงาน!B48,"")</f>
        <v/>
      </c>
      <c r="C48" s="124"/>
      <c r="D48" s="124" t="str">
        <f>IF(วันทำงาน!C48&lt;&gt;"",วันทำงาน!C48,"")</f>
        <v/>
      </c>
      <c r="E48" s="125" t="str">
        <f>IF(วันทำงาน!D48&lt;&gt;"",วันทำงาน!D48,"")</f>
        <v/>
      </c>
      <c r="F48" s="90" t="str">
        <f>IF(วันทำงาน!E48&lt;&gt;"",วันทำงาน!E48,"")</f>
        <v/>
      </c>
      <c r="G48" s="124" t="str">
        <f>IF(วันทำงาน!F48&lt;&gt;"",วันทำงาน!F48,"")</f>
        <v/>
      </c>
      <c r="H48" s="136" t="str">
        <f>IF(F48="Salesman",วันทำงาน!G48,"")</f>
        <v/>
      </c>
      <c r="I48" s="141" t="str">
        <f>IF($H48="","",AB48/$R48*(100%-เงื่อนไข!$B$4))</f>
        <v/>
      </c>
      <c r="J48" s="141" t="str">
        <f>IF($H48="","",AK48/$R48*(100%-เงื่อนไข!$B$4))</f>
        <v/>
      </c>
      <c r="K48" s="141" t="str">
        <f>IF($H48="","",AT48/$R48*(100%-เงื่อนไข!$B$4))</f>
        <v/>
      </c>
      <c r="L48" s="141" t="str">
        <f t="shared" si="14"/>
        <v/>
      </c>
      <c r="M48" s="142" t="str">
        <f>IF((OR(วันทำงาน!H48="",$F$1="")),"",IF(F48="Salesman",วันทำงาน!H48,""))</f>
        <v/>
      </c>
      <c r="N48" s="111">
        <f>IF($M48="",0,IF($X48="P",Y48*เงื่อนไข!$C$5,0))</f>
        <v>0</v>
      </c>
      <c r="O48" s="111">
        <f>IF($M48="",0,IF($X48="P",AH48*เงื่อนไข!$C$5,0))</f>
        <v>0</v>
      </c>
      <c r="P48" s="141">
        <f>IF($M48="",0,IF($X48="P",AQ48*เงื่อนไข!$C$5,0))</f>
        <v>0</v>
      </c>
      <c r="Q48" s="141">
        <f t="shared" si="15"/>
        <v>0</v>
      </c>
      <c r="R48" s="124" t="str">
        <f>IF($A48="","",IF(วันทำงาน!J48&lt;&gt;"",วันทำงาน!J48,""))</f>
        <v/>
      </c>
      <c r="S48" s="124" t="str">
        <f>IF($A48="","",IF(วันทำงาน!K48&lt;&gt;"",วันทำงาน!K48,""))</f>
        <v/>
      </c>
      <c r="T48" s="156">
        <f>IF(วันทำงาน!AZ48&lt;&gt;"",IF(วันทำงาน!AZ48&gt;S48,S48,วันทำงาน!AZ48),"")</f>
        <v>1</v>
      </c>
      <c r="U48" s="106" t="str">
        <f>IF(A48="","",เงื่อนไข!C$4)</f>
        <v/>
      </c>
      <c r="V48" s="106">
        <f t="shared" si="2"/>
        <v>0</v>
      </c>
      <c r="W48" s="105" t="str">
        <f t="shared" si="3"/>
        <v/>
      </c>
      <c r="X48" s="186" t="str">
        <f t="shared" si="4"/>
        <v/>
      </c>
      <c r="Y48" s="184">
        <f>วันทำงาน!AQ48</f>
        <v>0</v>
      </c>
      <c r="Z48" s="150"/>
      <c r="AA48" s="150">
        <f>IF($W48="",0,IF($W48&gt;=100%,เงื่อนไข!$H$4,IF($W48&gt;=80%,เงื่อนไข!$G$4,IF($W48&gt;=50%,เงื่อนไข!$F$4,IF($W48&lt;50%,เงื่อนไข!$E$4)))))</f>
        <v>0</v>
      </c>
      <c r="AB48" s="179">
        <f t="shared" si="5"/>
        <v>0</v>
      </c>
      <c r="AC48" s="141">
        <f t="shared" si="6"/>
        <v>0</v>
      </c>
      <c r="AD48" s="175">
        <f>IF(AB48=0,0,AB48/$R48*เงื่อนไข!$B$4)</f>
        <v>0</v>
      </c>
      <c r="AE48" s="181">
        <f t="shared" si="11"/>
        <v>0</v>
      </c>
      <c r="AF48" s="175">
        <f>SUMIF(วันทำงาน!$F$554:$F$687,$B48,วันทำงาน!$J$554:$J$687)</f>
        <v>0</v>
      </c>
      <c r="AG48" s="182">
        <f>IF((AND($W48&gt;=100%,$W48&lt;&gt;"")),เงื่อนไข!$F$8*Y48/$V48,0)</f>
        <v>0</v>
      </c>
      <c r="AH48" s="181">
        <f>SUM(วันทำงาน!AR48:AT48,วันทำงาน!AV48:AX48)</f>
        <v>0</v>
      </c>
      <c r="AI48" s="150"/>
      <c r="AJ48" s="150">
        <f>IF($W48="",0,IF($W48&gt;=100%,เงื่อนไข!$L$4,IF($W48&gt;=80%,เงื่อนไข!$K$4,IF($W48&gt;=50%,เงื่อนไข!$J$4,IF($W48&lt;50%,เงื่อนไข!$I$4)))))</f>
        <v>0</v>
      </c>
      <c r="AK48" s="179">
        <f t="shared" si="7"/>
        <v>0</v>
      </c>
      <c r="AL48" s="175">
        <f t="shared" si="8"/>
        <v>0</v>
      </c>
      <c r="AM48" s="175">
        <f>IF(AK48=0,0,AK48/$R48*เงื่อนไข!$B$4)</f>
        <v>0</v>
      </c>
      <c r="AN48" s="181">
        <f t="shared" si="12"/>
        <v>0</v>
      </c>
      <c r="AO48" s="175">
        <f>SUMIF(วันทำงาน!$F$554:$F$687,$B48,วันทำงาน!$K$554:$K$687)</f>
        <v>0</v>
      </c>
      <c r="AP48" s="182">
        <f>IF((AND($W48&gt;=100%,$W48&lt;&gt;"")),เงื่อนไข!$F$8*AH48/$V48,0)</f>
        <v>0</v>
      </c>
      <c r="AQ48" s="184">
        <f>วันทำงาน!AU48</f>
        <v>0</v>
      </c>
      <c r="AR48" s="150"/>
      <c r="AS48" s="150">
        <f>IF(W48="",0,IF($W48&gt;=100%,เงื่อนไข!$P$4,IF($W48&gt;=80%,เงื่อนไข!$O$4,IF($W48&gt;=50%,เงื่อนไข!$N$4,IF($W48&lt;50%,เงื่อนไข!$M$4)))))</f>
        <v>0</v>
      </c>
      <c r="AT48" s="179">
        <f t="shared" si="9"/>
        <v>0</v>
      </c>
      <c r="AU48" s="175">
        <f t="shared" si="10"/>
        <v>0</v>
      </c>
      <c r="AV48" s="175">
        <f>IF(AT48=0,0,AT48/$R48*เงื่อนไข!$B$4)</f>
        <v>0</v>
      </c>
      <c r="AW48" s="181">
        <f t="shared" si="13"/>
        <v>0</v>
      </c>
      <c r="AX48" s="175">
        <f>SUMIF(วันทำงาน!$F$554:$F$687,$B48,วันทำงาน!$L$554:$L$687)</f>
        <v>0</v>
      </c>
      <c r="AY48" s="182">
        <f>IF((AND($W48&gt;=100%,$W48&lt;&gt;"")),เงื่อนไข!$F$8*AQ48/$V48,0)</f>
        <v>0</v>
      </c>
    </row>
    <row r="49" spans="1:51" s="6" customFormat="1" x14ac:dyDescent="0.25">
      <c r="A49" s="124" t="str">
        <f>IF(วันทำงาน!A49&lt;&gt;"",วันทำงาน!A49,"")</f>
        <v/>
      </c>
      <c r="B49" s="124" t="str">
        <f>IF(วันทำงาน!B49&lt;&gt;"",วันทำงาน!B49,"")</f>
        <v/>
      </c>
      <c r="C49" s="124"/>
      <c r="D49" s="124" t="str">
        <f>IF(วันทำงาน!C49&lt;&gt;"",วันทำงาน!C49,"")</f>
        <v/>
      </c>
      <c r="E49" s="125" t="str">
        <f>IF(วันทำงาน!D49&lt;&gt;"",วันทำงาน!D49,"")</f>
        <v/>
      </c>
      <c r="F49" s="90" t="str">
        <f>IF(วันทำงาน!E49&lt;&gt;"",วันทำงาน!E49,"")</f>
        <v/>
      </c>
      <c r="G49" s="124" t="str">
        <f>IF(วันทำงาน!F49&lt;&gt;"",วันทำงาน!F49,"")</f>
        <v/>
      </c>
      <c r="H49" s="136" t="str">
        <f>IF(F49="Salesman",วันทำงาน!G49,"")</f>
        <v/>
      </c>
      <c r="I49" s="141" t="str">
        <f>IF($H49="","",AB49/$R49*(100%-เงื่อนไข!$B$4))</f>
        <v/>
      </c>
      <c r="J49" s="141" t="str">
        <f>IF($H49="","",AK49/$R49*(100%-เงื่อนไข!$B$4))</f>
        <v/>
      </c>
      <c r="K49" s="141" t="str">
        <f>IF($H49="","",AT49/$R49*(100%-เงื่อนไข!$B$4))</f>
        <v/>
      </c>
      <c r="L49" s="141" t="str">
        <f t="shared" si="14"/>
        <v/>
      </c>
      <c r="M49" s="142" t="str">
        <f>IF((OR(วันทำงาน!H49="",$F$1="")),"",IF(F49="Salesman",วันทำงาน!H49,""))</f>
        <v/>
      </c>
      <c r="N49" s="111">
        <f>IF($M49="",0,IF($X49="P",Y49*เงื่อนไข!$C$5,0))</f>
        <v>0</v>
      </c>
      <c r="O49" s="111">
        <f>IF($M49="",0,IF($X49="P",AH49*เงื่อนไข!$C$5,0))</f>
        <v>0</v>
      </c>
      <c r="P49" s="141">
        <f>IF($M49="",0,IF($X49="P",AQ49*เงื่อนไข!$C$5,0))</f>
        <v>0</v>
      </c>
      <c r="Q49" s="141">
        <f t="shared" si="15"/>
        <v>0</v>
      </c>
      <c r="R49" s="124" t="str">
        <f>IF($A49="","",IF(วันทำงาน!J49&lt;&gt;"",วันทำงาน!J49,""))</f>
        <v/>
      </c>
      <c r="S49" s="124" t="str">
        <f>IF($A49="","",IF(วันทำงาน!K49&lt;&gt;"",วันทำงาน!K49,""))</f>
        <v/>
      </c>
      <c r="T49" s="156">
        <f>IF(วันทำงาน!AZ49&lt;&gt;"",IF(วันทำงาน!AZ49&gt;S49,S49,วันทำงาน!AZ49),"")</f>
        <v>1</v>
      </c>
      <c r="U49" s="106" t="str">
        <f>IF(A49="","",เงื่อนไข!C$4)</f>
        <v/>
      </c>
      <c r="V49" s="106">
        <f t="shared" si="2"/>
        <v>0</v>
      </c>
      <c r="W49" s="105" t="str">
        <f t="shared" si="3"/>
        <v/>
      </c>
      <c r="X49" s="186" t="str">
        <f t="shared" si="4"/>
        <v/>
      </c>
      <c r="Y49" s="184">
        <f>วันทำงาน!AQ49</f>
        <v>0</v>
      </c>
      <c r="Z49" s="150"/>
      <c r="AA49" s="150">
        <f>IF($W49="",0,IF($W49&gt;=100%,เงื่อนไข!$H$4,IF($W49&gt;=80%,เงื่อนไข!$G$4,IF($W49&gt;=50%,เงื่อนไข!$F$4,IF($W49&lt;50%,เงื่อนไข!$E$4)))))</f>
        <v>0</v>
      </c>
      <c r="AB49" s="179">
        <f t="shared" si="5"/>
        <v>0</v>
      </c>
      <c r="AC49" s="141">
        <f t="shared" si="6"/>
        <v>0</v>
      </c>
      <c r="AD49" s="175">
        <f>IF(AB49=0,0,AB49/$R49*เงื่อนไข!$B$4)</f>
        <v>0</v>
      </c>
      <c r="AE49" s="181">
        <f t="shared" si="11"/>
        <v>0</v>
      </c>
      <c r="AF49" s="175">
        <f>SUMIF(วันทำงาน!$F$554:$F$687,$B49,วันทำงาน!$J$554:$J$687)</f>
        <v>0</v>
      </c>
      <c r="AG49" s="182">
        <f>IF((AND($W49&gt;=100%,$W49&lt;&gt;"")),เงื่อนไข!$F$8*Y49/$V49,0)</f>
        <v>0</v>
      </c>
      <c r="AH49" s="181">
        <f>SUM(วันทำงาน!AR49:AT49,วันทำงาน!AV49:AX49)</f>
        <v>0</v>
      </c>
      <c r="AI49" s="150"/>
      <c r="AJ49" s="150">
        <f>IF($W49="",0,IF($W49&gt;=100%,เงื่อนไข!$L$4,IF($W49&gt;=80%,เงื่อนไข!$K$4,IF($W49&gt;=50%,เงื่อนไข!$J$4,IF($W49&lt;50%,เงื่อนไข!$I$4)))))</f>
        <v>0</v>
      </c>
      <c r="AK49" s="179">
        <f t="shared" si="7"/>
        <v>0</v>
      </c>
      <c r="AL49" s="175">
        <f t="shared" si="8"/>
        <v>0</v>
      </c>
      <c r="AM49" s="175">
        <f>IF(AK49=0,0,AK49/$R49*เงื่อนไข!$B$4)</f>
        <v>0</v>
      </c>
      <c r="AN49" s="181">
        <f t="shared" si="12"/>
        <v>0</v>
      </c>
      <c r="AO49" s="175">
        <f>SUMIF(วันทำงาน!$F$554:$F$687,$B49,วันทำงาน!$K$554:$K$687)</f>
        <v>0</v>
      </c>
      <c r="AP49" s="182">
        <f>IF((AND($W49&gt;=100%,$W49&lt;&gt;"")),เงื่อนไข!$F$8*AH49/$V49,0)</f>
        <v>0</v>
      </c>
      <c r="AQ49" s="184">
        <f>วันทำงาน!AU49</f>
        <v>0</v>
      </c>
      <c r="AR49" s="150"/>
      <c r="AS49" s="150">
        <f>IF(W49="",0,IF($W49&gt;=100%,เงื่อนไข!$P$4,IF($W49&gt;=80%,เงื่อนไข!$O$4,IF($W49&gt;=50%,เงื่อนไข!$N$4,IF($W49&lt;50%,เงื่อนไข!$M$4)))))</f>
        <v>0</v>
      </c>
      <c r="AT49" s="179">
        <f t="shared" si="9"/>
        <v>0</v>
      </c>
      <c r="AU49" s="175">
        <f t="shared" si="10"/>
        <v>0</v>
      </c>
      <c r="AV49" s="175">
        <f>IF(AT49=0,0,AT49/$R49*เงื่อนไข!$B$4)</f>
        <v>0</v>
      </c>
      <c r="AW49" s="181">
        <f t="shared" si="13"/>
        <v>0</v>
      </c>
      <c r="AX49" s="175">
        <f>SUMIF(วันทำงาน!$F$554:$F$687,$B49,วันทำงาน!$L$554:$L$687)</f>
        <v>0</v>
      </c>
      <c r="AY49" s="182">
        <f>IF((AND($W49&gt;=100%,$W49&lt;&gt;"")),เงื่อนไข!$F$8*AQ49/$V49,0)</f>
        <v>0</v>
      </c>
    </row>
    <row r="50" spans="1:51" s="6" customFormat="1" x14ac:dyDescent="0.25">
      <c r="A50" s="124" t="str">
        <f>IF(วันทำงาน!A50&lt;&gt;"",วันทำงาน!A50,"")</f>
        <v/>
      </c>
      <c r="B50" s="124" t="str">
        <f>IF(วันทำงาน!B50&lt;&gt;"",วันทำงาน!B50,"")</f>
        <v/>
      </c>
      <c r="C50" s="124"/>
      <c r="D50" s="124" t="str">
        <f>IF(วันทำงาน!C50&lt;&gt;"",วันทำงาน!C50,"")</f>
        <v/>
      </c>
      <c r="E50" s="125" t="str">
        <f>IF(วันทำงาน!D50&lt;&gt;"",วันทำงาน!D50,"")</f>
        <v/>
      </c>
      <c r="F50" s="90" t="str">
        <f>IF(วันทำงาน!E50&lt;&gt;"",วันทำงาน!E50,"")</f>
        <v/>
      </c>
      <c r="G50" s="124" t="str">
        <f>IF(วันทำงาน!F50&lt;&gt;"",วันทำงาน!F50,"")</f>
        <v/>
      </c>
      <c r="H50" s="136" t="str">
        <f>IF(F50="Salesman",วันทำงาน!G50,"")</f>
        <v/>
      </c>
      <c r="I50" s="141" t="str">
        <f>IF($H50="","",AB50/$R50*(100%-เงื่อนไข!$B$4))</f>
        <v/>
      </c>
      <c r="J50" s="141" t="str">
        <f>IF($H50="","",AK50/$R50*(100%-เงื่อนไข!$B$4))</f>
        <v/>
      </c>
      <c r="K50" s="141" t="str">
        <f>IF($H50="","",AT50/$R50*(100%-เงื่อนไข!$B$4))</f>
        <v/>
      </c>
      <c r="L50" s="141" t="str">
        <f t="shared" si="14"/>
        <v/>
      </c>
      <c r="M50" s="142" t="str">
        <f>IF((OR(วันทำงาน!H50="",$F$1="")),"",IF(F50="Salesman",วันทำงาน!H50,""))</f>
        <v/>
      </c>
      <c r="N50" s="111">
        <f>IF($M50="",0,IF($X50="P",Y50*เงื่อนไข!$C$5,0))</f>
        <v>0</v>
      </c>
      <c r="O50" s="111">
        <f>IF($M50="",0,IF($X50="P",AH50*เงื่อนไข!$C$5,0))</f>
        <v>0</v>
      </c>
      <c r="P50" s="141">
        <f>IF($M50="",0,IF($X50="P",AQ50*เงื่อนไข!$C$5,0))</f>
        <v>0</v>
      </c>
      <c r="Q50" s="141">
        <f t="shared" si="15"/>
        <v>0</v>
      </c>
      <c r="R50" s="124" t="str">
        <f>IF($A50="","",IF(วันทำงาน!J50&lt;&gt;"",วันทำงาน!J50,""))</f>
        <v/>
      </c>
      <c r="S50" s="124" t="str">
        <f>IF($A50="","",IF(วันทำงาน!K50&lt;&gt;"",วันทำงาน!K50,""))</f>
        <v/>
      </c>
      <c r="T50" s="156">
        <f>IF(วันทำงาน!AZ50&lt;&gt;"",IF(วันทำงาน!AZ50&gt;S50,S50,วันทำงาน!AZ50),"")</f>
        <v>1</v>
      </c>
      <c r="U50" s="106" t="str">
        <f>IF(A50="","",เงื่อนไข!C$4)</f>
        <v/>
      </c>
      <c r="V50" s="106">
        <f t="shared" si="2"/>
        <v>0</v>
      </c>
      <c r="W50" s="105" t="str">
        <f t="shared" si="3"/>
        <v/>
      </c>
      <c r="X50" s="186" t="str">
        <f t="shared" si="4"/>
        <v/>
      </c>
      <c r="Y50" s="184">
        <f>วันทำงาน!AQ50</f>
        <v>0</v>
      </c>
      <c r="Z50" s="150"/>
      <c r="AA50" s="150">
        <f>IF($W50="",0,IF($W50&gt;=100%,เงื่อนไข!$H$4,IF($W50&gt;=80%,เงื่อนไข!$G$4,IF($W50&gt;=50%,เงื่อนไข!$F$4,IF($W50&lt;50%,เงื่อนไข!$E$4)))))</f>
        <v>0</v>
      </c>
      <c r="AB50" s="179">
        <f t="shared" si="5"/>
        <v>0</v>
      </c>
      <c r="AC50" s="141">
        <f t="shared" si="6"/>
        <v>0</v>
      </c>
      <c r="AD50" s="175">
        <f>IF(AB50=0,0,AB50/$R50*เงื่อนไข!$B$4)</f>
        <v>0</v>
      </c>
      <c r="AE50" s="181">
        <f t="shared" si="11"/>
        <v>0</v>
      </c>
      <c r="AF50" s="175">
        <f>SUMIF(วันทำงาน!$F$554:$F$687,$B50,วันทำงาน!$J$554:$J$687)</f>
        <v>0</v>
      </c>
      <c r="AG50" s="182">
        <f>IF((AND($W50&gt;=100%,$W50&lt;&gt;"")),เงื่อนไข!$F$8*Y50/$V50,0)</f>
        <v>0</v>
      </c>
      <c r="AH50" s="181">
        <f>SUM(วันทำงาน!AR50:AT50,วันทำงาน!AV50:AX50)</f>
        <v>0</v>
      </c>
      <c r="AI50" s="150"/>
      <c r="AJ50" s="150">
        <f>IF($W50="",0,IF($W50&gt;=100%,เงื่อนไข!$L$4,IF($W50&gt;=80%,เงื่อนไข!$K$4,IF($W50&gt;=50%,เงื่อนไข!$J$4,IF($W50&lt;50%,เงื่อนไข!$I$4)))))</f>
        <v>0</v>
      </c>
      <c r="AK50" s="179">
        <f t="shared" si="7"/>
        <v>0</v>
      </c>
      <c r="AL50" s="175">
        <f t="shared" si="8"/>
        <v>0</v>
      </c>
      <c r="AM50" s="175">
        <f>IF(AK50=0,0,AK50/$R50*เงื่อนไข!$B$4)</f>
        <v>0</v>
      </c>
      <c r="AN50" s="181">
        <f t="shared" si="12"/>
        <v>0</v>
      </c>
      <c r="AO50" s="175">
        <f>SUMIF(วันทำงาน!$F$554:$F$687,$B50,วันทำงาน!$K$554:$K$687)</f>
        <v>0</v>
      </c>
      <c r="AP50" s="182">
        <f>IF((AND($W50&gt;=100%,$W50&lt;&gt;"")),เงื่อนไข!$F$8*AH50/$V50,0)</f>
        <v>0</v>
      </c>
      <c r="AQ50" s="184">
        <f>วันทำงาน!AU50</f>
        <v>0</v>
      </c>
      <c r="AR50" s="150"/>
      <c r="AS50" s="150">
        <f>IF(W50="",0,IF($W50&gt;=100%,เงื่อนไข!$P$4,IF($W50&gt;=80%,เงื่อนไข!$O$4,IF($W50&gt;=50%,เงื่อนไข!$N$4,IF($W50&lt;50%,เงื่อนไข!$M$4)))))</f>
        <v>0</v>
      </c>
      <c r="AT50" s="179">
        <f t="shared" si="9"/>
        <v>0</v>
      </c>
      <c r="AU50" s="175">
        <f t="shared" si="10"/>
        <v>0</v>
      </c>
      <c r="AV50" s="175">
        <f>IF(AT50=0,0,AT50/$R50*เงื่อนไข!$B$4)</f>
        <v>0</v>
      </c>
      <c r="AW50" s="181">
        <f t="shared" si="13"/>
        <v>0</v>
      </c>
      <c r="AX50" s="175">
        <f>SUMIF(วันทำงาน!$F$554:$F$687,$B50,วันทำงาน!$L$554:$L$687)</f>
        <v>0</v>
      </c>
      <c r="AY50" s="182">
        <f>IF((AND($W50&gt;=100%,$W50&lt;&gt;"")),เงื่อนไข!$F$8*AQ50/$V50,0)</f>
        <v>0</v>
      </c>
    </row>
    <row r="51" spans="1:51" s="6" customFormat="1" x14ac:dyDescent="0.25">
      <c r="A51" s="124" t="str">
        <f>IF(วันทำงาน!A51&lt;&gt;"",วันทำงาน!A51,"")</f>
        <v/>
      </c>
      <c r="B51" s="124" t="str">
        <f>IF(วันทำงาน!B51&lt;&gt;"",วันทำงาน!B51,"")</f>
        <v/>
      </c>
      <c r="C51" s="124"/>
      <c r="D51" s="124" t="str">
        <f>IF(วันทำงาน!C51&lt;&gt;"",วันทำงาน!C51,"")</f>
        <v/>
      </c>
      <c r="E51" s="125" t="str">
        <f>IF(วันทำงาน!D51&lt;&gt;"",วันทำงาน!D51,"")</f>
        <v/>
      </c>
      <c r="F51" s="90" t="str">
        <f>IF(วันทำงาน!E51&lt;&gt;"",วันทำงาน!E51,"")</f>
        <v/>
      </c>
      <c r="G51" s="124" t="str">
        <f>IF(วันทำงาน!F51&lt;&gt;"",วันทำงาน!F51,"")</f>
        <v/>
      </c>
      <c r="H51" s="136" t="str">
        <f>IF(F51="Salesman",วันทำงาน!G51,"")</f>
        <v/>
      </c>
      <c r="I51" s="141" t="str">
        <f>IF($H51="","",AB51/$R51*(100%-เงื่อนไข!$B$4))</f>
        <v/>
      </c>
      <c r="J51" s="141" t="str">
        <f>IF($H51="","",AK51/$R51*(100%-เงื่อนไข!$B$4))</f>
        <v/>
      </c>
      <c r="K51" s="141" t="str">
        <f>IF($H51="","",AT51/$R51*(100%-เงื่อนไข!$B$4))</f>
        <v/>
      </c>
      <c r="L51" s="141" t="str">
        <f t="shared" si="14"/>
        <v/>
      </c>
      <c r="M51" s="142" t="str">
        <f>IF((OR(วันทำงาน!H51="",$F$1="")),"",IF(F51="Salesman",วันทำงาน!H51,""))</f>
        <v/>
      </c>
      <c r="N51" s="111">
        <f>IF($M51="",0,IF($X51="P",Y51*เงื่อนไข!$C$5,0))</f>
        <v>0</v>
      </c>
      <c r="O51" s="111">
        <f>IF($M51="",0,IF($X51="P",AH51*เงื่อนไข!$C$5,0))</f>
        <v>0</v>
      </c>
      <c r="P51" s="141">
        <f>IF($M51="",0,IF($X51="P",AQ51*เงื่อนไข!$C$5,0))</f>
        <v>0</v>
      </c>
      <c r="Q51" s="141">
        <f t="shared" si="15"/>
        <v>0</v>
      </c>
      <c r="R51" s="124" t="str">
        <f>IF($A51="","",IF(วันทำงาน!J51&lt;&gt;"",วันทำงาน!J51,""))</f>
        <v/>
      </c>
      <c r="S51" s="124" t="str">
        <f>IF($A51="","",IF(วันทำงาน!K51&lt;&gt;"",วันทำงาน!K51,""))</f>
        <v/>
      </c>
      <c r="T51" s="156">
        <f>IF(วันทำงาน!AZ51&lt;&gt;"",IF(วันทำงาน!AZ51&gt;S51,S51,วันทำงาน!AZ51),"")</f>
        <v>1</v>
      </c>
      <c r="U51" s="106" t="str">
        <f>IF(A51="","",เงื่อนไข!C$4)</f>
        <v/>
      </c>
      <c r="V51" s="106">
        <f t="shared" si="2"/>
        <v>0</v>
      </c>
      <c r="W51" s="105" t="str">
        <f t="shared" si="3"/>
        <v/>
      </c>
      <c r="X51" s="186" t="str">
        <f t="shared" si="4"/>
        <v/>
      </c>
      <c r="Y51" s="184">
        <f>วันทำงาน!AQ51</f>
        <v>0</v>
      </c>
      <c r="Z51" s="150"/>
      <c r="AA51" s="150">
        <f>IF($W51="",0,IF($W51&gt;=100%,เงื่อนไข!$H$4,IF($W51&gt;=80%,เงื่อนไข!$G$4,IF($W51&gt;=50%,เงื่อนไข!$F$4,IF($W51&lt;50%,เงื่อนไข!$E$4)))))</f>
        <v>0</v>
      </c>
      <c r="AB51" s="179">
        <f t="shared" si="5"/>
        <v>0</v>
      </c>
      <c r="AC51" s="141">
        <f t="shared" si="6"/>
        <v>0</v>
      </c>
      <c r="AD51" s="175">
        <f>IF(AB51=0,0,AB51/$R51*เงื่อนไข!$B$4)</f>
        <v>0</v>
      </c>
      <c r="AE51" s="181">
        <f t="shared" si="11"/>
        <v>0</v>
      </c>
      <c r="AF51" s="175">
        <f>SUMIF(วันทำงาน!$F$554:$F$687,$B51,วันทำงาน!$J$554:$J$687)</f>
        <v>0</v>
      </c>
      <c r="AG51" s="182">
        <f>IF((AND($W51&gt;=100%,$W51&lt;&gt;"")),เงื่อนไข!$F$8*Y51/$V51,0)</f>
        <v>0</v>
      </c>
      <c r="AH51" s="181">
        <f>SUM(วันทำงาน!AR51:AT51,วันทำงาน!AV51:AX51)</f>
        <v>0</v>
      </c>
      <c r="AI51" s="150"/>
      <c r="AJ51" s="150">
        <f>IF($W51="",0,IF($W51&gt;=100%,เงื่อนไข!$L$4,IF($W51&gt;=80%,เงื่อนไข!$K$4,IF($W51&gt;=50%,เงื่อนไข!$J$4,IF($W51&lt;50%,เงื่อนไข!$I$4)))))</f>
        <v>0</v>
      </c>
      <c r="AK51" s="179">
        <f t="shared" si="7"/>
        <v>0</v>
      </c>
      <c r="AL51" s="175">
        <f t="shared" si="8"/>
        <v>0</v>
      </c>
      <c r="AM51" s="175">
        <f>IF(AK51=0,0,AK51/$R51*เงื่อนไข!$B$4)</f>
        <v>0</v>
      </c>
      <c r="AN51" s="181">
        <f t="shared" si="12"/>
        <v>0</v>
      </c>
      <c r="AO51" s="175">
        <f>SUMIF(วันทำงาน!$F$554:$F$687,$B51,วันทำงาน!$K$554:$K$687)</f>
        <v>0</v>
      </c>
      <c r="AP51" s="182">
        <f>IF((AND($W51&gt;=100%,$W51&lt;&gt;"")),เงื่อนไข!$F$8*AH51/$V51,0)</f>
        <v>0</v>
      </c>
      <c r="AQ51" s="184">
        <f>วันทำงาน!AU51</f>
        <v>0</v>
      </c>
      <c r="AR51" s="150"/>
      <c r="AS51" s="150">
        <f>IF(W51="",0,IF($W51&gt;=100%,เงื่อนไข!$P$4,IF($W51&gt;=80%,เงื่อนไข!$O$4,IF($W51&gt;=50%,เงื่อนไข!$N$4,IF($W51&lt;50%,เงื่อนไข!$M$4)))))</f>
        <v>0</v>
      </c>
      <c r="AT51" s="179">
        <f t="shared" si="9"/>
        <v>0</v>
      </c>
      <c r="AU51" s="175">
        <f t="shared" si="10"/>
        <v>0</v>
      </c>
      <c r="AV51" s="175">
        <f>IF(AT51=0,0,AT51/$R51*เงื่อนไข!$B$4)</f>
        <v>0</v>
      </c>
      <c r="AW51" s="181">
        <f t="shared" si="13"/>
        <v>0</v>
      </c>
      <c r="AX51" s="175">
        <f>SUMIF(วันทำงาน!$F$554:$F$687,$B51,วันทำงาน!$L$554:$L$687)</f>
        <v>0</v>
      </c>
      <c r="AY51" s="182">
        <f>IF((AND($W51&gt;=100%,$W51&lt;&gt;"")),เงื่อนไข!$F$8*AQ51/$V51,0)</f>
        <v>0</v>
      </c>
    </row>
    <row r="52" spans="1:51" s="6" customFormat="1" x14ac:dyDescent="0.25">
      <c r="A52" s="124" t="str">
        <f>IF(วันทำงาน!A52&lt;&gt;"",วันทำงาน!A52,"")</f>
        <v/>
      </c>
      <c r="B52" s="124" t="str">
        <f>IF(วันทำงาน!B52&lt;&gt;"",วันทำงาน!B52,"")</f>
        <v/>
      </c>
      <c r="C52" s="124"/>
      <c r="D52" s="124" t="str">
        <f>IF(วันทำงาน!C52&lt;&gt;"",วันทำงาน!C52,"")</f>
        <v/>
      </c>
      <c r="E52" s="125" t="str">
        <f>IF(วันทำงาน!D52&lt;&gt;"",วันทำงาน!D52,"")</f>
        <v/>
      </c>
      <c r="F52" s="90" t="str">
        <f>IF(วันทำงาน!E52&lt;&gt;"",วันทำงาน!E52,"")</f>
        <v/>
      </c>
      <c r="G52" s="124" t="str">
        <f>IF(วันทำงาน!F52&lt;&gt;"",วันทำงาน!F52,"")</f>
        <v/>
      </c>
      <c r="H52" s="136" t="str">
        <f>IF(F52="Salesman",วันทำงาน!G52,"")</f>
        <v/>
      </c>
      <c r="I52" s="141" t="str">
        <f>IF($H52="","",AB52/$R52*(100%-เงื่อนไข!$B$4))</f>
        <v/>
      </c>
      <c r="J52" s="141" t="str">
        <f>IF($H52="","",AK52/$R52*(100%-เงื่อนไข!$B$4))</f>
        <v/>
      </c>
      <c r="K52" s="141" t="str">
        <f>IF($H52="","",AT52/$R52*(100%-เงื่อนไข!$B$4))</f>
        <v/>
      </c>
      <c r="L52" s="141" t="str">
        <f t="shared" ref="L52:L103" si="16">IF(H52="","",SUM(I52:K52))</f>
        <v/>
      </c>
      <c r="M52" s="142" t="str">
        <f>IF((OR(วันทำงาน!H52="",$F$1="")),"",IF(F52="Salesman",วันทำงาน!H52,""))</f>
        <v/>
      </c>
      <c r="N52" s="111">
        <f>IF($M52="",0,IF($X52="P",Y52*เงื่อนไข!$C$5,0))</f>
        <v>0</v>
      </c>
      <c r="O52" s="111">
        <f>IF($M52="",0,IF($X52="P",AH52*เงื่อนไข!$C$5,0))</f>
        <v>0</v>
      </c>
      <c r="P52" s="141">
        <f>IF($M52="",0,IF($X52="P",AQ52*เงื่อนไข!$C$5,0))</f>
        <v>0</v>
      </c>
      <c r="Q52" s="141">
        <f t="shared" ref="Q52:Q103" si="17">IF(M52="",0,SUM(N52:P52))</f>
        <v>0</v>
      </c>
      <c r="R52" s="124" t="str">
        <f>IF($A52="","",IF(วันทำงาน!J52&lt;&gt;"",วันทำงาน!J52,""))</f>
        <v/>
      </c>
      <c r="S52" s="124" t="str">
        <f>IF($A52="","",IF(วันทำงาน!K52&lt;&gt;"",วันทำงาน!K52,""))</f>
        <v/>
      </c>
      <c r="T52" s="156">
        <f>IF(วันทำงาน!AZ52&lt;&gt;"",IF(วันทำงาน!AZ52&gt;S52,S52,วันทำงาน!AZ52),"")</f>
        <v>1</v>
      </c>
      <c r="U52" s="106" t="str">
        <f>IF(A52="","",เงื่อนไข!C$4)</f>
        <v/>
      </c>
      <c r="V52" s="106">
        <f t="shared" si="2"/>
        <v>0</v>
      </c>
      <c r="W52" s="105" t="str">
        <f t="shared" si="3"/>
        <v/>
      </c>
      <c r="X52" s="186" t="str">
        <f t="shared" si="4"/>
        <v/>
      </c>
      <c r="Y52" s="184">
        <f>วันทำงาน!AQ52</f>
        <v>0</v>
      </c>
      <c r="Z52" s="150"/>
      <c r="AA52" s="150">
        <f>IF($W52="",0,IF($W52&gt;=100%,เงื่อนไข!$H$4,IF($W52&gt;=80%,เงื่อนไข!$G$4,IF($W52&gt;=50%,เงื่อนไข!$F$4,IF($W52&lt;50%,เงื่อนไข!$E$4)))))</f>
        <v>0</v>
      </c>
      <c r="AB52" s="179">
        <f t="shared" si="5"/>
        <v>0</v>
      </c>
      <c r="AC52" s="141">
        <f t="shared" si="6"/>
        <v>0</v>
      </c>
      <c r="AD52" s="175">
        <f>IF(AB52=0,0,AB52/$R52*เงื่อนไข!$B$4)</f>
        <v>0</v>
      </c>
      <c r="AE52" s="181">
        <f t="shared" si="11"/>
        <v>0</v>
      </c>
      <c r="AF52" s="175">
        <f>SUMIF(วันทำงาน!$F$554:$F$687,$B52,วันทำงาน!$J$554:$J$687)</f>
        <v>0</v>
      </c>
      <c r="AG52" s="182">
        <f>IF((AND($W52&gt;=100%,$W52&lt;&gt;"")),เงื่อนไข!$F$8*Y52/$V52,0)</f>
        <v>0</v>
      </c>
      <c r="AH52" s="181">
        <f>SUM(วันทำงาน!AR52:AT52,วันทำงาน!AV52:AX52)</f>
        <v>0</v>
      </c>
      <c r="AI52" s="150"/>
      <c r="AJ52" s="150">
        <f>IF($W52="",0,IF($W52&gt;=100%,เงื่อนไข!$L$4,IF($W52&gt;=80%,เงื่อนไข!$K$4,IF($W52&gt;=50%,เงื่อนไข!$J$4,IF($W52&lt;50%,เงื่อนไข!$I$4)))))</f>
        <v>0</v>
      </c>
      <c r="AK52" s="179">
        <f t="shared" si="7"/>
        <v>0</v>
      </c>
      <c r="AL52" s="175">
        <f t="shared" si="8"/>
        <v>0</v>
      </c>
      <c r="AM52" s="175">
        <f>IF(AK52=0,0,AK52/$R52*เงื่อนไข!$B$4)</f>
        <v>0</v>
      </c>
      <c r="AN52" s="181">
        <f t="shared" si="12"/>
        <v>0</v>
      </c>
      <c r="AO52" s="175">
        <f>SUMIF(วันทำงาน!$F$554:$F$687,$B52,วันทำงาน!$K$554:$K$687)</f>
        <v>0</v>
      </c>
      <c r="AP52" s="182">
        <f>IF((AND($W52&gt;=100%,$W52&lt;&gt;"")),เงื่อนไข!$F$8*AH52/$V52,0)</f>
        <v>0</v>
      </c>
      <c r="AQ52" s="184">
        <f>วันทำงาน!AU52</f>
        <v>0</v>
      </c>
      <c r="AR52" s="150"/>
      <c r="AS52" s="150">
        <f>IF(W52="",0,IF($W52&gt;=100%,เงื่อนไข!$P$4,IF($W52&gt;=80%,เงื่อนไข!$O$4,IF($W52&gt;=50%,เงื่อนไข!$N$4,IF($W52&lt;50%,เงื่อนไข!$M$4)))))</f>
        <v>0</v>
      </c>
      <c r="AT52" s="179">
        <f t="shared" si="9"/>
        <v>0</v>
      </c>
      <c r="AU52" s="175">
        <f t="shared" si="10"/>
        <v>0</v>
      </c>
      <c r="AV52" s="175">
        <f>IF(AT52=0,0,AT52/$R52*เงื่อนไข!$B$4)</f>
        <v>0</v>
      </c>
      <c r="AW52" s="181">
        <f t="shared" si="13"/>
        <v>0</v>
      </c>
      <c r="AX52" s="175">
        <f>SUMIF(วันทำงาน!$F$554:$F$687,$B52,วันทำงาน!$L$554:$L$687)</f>
        <v>0</v>
      </c>
      <c r="AY52" s="182">
        <f>IF((AND($W52&gt;=100%,$W52&lt;&gt;"")),เงื่อนไข!$F$8*AQ52/$V52,0)</f>
        <v>0</v>
      </c>
    </row>
    <row r="53" spans="1:51" s="6" customFormat="1" x14ac:dyDescent="0.25">
      <c r="A53" s="124" t="str">
        <f>IF(วันทำงาน!A53&lt;&gt;"",วันทำงาน!A53,"")</f>
        <v/>
      </c>
      <c r="B53" s="124" t="str">
        <f>IF(วันทำงาน!B53&lt;&gt;"",วันทำงาน!B53,"")</f>
        <v/>
      </c>
      <c r="C53" s="124"/>
      <c r="D53" s="124" t="str">
        <f>IF(วันทำงาน!C53&lt;&gt;"",วันทำงาน!C53,"")</f>
        <v/>
      </c>
      <c r="E53" s="125" t="str">
        <f>IF(วันทำงาน!D53&lt;&gt;"",วันทำงาน!D53,"")</f>
        <v/>
      </c>
      <c r="F53" s="90" t="str">
        <f>IF(วันทำงาน!E53&lt;&gt;"",วันทำงาน!E53,"")</f>
        <v/>
      </c>
      <c r="G53" s="124" t="str">
        <f>IF(วันทำงาน!F53&lt;&gt;"",วันทำงาน!F53,"")</f>
        <v/>
      </c>
      <c r="H53" s="136" t="str">
        <f>IF(F53="Salesman",วันทำงาน!G53,"")</f>
        <v/>
      </c>
      <c r="I53" s="141" t="str">
        <f>IF($H53="","",AB53/$R53*(100%-เงื่อนไข!$B$4))</f>
        <v/>
      </c>
      <c r="J53" s="141" t="str">
        <f>IF($H53="","",AK53/$R53*(100%-เงื่อนไข!$B$4))</f>
        <v/>
      </c>
      <c r="K53" s="141" t="str">
        <f>IF($H53="","",AT53/$R53*(100%-เงื่อนไข!$B$4))</f>
        <v/>
      </c>
      <c r="L53" s="141" t="str">
        <f t="shared" si="16"/>
        <v/>
      </c>
      <c r="M53" s="142" t="str">
        <f>IF((OR(วันทำงาน!H53="",$F$1="")),"",IF(F53="Salesman",วันทำงาน!H53,""))</f>
        <v/>
      </c>
      <c r="N53" s="111">
        <f>IF($M53="",0,IF($X53="P",Y53*เงื่อนไข!$C$5,0))</f>
        <v>0</v>
      </c>
      <c r="O53" s="111">
        <f>IF($M53="",0,IF($X53="P",AH53*เงื่อนไข!$C$5,0))</f>
        <v>0</v>
      </c>
      <c r="P53" s="141">
        <f>IF($M53="",0,IF($X53="P",AQ53*เงื่อนไข!$C$5,0))</f>
        <v>0</v>
      </c>
      <c r="Q53" s="141">
        <f t="shared" si="17"/>
        <v>0</v>
      </c>
      <c r="R53" s="124" t="str">
        <f>IF($A53="","",IF(วันทำงาน!J53&lt;&gt;"",วันทำงาน!J53,""))</f>
        <v/>
      </c>
      <c r="S53" s="124" t="str">
        <f>IF($A53="","",IF(วันทำงาน!K53&lt;&gt;"",วันทำงาน!K53,""))</f>
        <v/>
      </c>
      <c r="T53" s="156">
        <f>IF(วันทำงาน!AZ53&lt;&gt;"",IF(วันทำงาน!AZ53&gt;S53,S53,วันทำงาน!AZ53),"")</f>
        <v>1</v>
      </c>
      <c r="U53" s="106" t="str">
        <f>IF(A53="","",เงื่อนไข!C$4)</f>
        <v/>
      </c>
      <c r="V53" s="106">
        <f t="shared" si="2"/>
        <v>0</v>
      </c>
      <c r="W53" s="105" t="str">
        <f t="shared" si="3"/>
        <v/>
      </c>
      <c r="X53" s="186" t="str">
        <f t="shared" si="4"/>
        <v/>
      </c>
      <c r="Y53" s="184">
        <f>วันทำงาน!AQ53</f>
        <v>0</v>
      </c>
      <c r="Z53" s="150"/>
      <c r="AA53" s="150">
        <f>IF($W53="",0,IF($W53&gt;=100%,เงื่อนไข!$H$4,IF($W53&gt;=80%,เงื่อนไข!$G$4,IF($W53&gt;=50%,เงื่อนไข!$F$4,IF($W53&lt;50%,เงื่อนไข!$E$4)))))</f>
        <v>0</v>
      </c>
      <c r="AB53" s="179">
        <f t="shared" si="5"/>
        <v>0</v>
      </c>
      <c r="AC53" s="141">
        <f t="shared" si="6"/>
        <v>0</v>
      </c>
      <c r="AD53" s="175">
        <f>IF(AB53=0,0,AB53/$R53*เงื่อนไข!$B$4)</f>
        <v>0</v>
      </c>
      <c r="AE53" s="181">
        <f t="shared" si="11"/>
        <v>0</v>
      </c>
      <c r="AF53" s="175">
        <f>SUMIF(วันทำงาน!$F$554:$F$687,$B53,วันทำงาน!$J$554:$J$687)</f>
        <v>0</v>
      </c>
      <c r="AG53" s="182">
        <f>IF((AND($W53&gt;=100%,$W53&lt;&gt;"")),เงื่อนไข!$F$8*Y53/$V53,0)</f>
        <v>0</v>
      </c>
      <c r="AH53" s="181">
        <f>SUM(วันทำงาน!AR53:AT53,วันทำงาน!AV53:AX53)</f>
        <v>0</v>
      </c>
      <c r="AI53" s="150"/>
      <c r="AJ53" s="150">
        <f>IF($W53="",0,IF($W53&gt;=100%,เงื่อนไข!$L$4,IF($W53&gt;=80%,เงื่อนไข!$K$4,IF($W53&gt;=50%,เงื่อนไข!$J$4,IF($W53&lt;50%,เงื่อนไข!$I$4)))))</f>
        <v>0</v>
      </c>
      <c r="AK53" s="179">
        <f t="shared" si="7"/>
        <v>0</v>
      </c>
      <c r="AL53" s="175">
        <f t="shared" si="8"/>
        <v>0</v>
      </c>
      <c r="AM53" s="175">
        <f>IF(AK53=0,0,AK53/$R53*เงื่อนไข!$B$4)</f>
        <v>0</v>
      </c>
      <c r="AN53" s="181">
        <f t="shared" si="12"/>
        <v>0</v>
      </c>
      <c r="AO53" s="175">
        <f>SUMIF(วันทำงาน!$F$554:$F$687,$B53,วันทำงาน!$K$554:$K$687)</f>
        <v>0</v>
      </c>
      <c r="AP53" s="182">
        <f>IF((AND($W53&gt;=100%,$W53&lt;&gt;"")),เงื่อนไข!$F$8*AH53/$V53,0)</f>
        <v>0</v>
      </c>
      <c r="AQ53" s="184">
        <f>วันทำงาน!AU53</f>
        <v>0</v>
      </c>
      <c r="AR53" s="150"/>
      <c r="AS53" s="150">
        <f>IF(W53="",0,IF($W53&gt;=100%,เงื่อนไข!$P$4,IF($W53&gt;=80%,เงื่อนไข!$O$4,IF($W53&gt;=50%,เงื่อนไข!$N$4,IF($W53&lt;50%,เงื่อนไข!$M$4)))))</f>
        <v>0</v>
      </c>
      <c r="AT53" s="179">
        <f t="shared" si="9"/>
        <v>0</v>
      </c>
      <c r="AU53" s="175">
        <f t="shared" si="10"/>
        <v>0</v>
      </c>
      <c r="AV53" s="175">
        <f>IF(AT53=0,0,AT53/$R53*เงื่อนไข!$B$4)</f>
        <v>0</v>
      </c>
      <c r="AW53" s="181">
        <f t="shared" si="13"/>
        <v>0</v>
      </c>
      <c r="AX53" s="175">
        <f>SUMIF(วันทำงาน!$F$554:$F$687,$B53,วันทำงาน!$L$554:$L$687)</f>
        <v>0</v>
      </c>
      <c r="AY53" s="182">
        <f>IF((AND($W53&gt;=100%,$W53&lt;&gt;"")),เงื่อนไข!$F$8*AQ53/$V53,0)</f>
        <v>0</v>
      </c>
    </row>
    <row r="54" spans="1:51" s="6" customFormat="1" x14ac:dyDescent="0.25">
      <c r="A54" s="124" t="str">
        <f>IF(วันทำงาน!A54&lt;&gt;"",วันทำงาน!A54,"")</f>
        <v/>
      </c>
      <c r="B54" s="124" t="str">
        <f>IF(วันทำงาน!B54&lt;&gt;"",วันทำงาน!B54,"")</f>
        <v/>
      </c>
      <c r="C54" s="124"/>
      <c r="D54" s="124" t="str">
        <f>IF(วันทำงาน!C54&lt;&gt;"",วันทำงาน!C54,"")</f>
        <v/>
      </c>
      <c r="E54" s="125" t="str">
        <f>IF(วันทำงาน!D54&lt;&gt;"",วันทำงาน!D54,"")</f>
        <v/>
      </c>
      <c r="F54" s="90" t="str">
        <f>IF(วันทำงาน!E54&lt;&gt;"",วันทำงาน!E54,"")</f>
        <v/>
      </c>
      <c r="G54" s="124" t="str">
        <f>IF(วันทำงาน!F54&lt;&gt;"",วันทำงาน!F54,"")</f>
        <v/>
      </c>
      <c r="H54" s="136" t="str">
        <f>IF(F54="Salesman",วันทำงาน!G54,"")</f>
        <v/>
      </c>
      <c r="I54" s="141" t="str">
        <f>IF($H54="","",AB54/$R54*(100%-เงื่อนไข!$B$4))</f>
        <v/>
      </c>
      <c r="J54" s="141" t="str">
        <f>IF($H54="","",AK54/$R54*(100%-เงื่อนไข!$B$4))</f>
        <v/>
      </c>
      <c r="K54" s="141" t="str">
        <f>IF($H54="","",AT54/$R54*(100%-เงื่อนไข!$B$4))</f>
        <v/>
      </c>
      <c r="L54" s="141" t="str">
        <f t="shared" si="16"/>
        <v/>
      </c>
      <c r="M54" s="142" t="str">
        <f>IF((OR(วันทำงาน!H54="",$F$1="")),"",IF(F54="Salesman",วันทำงาน!H54,""))</f>
        <v/>
      </c>
      <c r="N54" s="111">
        <f>IF($M54="",0,IF($X54="P",Y54*เงื่อนไข!$C$5,0))</f>
        <v>0</v>
      </c>
      <c r="O54" s="111">
        <f>IF($M54="",0,IF($X54="P",AH54*เงื่อนไข!$C$5,0))</f>
        <v>0</v>
      </c>
      <c r="P54" s="141">
        <f>IF($M54="",0,IF($X54="P",AQ54*เงื่อนไข!$C$5,0))</f>
        <v>0</v>
      </c>
      <c r="Q54" s="141">
        <f t="shared" si="17"/>
        <v>0</v>
      </c>
      <c r="R54" s="124" t="str">
        <f>IF($A54="","",IF(วันทำงาน!J54&lt;&gt;"",วันทำงาน!J54,""))</f>
        <v/>
      </c>
      <c r="S54" s="124" t="str">
        <f>IF($A54="","",IF(วันทำงาน!K54&lt;&gt;"",วันทำงาน!K54,""))</f>
        <v/>
      </c>
      <c r="T54" s="156">
        <f>IF(วันทำงาน!AZ54&lt;&gt;"",IF(วันทำงาน!AZ54&gt;S54,S54,วันทำงาน!AZ54),"")</f>
        <v>1</v>
      </c>
      <c r="U54" s="106" t="str">
        <f>IF(A54="","",เงื่อนไข!C$4)</f>
        <v/>
      </c>
      <c r="V54" s="106">
        <f t="shared" si="2"/>
        <v>0</v>
      </c>
      <c r="W54" s="105" t="str">
        <f t="shared" si="3"/>
        <v/>
      </c>
      <c r="X54" s="186" t="str">
        <f t="shared" si="4"/>
        <v/>
      </c>
      <c r="Y54" s="184">
        <f>วันทำงาน!AQ54</f>
        <v>0</v>
      </c>
      <c r="Z54" s="150"/>
      <c r="AA54" s="150">
        <f>IF($W54="",0,IF($W54&gt;=100%,เงื่อนไข!$H$4,IF($W54&gt;=80%,เงื่อนไข!$G$4,IF($W54&gt;=50%,เงื่อนไข!$F$4,IF($W54&lt;50%,เงื่อนไข!$E$4)))))</f>
        <v>0</v>
      </c>
      <c r="AB54" s="179">
        <f t="shared" si="5"/>
        <v>0</v>
      </c>
      <c r="AC54" s="141">
        <f t="shared" si="6"/>
        <v>0</v>
      </c>
      <c r="AD54" s="175">
        <f>IF(AB54=0,0,AB54/$R54*เงื่อนไข!$B$4)</f>
        <v>0</v>
      </c>
      <c r="AE54" s="181">
        <f t="shared" si="11"/>
        <v>0</v>
      </c>
      <c r="AF54" s="175">
        <f>SUMIF(วันทำงาน!$F$554:$F$687,$B54,วันทำงาน!$J$554:$J$687)</f>
        <v>0</v>
      </c>
      <c r="AG54" s="182">
        <f>IF((AND($W54&gt;=100%,$W54&lt;&gt;"")),เงื่อนไข!$F$8*Y54/$V54,0)</f>
        <v>0</v>
      </c>
      <c r="AH54" s="181">
        <f>SUM(วันทำงาน!AR54:AT54,วันทำงาน!AV54:AX54)</f>
        <v>0</v>
      </c>
      <c r="AI54" s="150"/>
      <c r="AJ54" s="150">
        <f>IF($W54="",0,IF($W54&gt;=100%,เงื่อนไข!$L$4,IF($W54&gt;=80%,เงื่อนไข!$K$4,IF($W54&gt;=50%,เงื่อนไข!$J$4,IF($W54&lt;50%,เงื่อนไข!$I$4)))))</f>
        <v>0</v>
      </c>
      <c r="AK54" s="179">
        <f t="shared" si="7"/>
        <v>0</v>
      </c>
      <c r="AL54" s="175">
        <f t="shared" si="8"/>
        <v>0</v>
      </c>
      <c r="AM54" s="175">
        <f>IF(AK54=0,0,AK54/$R54*เงื่อนไข!$B$4)</f>
        <v>0</v>
      </c>
      <c r="AN54" s="181">
        <f t="shared" si="12"/>
        <v>0</v>
      </c>
      <c r="AO54" s="175">
        <f>SUMIF(วันทำงาน!$F$554:$F$687,$B54,วันทำงาน!$K$554:$K$687)</f>
        <v>0</v>
      </c>
      <c r="AP54" s="182">
        <f>IF((AND($W54&gt;=100%,$W54&lt;&gt;"")),เงื่อนไข!$F$8*AH54/$V54,0)</f>
        <v>0</v>
      </c>
      <c r="AQ54" s="184">
        <f>วันทำงาน!AU54</f>
        <v>0</v>
      </c>
      <c r="AR54" s="150"/>
      <c r="AS54" s="150">
        <f>IF(W54="",0,IF($W54&gt;=100%,เงื่อนไข!$P$4,IF($W54&gt;=80%,เงื่อนไข!$O$4,IF($W54&gt;=50%,เงื่อนไข!$N$4,IF($W54&lt;50%,เงื่อนไข!$M$4)))))</f>
        <v>0</v>
      </c>
      <c r="AT54" s="179">
        <f t="shared" si="9"/>
        <v>0</v>
      </c>
      <c r="AU54" s="175">
        <f t="shared" si="10"/>
        <v>0</v>
      </c>
      <c r="AV54" s="175">
        <f>IF(AT54=0,0,AT54/$R54*เงื่อนไข!$B$4)</f>
        <v>0</v>
      </c>
      <c r="AW54" s="181">
        <f t="shared" si="13"/>
        <v>0</v>
      </c>
      <c r="AX54" s="175">
        <f>SUMIF(วันทำงาน!$F$554:$F$687,$B54,วันทำงาน!$L$554:$L$687)</f>
        <v>0</v>
      </c>
      <c r="AY54" s="182">
        <f>IF((AND($W54&gt;=100%,$W54&lt;&gt;"")),เงื่อนไข!$F$8*AQ54/$V54,0)</f>
        <v>0</v>
      </c>
    </row>
    <row r="55" spans="1:51" s="6" customFormat="1" x14ac:dyDescent="0.25">
      <c r="A55" s="124" t="str">
        <f>IF(วันทำงาน!A55&lt;&gt;"",วันทำงาน!A55,"")</f>
        <v/>
      </c>
      <c r="B55" s="124" t="str">
        <f>IF(วันทำงาน!B55&lt;&gt;"",วันทำงาน!B55,"")</f>
        <v/>
      </c>
      <c r="C55" s="124"/>
      <c r="D55" s="124" t="str">
        <f>IF(วันทำงาน!C55&lt;&gt;"",วันทำงาน!C55,"")</f>
        <v/>
      </c>
      <c r="E55" s="125" t="str">
        <f>IF(วันทำงาน!D55&lt;&gt;"",วันทำงาน!D55,"")</f>
        <v/>
      </c>
      <c r="F55" s="90" t="str">
        <f>IF(วันทำงาน!E55&lt;&gt;"",วันทำงาน!E55,"")</f>
        <v/>
      </c>
      <c r="G55" s="124" t="str">
        <f>IF(วันทำงาน!F55&lt;&gt;"",วันทำงาน!F55,"")</f>
        <v/>
      </c>
      <c r="H55" s="136" t="str">
        <f>IF(F55="Salesman",วันทำงาน!G55,"")</f>
        <v/>
      </c>
      <c r="I55" s="141" t="str">
        <f>IF($H55="","",AB55/$R55*(100%-เงื่อนไข!$B$4))</f>
        <v/>
      </c>
      <c r="J55" s="141" t="str">
        <f>IF($H55="","",AK55/$R55*(100%-เงื่อนไข!$B$4))</f>
        <v/>
      </c>
      <c r="K55" s="141" t="str">
        <f>IF($H55="","",AT55/$R55*(100%-เงื่อนไข!$B$4))</f>
        <v/>
      </c>
      <c r="L55" s="141" t="str">
        <f t="shared" si="16"/>
        <v/>
      </c>
      <c r="M55" s="142" t="str">
        <f>IF((OR(วันทำงาน!H55="",$F$1="")),"",IF(F55="Salesman",วันทำงาน!H55,""))</f>
        <v/>
      </c>
      <c r="N55" s="111">
        <f>IF($M55="",0,IF($X55="P",Y55*เงื่อนไข!$C$5,0))</f>
        <v>0</v>
      </c>
      <c r="O55" s="111">
        <f>IF($M55="",0,IF($X55="P",AH55*เงื่อนไข!$C$5,0))</f>
        <v>0</v>
      </c>
      <c r="P55" s="141">
        <f>IF($M55="",0,IF($X55="P",AQ55*เงื่อนไข!$C$5,0))</f>
        <v>0</v>
      </c>
      <c r="Q55" s="141">
        <f t="shared" si="17"/>
        <v>0</v>
      </c>
      <c r="R55" s="124" t="str">
        <f>IF($A55="","",IF(วันทำงาน!J55&lt;&gt;"",วันทำงาน!J55,""))</f>
        <v/>
      </c>
      <c r="S55" s="124" t="str">
        <f>IF($A55="","",IF(วันทำงาน!K55&lt;&gt;"",วันทำงาน!K55,""))</f>
        <v/>
      </c>
      <c r="T55" s="156">
        <f>IF(วันทำงาน!AZ55&lt;&gt;"",IF(วันทำงาน!AZ55&gt;S55,S55,วันทำงาน!AZ55),"")</f>
        <v>1</v>
      </c>
      <c r="U55" s="106" t="str">
        <f>IF(A55="","",เงื่อนไข!C$4)</f>
        <v/>
      </c>
      <c r="V55" s="106">
        <f t="shared" si="2"/>
        <v>0</v>
      </c>
      <c r="W55" s="105" t="str">
        <f t="shared" si="3"/>
        <v/>
      </c>
      <c r="X55" s="186" t="str">
        <f t="shared" si="4"/>
        <v/>
      </c>
      <c r="Y55" s="184">
        <f>วันทำงาน!AQ55</f>
        <v>0</v>
      </c>
      <c r="Z55" s="150"/>
      <c r="AA55" s="150">
        <f>IF($W55="",0,IF($W55&gt;=100%,เงื่อนไข!$H$4,IF($W55&gt;=80%,เงื่อนไข!$G$4,IF($W55&gt;=50%,เงื่อนไข!$F$4,IF($W55&lt;50%,เงื่อนไข!$E$4)))))</f>
        <v>0</v>
      </c>
      <c r="AB55" s="179">
        <f t="shared" si="5"/>
        <v>0</v>
      </c>
      <c r="AC55" s="141">
        <f t="shared" si="6"/>
        <v>0</v>
      </c>
      <c r="AD55" s="175">
        <f>IF(AB55=0,0,AB55/$R55*เงื่อนไข!$B$4)</f>
        <v>0</v>
      </c>
      <c r="AE55" s="181">
        <f t="shared" si="11"/>
        <v>0</v>
      </c>
      <c r="AF55" s="175">
        <f>SUMIF(วันทำงาน!$F$554:$F$687,$B55,วันทำงาน!$J$554:$J$687)</f>
        <v>0</v>
      </c>
      <c r="AG55" s="182">
        <f>IF((AND($W55&gt;=100%,$W55&lt;&gt;"")),เงื่อนไข!$F$8*Y55/$V55,0)</f>
        <v>0</v>
      </c>
      <c r="AH55" s="181">
        <f>SUM(วันทำงาน!AR55:AT55,วันทำงาน!AV55:AX55)</f>
        <v>0</v>
      </c>
      <c r="AI55" s="150"/>
      <c r="AJ55" s="150">
        <f>IF($W55="",0,IF($W55&gt;=100%,เงื่อนไข!$L$4,IF($W55&gt;=80%,เงื่อนไข!$K$4,IF($W55&gt;=50%,เงื่อนไข!$J$4,IF($W55&lt;50%,เงื่อนไข!$I$4)))))</f>
        <v>0</v>
      </c>
      <c r="AK55" s="179">
        <f t="shared" si="7"/>
        <v>0</v>
      </c>
      <c r="AL55" s="175">
        <f t="shared" si="8"/>
        <v>0</v>
      </c>
      <c r="AM55" s="175">
        <f>IF(AK55=0,0,AK55/$R55*เงื่อนไข!$B$4)</f>
        <v>0</v>
      </c>
      <c r="AN55" s="181">
        <f t="shared" si="12"/>
        <v>0</v>
      </c>
      <c r="AO55" s="175">
        <f>SUMIF(วันทำงาน!$F$554:$F$687,$B55,วันทำงาน!$K$554:$K$687)</f>
        <v>0</v>
      </c>
      <c r="AP55" s="182">
        <f>IF((AND($W55&gt;=100%,$W55&lt;&gt;"")),เงื่อนไข!$F$8*AH55/$V55,0)</f>
        <v>0</v>
      </c>
      <c r="AQ55" s="184">
        <f>วันทำงาน!AU55</f>
        <v>0</v>
      </c>
      <c r="AR55" s="150"/>
      <c r="AS55" s="150">
        <f>IF(W55="",0,IF($W55&gt;=100%,เงื่อนไข!$P$4,IF($W55&gt;=80%,เงื่อนไข!$O$4,IF($W55&gt;=50%,เงื่อนไข!$N$4,IF($W55&lt;50%,เงื่อนไข!$M$4)))))</f>
        <v>0</v>
      </c>
      <c r="AT55" s="179">
        <f t="shared" si="9"/>
        <v>0</v>
      </c>
      <c r="AU55" s="175">
        <f t="shared" si="10"/>
        <v>0</v>
      </c>
      <c r="AV55" s="175">
        <f>IF(AT55=0,0,AT55/$R55*เงื่อนไข!$B$4)</f>
        <v>0</v>
      </c>
      <c r="AW55" s="181">
        <f t="shared" si="13"/>
        <v>0</v>
      </c>
      <c r="AX55" s="175">
        <f>SUMIF(วันทำงาน!$F$554:$F$687,$B55,วันทำงาน!$L$554:$L$687)</f>
        <v>0</v>
      </c>
      <c r="AY55" s="182">
        <f>IF((AND($W55&gt;=100%,$W55&lt;&gt;"")),เงื่อนไข!$F$8*AQ55/$V55,0)</f>
        <v>0</v>
      </c>
    </row>
    <row r="56" spans="1:51" s="6" customFormat="1" x14ac:dyDescent="0.25">
      <c r="A56" s="124" t="str">
        <f>IF(วันทำงาน!A56&lt;&gt;"",วันทำงาน!A56,"")</f>
        <v/>
      </c>
      <c r="B56" s="124" t="str">
        <f>IF(วันทำงาน!B56&lt;&gt;"",วันทำงาน!B56,"")</f>
        <v/>
      </c>
      <c r="C56" s="124"/>
      <c r="D56" s="124" t="str">
        <f>IF(วันทำงาน!C56&lt;&gt;"",วันทำงาน!C56,"")</f>
        <v/>
      </c>
      <c r="E56" s="125" t="str">
        <f>IF(วันทำงาน!D56&lt;&gt;"",วันทำงาน!D56,"")</f>
        <v/>
      </c>
      <c r="F56" s="90" t="str">
        <f>IF(วันทำงาน!E56&lt;&gt;"",วันทำงาน!E56,"")</f>
        <v/>
      </c>
      <c r="G56" s="124" t="str">
        <f>IF(วันทำงาน!F56&lt;&gt;"",วันทำงาน!F56,"")</f>
        <v/>
      </c>
      <c r="H56" s="136" t="str">
        <f>IF(F56="Salesman",วันทำงาน!G56,"")</f>
        <v/>
      </c>
      <c r="I56" s="141" t="str">
        <f>IF($H56="","",AB56/$R56*(100%-เงื่อนไข!$B$4))</f>
        <v/>
      </c>
      <c r="J56" s="141" t="str">
        <f>IF($H56="","",AK56/$R56*(100%-เงื่อนไข!$B$4))</f>
        <v/>
      </c>
      <c r="K56" s="141" t="str">
        <f>IF($H56="","",AT56/$R56*(100%-เงื่อนไข!$B$4))</f>
        <v/>
      </c>
      <c r="L56" s="141" t="str">
        <f t="shared" si="16"/>
        <v/>
      </c>
      <c r="M56" s="142" t="str">
        <f>IF((OR(วันทำงาน!H56="",$F$1="")),"",IF(F56="Salesman",วันทำงาน!H56,""))</f>
        <v/>
      </c>
      <c r="N56" s="111">
        <f>IF($M56="",0,IF($X56="P",Y56*เงื่อนไข!$C$5,0))</f>
        <v>0</v>
      </c>
      <c r="O56" s="111">
        <f>IF($M56="",0,IF($X56="P",AH56*เงื่อนไข!$C$5,0))</f>
        <v>0</v>
      </c>
      <c r="P56" s="141">
        <f>IF($M56="",0,IF($X56="P",AQ56*เงื่อนไข!$C$5,0))</f>
        <v>0</v>
      </c>
      <c r="Q56" s="141">
        <f t="shared" si="17"/>
        <v>0</v>
      </c>
      <c r="R56" s="124" t="str">
        <f>IF($A56="","",IF(วันทำงาน!J56&lt;&gt;"",วันทำงาน!J56,""))</f>
        <v/>
      </c>
      <c r="S56" s="124" t="str">
        <f>IF($A56="","",IF(วันทำงาน!K56&lt;&gt;"",วันทำงาน!K56,""))</f>
        <v/>
      </c>
      <c r="T56" s="156">
        <f>IF(วันทำงาน!AZ56&lt;&gt;"",IF(วันทำงาน!AZ56&gt;S56,S56,วันทำงาน!AZ56),"")</f>
        <v>1</v>
      </c>
      <c r="U56" s="106" t="str">
        <f>IF(A56="","",เงื่อนไข!C$4)</f>
        <v/>
      </c>
      <c r="V56" s="106">
        <f t="shared" si="2"/>
        <v>0</v>
      </c>
      <c r="W56" s="105" t="str">
        <f t="shared" si="3"/>
        <v/>
      </c>
      <c r="X56" s="186" t="str">
        <f t="shared" si="4"/>
        <v/>
      </c>
      <c r="Y56" s="184">
        <f>วันทำงาน!AQ56</f>
        <v>0</v>
      </c>
      <c r="Z56" s="150"/>
      <c r="AA56" s="150">
        <f>IF($W56="",0,IF($W56&gt;=100%,เงื่อนไข!$H$4,IF($W56&gt;=80%,เงื่อนไข!$G$4,IF($W56&gt;=50%,เงื่อนไข!$F$4,IF($W56&lt;50%,เงื่อนไข!$E$4)))))</f>
        <v>0</v>
      </c>
      <c r="AB56" s="179">
        <f t="shared" si="5"/>
        <v>0</v>
      </c>
      <c r="AC56" s="141">
        <f t="shared" si="6"/>
        <v>0</v>
      </c>
      <c r="AD56" s="175">
        <f>IF(AB56=0,0,AB56/$R56*เงื่อนไข!$B$4)</f>
        <v>0</v>
      </c>
      <c r="AE56" s="181">
        <f t="shared" si="11"/>
        <v>0</v>
      </c>
      <c r="AF56" s="175">
        <f>SUMIF(วันทำงาน!$F$554:$F$687,$B56,วันทำงาน!$J$554:$J$687)</f>
        <v>0</v>
      </c>
      <c r="AG56" s="182">
        <f>IF((AND($W56&gt;=100%,$W56&lt;&gt;"")),เงื่อนไข!$F$8*Y56/$V56,0)</f>
        <v>0</v>
      </c>
      <c r="AH56" s="181">
        <f>SUM(วันทำงาน!AR56:AT56,วันทำงาน!AV56:AX56)</f>
        <v>0</v>
      </c>
      <c r="AI56" s="150"/>
      <c r="AJ56" s="150">
        <f>IF($W56="",0,IF($W56&gt;=100%,เงื่อนไข!$L$4,IF($W56&gt;=80%,เงื่อนไข!$K$4,IF($W56&gt;=50%,เงื่อนไข!$J$4,IF($W56&lt;50%,เงื่อนไข!$I$4)))))</f>
        <v>0</v>
      </c>
      <c r="AK56" s="179">
        <f t="shared" si="7"/>
        <v>0</v>
      </c>
      <c r="AL56" s="175">
        <f t="shared" si="8"/>
        <v>0</v>
      </c>
      <c r="AM56" s="175">
        <f>IF(AK56=0,0,AK56/$R56*เงื่อนไข!$B$4)</f>
        <v>0</v>
      </c>
      <c r="AN56" s="181">
        <f t="shared" si="12"/>
        <v>0</v>
      </c>
      <c r="AO56" s="175">
        <f>SUMIF(วันทำงาน!$F$554:$F$687,$B56,วันทำงาน!$K$554:$K$687)</f>
        <v>0</v>
      </c>
      <c r="AP56" s="182">
        <f>IF((AND($W56&gt;=100%,$W56&lt;&gt;"")),เงื่อนไข!$F$8*AH56/$V56,0)</f>
        <v>0</v>
      </c>
      <c r="AQ56" s="184">
        <f>วันทำงาน!AU56</f>
        <v>0</v>
      </c>
      <c r="AR56" s="150"/>
      <c r="AS56" s="150">
        <f>IF(W56="",0,IF($W56&gt;=100%,เงื่อนไข!$P$4,IF($W56&gt;=80%,เงื่อนไข!$O$4,IF($W56&gt;=50%,เงื่อนไข!$N$4,IF($W56&lt;50%,เงื่อนไข!$M$4)))))</f>
        <v>0</v>
      </c>
      <c r="AT56" s="179">
        <f t="shared" si="9"/>
        <v>0</v>
      </c>
      <c r="AU56" s="175">
        <f t="shared" si="10"/>
        <v>0</v>
      </c>
      <c r="AV56" s="175">
        <f>IF(AT56=0,0,AT56/$R56*เงื่อนไข!$B$4)</f>
        <v>0</v>
      </c>
      <c r="AW56" s="181">
        <f t="shared" si="13"/>
        <v>0</v>
      </c>
      <c r="AX56" s="175">
        <f>SUMIF(วันทำงาน!$F$554:$F$687,$B56,วันทำงาน!$L$554:$L$687)</f>
        <v>0</v>
      </c>
      <c r="AY56" s="182">
        <f>IF((AND($W56&gt;=100%,$W56&lt;&gt;"")),เงื่อนไข!$F$8*AQ56/$V56,0)</f>
        <v>0</v>
      </c>
    </row>
    <row r="57" spans="1:51" s="6" customFormat="1" x14ac:dyDescent="0.25">
      <c r="A57" s="124" t="str">
        <f>IF(วันทำงาน!A57&lt;&gt;"",วันทำงาน!A57,"")</f>
        <v/>
      </c>
      <c r="B57" s="124" t="str">
        <f>IF(วันทำงาน!B57&lt;&gt;"",วันทำงาน!B57,"")</f>
        <v/>
      </c>
      <c r="C57" s="124"/>
      <c r="D57" s="124" t="str">
        <f>IF(วันทำงาน!C57&lt;&gt;"",วันทำงาน!C57,"")</f>
        <v/>
      </c>
      <c r="E57" s="125" t="str">
        <f>IF(วันทำงาน!D57&lt;&gt;"",วันทำงาน!D57,"")</f>
        <v/>
      </c>
      <c r="F57" s="90" t="str">
        <f>IF(วันทำงาน!E57&lt;&gt;"",วันทำงาน!E57,"")</f>
        <v/>
      </c>
      <c r="G57" s="124" t="str">
        <f>IF(วันทำงาน!F57&lt;&gt;"",วันทำงาน!F57,"")</f>
        <v/>
      </c>
      <c r="H57" s="136" t="str">
        <f>IF(F57="Salesman",วันทำงาน!G57,"")</f>
        <v/>
      </c>
      <c r="I57" s="141" t="str">
        <f>IF($H57="","",AB57/$R57*(100%-เงื่อนไข!$B$4))</f>
        <v/>
      </c>
      <c r="J57" s="141" t="str">
        <f>IF($H57="","",AK57/$R57*(100%-เงื่อนไข!$B$4))</f>
        <v/>
      </c>
      <c r="K57" s="141" t="str">
        <f>IF($H57="","",AT57/$R57*(100%-เงื่อนไข!$B$4))</f>
        <v/>
      </c>
      <c r="L57" s="141" t="str">
        <f t="shared" si="16"/>
        <v/>
      </c>
      <c r="M57" s="142" t="str">
        <f>IF((OR(วันทำงาน!H57="",$F$1="")),"",IF(F57="Salesman",วันทำงาน!H57,""))</f>
        <v/>
      </c>
      <c r="N57" s="111">
        <f>IF($M57="",0,IF($X57="P",Y57*เงื่อนไข!$C$5,0))</f>
        <v>0</v>
      </c>
      <c r="O57" s="111">
        <f>IF($M57="",0,IF($X57="P",AH57*เงื่อนไข!$C$5,0))</f>
        <v>0</v>
      </c>
      <c r="P57" s="141">
        <f>IF($M57="",0,IF($X57="P",AQ57*เงื่อนไข!$C$5,0))</f>
        <v>0</v>
      </c>
      <c r="Q57" s="141">
        <f t="shared" si="17"/>
        <v>0</v>
      </c>
      <c r="R57" s="124" t="str">
        <f>IF($A57="","",IF(วันทำงาน!J57&lt;&gt;"",วันทำงาน!J57,""))</f>
        <v/>
      </c>
      <c r="S57" s="124" t="str">
        <f>IF($A57="","",IF(วันทำงาน!K57&lt;&gt;"",วันทำงาน!K57,""))</f>
        <v/>
      </c>
      <c r="T57" s="156">
        <f>IF(วันทำงาน!AZ57&lt;&gt;"",IF(วันทำงาน!AZ57&gt;S57,S57,วันทำงาน!AZ57),"")</f>
        <v>1</v>
      </c>
      <c r="U57" s="106" t="str">
        <f>IF(A57="","",เงื่อนไข!C$4)</f>
        <v/>
      </c>
      <c r="V57" s="106">
        <f t="shared" si="2"/>
        <v>0</v>
      </c>
      <c r="W57" s="105" t="str">
        <f t="shared" si="3"/>
        <v/>
      </c>
      <c r="X57" s="186" t="str">
        <f t="shared" si="4"/>
        <v/>
      </c>
      <c r="Y57" s="184">
        <f>วันทำงาน!AQ57</f>
        <v>0</v>
      </c>
      <c r="Z57" s="150"/>
      <c r="AA57" s="150">
        <f>IF($W57="",0,IF($W57&gt;=100%,เงื่อนไข!$H$4,IF($W57&gt;=80%,เงื่อนไข!$G$4,IF($W57&gt;=50%,เงื่อนไข!$F$4,IF($W57&lt;50%,เงื่อนไข!$E$4)))))</f>
        <v>0</v>
      </c>
      <c r="AB57" s="179">
        <f t="shared" si="5"/>
        <v>0</v>
      </c>
      <c r="AC57" s="141">
        <f t="shared" si="6"/>
        <v>0</v>
      </c>
      <c r="AD57" s="175">
        <f>IF(AB57=0,0,AB57/$R57*เงื่อนไข!$B$4)</f>
        <v>0</v>
      </c>
      <c r="AE57" s="181">
        <f t="shared" si="11"/>
        <v>0</v>
      </c>
      <c r="AF57" s="175">
        <f>SUMIF(วันทำงาน!$F$554:$F$687,$B57,วันทำงาน!$J$554:$J$687)</f>
        <v>0</v>
      </c>
      <c r="AG57" s="182">
        <f>IF((AND($W57&gt;=100%,$W57&lt;&gt;"")),เงื่อนไข!$F$8*Y57/$V57,0)</f>
        <v>0</v>
      </c>
      <c r="AH57" s="181">
        <f>SUM(วันทำงาน!AR57:AT57,วันทำงาน!AV57:AX57)</f>
        <v>0</v>
      </c>
      <c r="AI57" s="150"/>
      <c r="AJ57" s="150">
        <f>IF($W57="",0,IF($W57&gt;=100%,เงื่อนไข!$L$4,IF($W57&gt;=80%,เงื่อนไข!$K$4,IF($W57&gt;=50%,เงื่อนไข!$J$4,IF($W57&lt;50%,เงื่อนไข!$I$4)))))</f>
        <v>0</v>
      </c>
      <c r="AK57" s="179">
        <f t="shared" si="7"/>
        <v>0</v>
      </c>
      <c r="AL57" s="175">
        <f t="shared" si="8"/>
        <v>0</v>
      </c>
      <c r="AM57" s="175">
        <f>IF(AK57=0,0,AK57/$R57*เงื่อนไข!$B$4)</f>
        <v>0</v>
      </c>
      <c r="AN57" s="181">
        <f t="shared" si="12"/>
        <v>0</v>
      </c>
      <c r="AO57" s="175">
        <f>SUMIF(วันทำงาน!$F$554:$F$687,$B57,วันทำงาน!$K$554:$K$687)</f>
        <v>0</v>
      </c>
      <c r="AP57" s="182">
        <f>IF((AND($W57&gt;=100%,$W57&lt;&gt;"")),เงื่อนไข!$F$8*AH57/$V57,0)</f>
        <v>0</v>
      </c>
      <c r="AQ57" s="184">
        <f>วันทำงาน!AU57</f>
        <v>0</v>
      </c>
      <c r="AR57" s="150"/>
      <c r="AS57" s="150">
        <f>IF(W57="",0,IF($W57&gt;=100%,เงื่อนไข!$P$4,IF($W57&gt;=80%,เงื่อนไข!$O$4,IF($W57&gt;=50%,เงื่อนไข!$N$4,IF($W57&lt;50%,เงื่อนไข!$M$4)))))</f>
        <v>0</v>
      </c>
      <c r="AT57" s="179">
        <f t="shared" si="9"/>
        <v>0</v>
      </c>
      <c r="AU57" s="175">
        <f t="shared" si="10"/>
        <v>0</v>
      </c>
      <c r="AV57" s="175">
        <f>IF(AT57=0,0,AT57/$R57*เงื่อนไข!$B$4)</f>
        <v>0</v>
      </c>
      <c r="AW57" s="181">
        <f t="shared" si="13"/>
        <v>0</v>
      </c>
      <c r="AX57" s="175">
        <f>SUMIF(วันทำงาน!$F$554:$F$687,$B57,วันทำงาน!$L$554:$L$687)</f>
        <v>0</v>
      </c>
      <c r="AY57" s="182">
        <f>IF((AND($W57&gt;=100%,$W57&lt;&gt;"")),เงื่อนไข!$F$8*AQ57/$V57,0)</f>
        <v>0</v>
      </c>
    </row>
    <row r="58" spans="1:51" s="6" customFormat="1" x14ac:dyDescent="0.25">
      <c r="A58" s="124" t="str">
        <f>IF(วันทำงาน!A58&lt;&gt;"",วันทำงาน!A58,"")</f>
        <v/>
      </c>
      <c r="B58" s="124" t="str">
        <f>IF(วันทำงาน!B58&lt;&gt;"",วันทำงาน!B58,"")</f>
        <v/>
      </c>
      <c r="C58" s="124"/>
      <c r="D58" s="124" t="str">
        <f>IF(วันทำงาน!C58&lt;&gt;"",วันทำงาน!C58,"")</f>
        <v/>
      </c>
      <c r="E58" s="125" t="str">
        <f>IF(วันทำงาน!D58&lt;&gt;"",วันทำงาน!D58,"")</f>
        <v/>
      </c>
      <c r="F58" s="90" t="str">
        <f>IF(วันทำงาน!E58&lt;&gt;"",วันทำงาน!E58,"")</f>
        <v/>
      </c>
      <c r="G58" s="124" t="str">
        <f>IF(วันทำงาน!F58&lt;&gt;"",วันทำงาน!F58,"")</f>
        <v/>
      </c>
      <c r="H58" s="136" t="str">
        <f>IF(F58="Salesman",วันทำงาน!G58,"")</f>
        <v/>
      </c>
      <c r="I58" s="141" t="str">
        <f>IF($H58="","",AB58/$R58*(100%-เงื่อนไข!$B$4))</f>
        <v/>
      </c>
      <c r="J58" s="141" t="str">
        <f>IF($H58="","",AK58/$R58*(100%-เงื่อนไข!$B$4))</f>
        <v/>
      </c>
      <c r="K58" s="141" t="str">
        <f>IF($H58="","",AT58/$R58*(100%-เงื่อนไข!$B$4))</f>
        <v/>
      </c>
      <c r="L58" s="141" t="str">
        <f t="shared" si="16"/>
        <v/>
      </c>
      <c r="M58" s="142" t="str">
        <f>IF((OR(วันทำงาน!H58="",$F$1="")),"",IF(F58="Salesman",วันทำงาน!H58,""))</f>
        <v/>
      </c>
      <c r="N58" s="111">
        <f>IF($M58="",0,IF($X58="P",Y58*เงื่อนไข!$C$5,0))</f>
        <v>0</v>
      </c>
      <c r="O58" s="111">
        <f>IF($M58="",0,IF($X58="P",AH58*เงื่อนไข!$C$5,0))</f>
        <v>0</v>
      </c>
      <c r="P58" s="141">
        <f>IF($M58="",0,IF($X58="P",AQ58*เงื่อนไข!$C$5,0))</f>
        <v>0</v>
      </c>
      <c r="Q58" s="141">
        <f t="shared" si="17"/>
        <v>0</v>
      </c>
      <c r="R58" s="124" t="str">
        <f>IF($A58="","",IF(วันทำงาน!J58&lt;&gt;"",วันทำงาน!J58,""))</f>
        <v/>
      </c>
      <c r="S58" s="124" t="str">
        <f>IF($A58="","",IF(วันทำงาน!K58&lt;&gt;"",วันทำงาน!K58,""))</f>
        <v/>
      </c>
      <c r="T58" s="156">
        <f>IF(วันทำงาน!AZ58&lt;&gt;"",IF(วันทำงาน!AZ58&gt;S58,S58,วันทำงาน!AZ58),"")</f>
        <v>1</v>
      </c>
      <c r="U58" s="106" t="str">
        <f>IF(A58="","",เงื่อนไข!C$4)</f>
        <v/>
      </c>
      <c r="V58" s="106">
        <f t="shared" si="2"/>
        <v>0</v>
      </c>
      <c r="W58" s="105" t="str">
        <f t="shared" si="3"/>
        <v/>
      </c>
      <c r="X58" s="186" t="str">
        <f t="shared" si="4"/>
        <v/>
      </c>
      <c r="Y58" s="184">
        <f>วันทำงาน!AQ58</f>
        <v>0</v>
      </c>
      <c r="Z58" s="150"/>
      <c r="AA58" s="150">
        <f>IF($W58="",0,IF($W58&gt;=100%,เงื่อนไข!$H$4,IF($W58&gt;=80%,เงื่อนไข!$G$4,IF($W58&gt;=50%,เงื่อนไข!$F$4,IF($W58&lt;50%,เงื่อนไข!$E$4)))))</f>
        <v>0</v>
      </c>
      <c r="AB58" s="179">
        <f t="shared" si="5"/>
        <v>0</v>
      </c>
      <c r="AC58" s="141">
        <f t="shared" si="6"/>
        <v>0</v>
      </c>
      <c r="AD58" s="175">
        <f>IF(AB58=0,0,AB58/$R58*เงื่อนไข!$B$4)</f>
        <v>0</v>
      </c>
      <c r="AE58" s="181">
        <f t="shared" si="11"/>
        <v>0</v>
      </c>
      <c r="AF58" s="175">
        <f>SUMIF(วันทำงาน!$F$554:$F$687,$B58,วันทำงาน!$J$554:$J$687)</f>
        <v>0</v>
      </c>
      <c r="AG58" s="182">
        <f>IF((AND($W58&gt;=100%,$W58&lt;&gt;"")),เงื่อนไข!$F$8*Y58/$V58,0)</f>
        <v>0</v>
      </c>
      <c r="AH58" s="181">
        <f>SUM(วันทำงาน!AR58:AT58,วันทำงาน!AV58:AX58)</f>
        <v>0</v>
      </c>
      <c r="AI58" s="150"/>
      <c r="AJ58" s="150">
        <f>IF($W58="",0,IF($W58&gt;=100%,เงื่อนไข!$L$4,IF($W58&gt;=80%,เงื่อนไข!$K$4,IF($W58&gt;=50%,เงื่อนไข!$J$4,IF($W58&lt;50%,เงื่อนไข!$I$4)))))</f>
        <v>0</v>
      </c>
      <c r="AK58" s="179">
        <f t="shared" si="7"/>
        <v>0</v>
      </c>
      <c r="AL58" s="175">
        <f t="shared" si="8"/>
        <v>0</v>
      </c>
      <c r="AM58" s="175">
        <f>IF(AK58=0,0,AK58/$R58*เงื่อนไข!$B$4)</f>
        <v>0</v>
      </c>
      <c r="AN58" s="181">
        <f t="shared" si="12"/>
        <v>0</v>
      </c>
      <c r="AO58" s="175">
        <f>SUMIF(วันทำงาน!$F$554:$F$687,$B58,วันทำงาน!$K$554:$K$687)</f>
        <v>0</v>
      </c>
      <c r="AP58" s="182">
        <f>IF((AND($W58&gt;=100%,$W58&lt;&gt;"")),เงื่อนไข!$F$8*AH58/$V58,0)</f>
        <v>0</v>
      </c>
      <c r="AQ58" s="184">
        <f>วันทำงาน!AU58</f>
        <v>0</v>
      </c>
      <c r="AR58" s="150"/>
      <c r="AS58" s="150">
        <f>IF(W58="",0,IF($W58&gt;=100%,เงื่อนไข!$P$4,IF($W58&gt;=80%,เงื่อนไข!$O$4,IF($W58&gt;=50%,เงื่อนไข!$N$4,IF($W58&lt;50%,เงื่อนไข!$M$4)))))</f>
        <v>0</v>
      </c>
      <c r="AT58" s="179">
        <f t="shared" si="9"/>
        <v>0</v>
      </c>
      <c r="AU58" s="175">
        <f t="shared" si="10"/>
        <v>0</v>
      </c>
      <c r="AV58" s="175">
        <f>IF(AT58=0,0,AT58/$R58*เงื่อนไข!$B$4)</f>
        <v>0</v>
      </c>
      <c r="AW58" s="181">
        <f t="shared" si="13"/>
        <v>0</v>
      </c>
      <c r="AX58" s="175">
        <f>SUMIF(วันทำงาน!$F$554:$F$687,$B58,วันทำงาน!$L$554:$L$687)</f>
        <v>0</v>
      </c>
      <c r="AY58" s="182">
        <f>IF((AND($W58&gt;=100%,$W58&lt;&gt;"")),เงื่อนไข!$F$8*AQ58/$V58,0)</f>
        <v>0</v>
      </c>
    </row>
    <row r="59" spans="1:51" s="6" customFormat="1" x14ac:dyDescent="0.25">
      <c r="A59" s="124" t="str">
        <f>IF(วันทำงาน!A59&lt;&gt;"",วันทำงาน!A59,"")</f>
        <v/>
      </c>
      <c r="B59" s="124" t="str">
        <f>IF(วันทำงาน!B59&lt;&gt;"",วันทำงาน!B59,"")</f>
        <v/>
      </c>
      <c r="C59" s="124"/>
      <c r="D59" s="124" t="str">
        <f>IF(วันทำงาน!C59&lt;&gt;"",วันทำงาน!C59,"")</f>
        <v/>
      </c>
      <c r="E59" s="125" t="str">
        <f>IF(วันทำงาน!D59&lt;&gt;"",วันทำงาน!D59,"")</f>
        <v/>
      </c>
      <c r="F59" s="90" t="str">
        <f>IF(วันทำงาน!E59&lt;&gt;"",วันทำงาน!E59,"")</f>
        <v/>
      </c>
      <c r="G59" s="124" t="str">
        <f>IF(วันทำงาน!F59&lt;&gt;"",วันทำงาน!F59,"")</f>
        <v/>
      </c>
      <c r="H59" s="136" t="str">
        <f>IF(F59="Salesman",วันทำงาน!G59,"")</f>
        <v/>
      </c>
      <c r="I59" s="141" t="str">
        <f>IF($H59="","",AB59/$R59*(100%-เงื่อนไข!$B$4))</f>
        <v/>
      </c>
      <c r="J59" s="141" t="str">
        <f>IF($H59="","",AK59/$R59*(100%-เงื่อนไข!$B$4))</f>
        <v/>
      </c>
      <c r="K59" s="141" t="str">
        <f>IF($H59="","",AT59/$R59*(100%-เงื่อนไข!$B$4))</f>
        <v/>
      </c>
      <c r="L59" s="141" t="str">
        <f t="shared" si="16"/>
        <v/>
      </c>
      <c r="M59" s="142" t="str">
        <f>IF((OR(วันทำงาน!H59="",$F$1="")),"",IF(F59="Salesman",วันทำงาน!H59,""))</f>
        <v/>
      </c>
      <c r="N59" s="111">
        <f>IF($M59="",0,IF($X59="P",Y59*เงื่อนไข!$C$5,0))</f>
        <v>0</v>
      </c>
      <c r="O59" s="111">
        <f>IF($M59="",0,IF($X59="P",AH59*เงื่อนไข!$C$5,0))</f>
        <v>0</v>
      </c>
      <c r="P59" s="141">
        <f>IF($M59="",0,IF($X59="P",AQ59*เงื่อนไข!$C$5,0))</f>
        <v>0</v>
      </c>
      <c r="Q59" s="141">
        <f t="shared" si="17"/>
        <v>0</v>
      </c>
      <c r="R59" s="124" t="str">
        <f>IF($A59="","",IF(วันทำงาน!J59&lt;&gt;"",วันทำงาน!J59,""))</f>
        <v/>
      </c>
      <c r="S59" s="124" t="str">
        <f>IF($A59="","",IF(วันทำงาน!K59&lt;&gt;"",วันทำงาน!K59,""))</f>
        <v/>
      </c>
      <c r="T59" s="156">
        <f>IF(วันทำงาน!AZ59&lt;&gt;"",IF(วันทำงาน!AZ59&gt;S59,S59,วันทำงาน!AZ59),"")</f>
        <v>1</v>
      </c>
      <c r="U59" s="106" t="str">
        <f>IF(A59="","",เงื่อนไข!C$4)</f>
        <v/>
      </c>
      <c r="V59" s="106">
        <f t="shared" si="2"/>
        <v>0</v>
      </c>
      <c r="W59" s="105" t="str">
        <f t="shared" si="3"/>
        <v/>
      </c>
      <c r="X59" s="186" t="str">
        <f t="shared" si="4"/>
        <v/>
      </c>
      <c r="Y59" s="184">
        <f>วันทำงาน!AQ59</f>
        <v>0</v>
      </c>
      <c r="Z59" s="150"/>
      <c r="AA59" s="150">
        <f>IF($W59="",0,IF($W59&gt;=100%,เงื่อนไข!$H$4,IF($W59&gt;=80%,เงื่อนไข!$G$4,IF($W59&gt;=50%,เงื่อนไข!$F$4,IF($W59&lt;50%,เงื่อนไข!$E$4)))))</f>
        <v>0</v>
      </c>
      <c r="AB59" s="179">
        <f t="shared" si="5"/>
        <v>0</v>
      </c>
      <c r="AC59" s="141">
        <f t="shared" si="6"/>
        <v>0</v>
      </c>
      <c r="AD59" s="175">
        <f>IF(AB59=0,0,AB59/$R59*เงื่อนไข!$B$4)</f>
        <v>0</v>
      </c>
      <c r="AE59" s="181">
        <f t="shared" si="11"/>
        <v>0</v>
      </c>
      <c r="AF59" s="175">
        <f>SUMIF(วันทำงาน!$F$554:$F$687,$B59,วันทำงาน!$J$554:$J$687)</f>
        <v>0</v>
      </c>
      <c r="AG59" s="182">
        <f>IF((AND($W59&gt;=100%,$W59&lt;&gt;"")),เงื่อนไข!$F$8*Y59/$V59,0)</f>
        <v>0</v>
      </c>
      <c r="AH59" s="181">
        <f>SUM(วันทำงาน!AR59:AT59,วันทำงาน!AV59:AX59)</f>
        <v>0</v>
      </c>
      <c r="AI59" s="150"/>
      <c r="AJ59" s="150">
        <f>IF($W59="",0,IF($W59&gt;=100%,เงื่อนไข!$L$4,IF($W59&gt;=80%,เงื่อนไข!$K$4,IF($W59&gt;=50%,เงื่อนไข!$J$4,IF($W59&lt;50%,เงื่อนไข!$I$4)))))</f>
        <v>0</v>
      </c>
      <c r="AK59" s="179">
        <f t="shared" si="7"/>
        <v>0</v>
      </c>
      <c r="AL59" s="175">
        <f t="shared" si="8"/>
        <v>0</v>
      </c>
      <c r="AM59" s="175">
        <f>IF(AK59=0,0,AK59/$R59*เงื่อนไข!$B$4)</f>
        <v>0</v>
      </c>
      <c r="AN59" s="181">
        <f t="shared" si="12"/>
        <v>0</v>
      </c>
      <c r="AO59" s="175">
        <f>SUMIF(วันทำงาน!$F$554:$F$687,$B59,วันทำงาน!$K$554:$K$687)</f>
        <v>0</v>
      </c>
      <c r="AP59" s="182">
        <f>IF((AND($W59&gt;=100%,$W59&lt;&gt;"")),เงื่อนไข!$F$8*AH59/$V59,0)</f>
        <v>0</v>
      </c>
      <c r="AQ59" s="184">
        <f>วันทำงาน!AU59</f>
        <v>0</v>
      </c>
      <c r="AR59" s="150"/>
      <c r="AS59" s="150">
        <f>IF(W59="",0,IF($W59&gt;=100%,เงื่อนไข!$P$4,IF($W59&gt;=80%,เงื่อนไข!$O$4,IF($W59&gt;=50%,เงื่อนไข!$N$4,IF($W59&lt;50%,เงื่อนไข!$M$4)))))</f>
        <v>0</v>
      </c>
      <c r="AT59" s="179">
        <f t="shared" si="9"/>
        <v>0</v>
      </c>
      <c r="AU59" s="175">
        <f t="shared" si="10"/>
        <v>0</v>
      </c>
      <c r="AV59" s="175">
        <f>IF(AT59=0,0,AT59/$R59*เงื่อนไข!$B$4)</f>
        <v>0</v>
      </c>
      <c r="AW59" s="181">
        <f t="shared" si="13"/>
        <v>0</v>
      </c>
      <c r="AX59" s="175">
        <f>SUMIF(วันทำงาน!$F$554:$F$687,$B59,วันทำงาน!$L$554:$L$687)</f>
        <v>0</v>
      </c>
      <c r="AY59" s="182">
        <f>IF((AND($W59&gt;=100%,$W59&lt;&gt;"")),เงื่อนไข!$F$8*AQ59/$V59,0)</f>
        <v>0</v>
      </c>
    </row>
    <row r="60" spans="1:51" s="6" customFormat="1" x14ac:dyDescent="0.25">
      <c r="A60" s="124" t="str">
        <f>IF(วันทำงาน!A60&lt;&gt;"",วันทำงาน!A60,"")</f>
        <v/>
      </c>
      <c r="B60" s="124" t="str">
        <f>IF(วันทำงาน!B60&lt;&gt;"",วันทำงาน!B60,"")</f>
        <v/>
      </c>
      <c r="C60" s="124"/>
      <c r="D60" s="124" t="str">
        <f>IF(วันทำงาน!C60&lt;&gt;"",วันทำงาน!C60,"")</f>
        <v/>
      </c>
      <c r="E60" s="125" t="str">
        <f>IF(วันทำงาน!D60&lt;&gt;"",วันทำงาน!D60,"")</f>
        <v/>
      </c>
      <c r="F60" s="90" t="str">
        <f>IF(วันทำงาน!E60&lt;&gt;"",วันทำงาน!E60,"")</f>
        <v/>
      </c>
      <c r="G60" s="124" t="str">
        <f>IF(วันทำงาน!F60&lt;&gt;"",วันทำงาน!F60,"")</f>
        <v/>
      </c>
      <c r="H60" s="136" t="str">
        <f>IF(F60="Salesman",วันทำงาน!G60,"")</f>
        <v/>
      </c>
      <c r="I60" s="141" t="str">
        <f>IF($H60="","",AB60/$R60*(100%-เงื่อนไข!$B$4))</f>
        <v/>
      </c>
      <c r="J60" s="141" t="str">
        <f>IF($H60="","",AK60/$R60*(100%-เงื่อนไข!$B$4))</f>
        <v/>
      </c>
      <c r="K60" s="141" t="str">
        <f>IF($H60="","",AT60/$R60*(100%-เงื่อนไข!$B$4))</f>
        <v/>
      </c>
      <c r="L60" s="141" t="str">
        <f t="shared" si="16"/>
        <v/>
      </c>
      <c r="M60" s="142" t="str">
        <f>IF((OR(วันทำงาน!H60="",$F$1="")),"",IF(F60="Salesman",วันทำงาน!H60,""))</f>
        <v/>
      </c>
      <c r="N60" s="111">
        <f>IF($M60="",0,IF($X60="P",Y60*เงื่อนไข!$C$5,0))</f>
        <v>0</v>
      </c>
      <c r="O60" s="111">
        <f>IF($M60="",0,IF($X60="P",AH60*เงื่อนไข!$C$5,0))</f>
        <v>0</v>
      </c>
      <c r="P60" s="141">
        <f>IF($M60="",0,IF($X60="P",AQ60*เงื่อนไข!$C$5,0))</f>
        <v>0</v>
      </c>
      <c r="Q60" s="141">
        <f t="shared" si="17"/>
        <v>0</v>
      </c>
      <c r="R60" s="124" t="str">
        <f>IF($A60="","",IF(วันทำงาน!J60&lt;&gt;"",วันทำงาน!J60,""))</f>
        <v/>
      </c>
      <c r="S60" s="124" t="str">
        <f>IF($A60="","",IF(วันทำงาน!K60&lt;&gt;"",วันทำงาน!K60,""))</f>
        <v/>
      </c>
      <c r="T60" s="156">
        <f>IF(วันทำงาน!AZ60&lt;&gt;"",IF(วันทำงาน!AZ60&gt;S60,S60,วันทำงาน!AZ60),"")</f>
        <v>1</v>
      </c>
      <c r="U60" s="106" t="str">
        <f>IF(A60="","",เงื่อนไข!C$4)</f>
        <v/>
      </c>
      <c r="V60" s="106">
        <f t="shared" si="2"/>
        <v>0</v>
      </c>
      <c r="W60" s="105" t="str">
        <f t="shared" si="3"/>
        <v/>
      </c>
      <c r="X60" s="186" t="str">
        <f t="shared" si="4"/>
        <v/>
      </c>
      <c r="Y60" s="184">
        <f>วันทำงาน!AQ60</f>
        <v>0</v>
      </c>
      <c r="Z60" s="150"/>
      <c r="AA60" s="150">
        <f>IF($W60="",0,IF($W60&gt;=100%,เงื่อนไข!$H$4,IF($W60&gt;=80%,เงื่อนไข!$G$4,IF($W60&gt;=50%,เงื่อนไข!$F$4,IF($W60&lt;50%,เงื่อนไข!$E$4)))))</f>
        <v>0</v>
      </c>
      <c r="AB60" s="179">
        <f t="shared" si="5"/>
        <v>0</v>
      </c>
      <c r="AC60" s="141">
        <f t="shared" si="6"/>
        <v>0</v>
      </c>
      <c r="AD60" s="175">
        <f>IF(AB60=0,0,AB60/$R60*เงื่อนไข!$B$4)</f>
        <v>0</v>
      </c>
      <c r="AE60" s="181">
        <f t="shared" si="11"/>
        <v>0</v>
      </c>
      <c r="AF60" s="175">
        <f>SUMIF(วันทำงาน!$F$554:$F$687,$B60,วันทำงาน!$J$554:$J$687)</f>
        <v>0</v>
      </c>
      <c r="AG60" s="182">
        <f>IF((AND($W60&gt;=100%,$W60&lt;&gt;"")),เงื่อนไข!$F$8*Y60/$V60,0)</f>
        <v>0</v>
      </c>
      <c r="AH60" s="181">
        <f>SUM(วันทำงาน!AR60:AT60,วันทำงาน!AV60:AX60)</f>
        <v>0</v>
      </c>
      <c r="AI60" s="150"/>
      <c r="AJ60" s="150">
        <f>IF($W60="",0,IF($W60&gt;=100%,เงื่อนไข!$L$4,IF($W60&gt;=80%,เงื่อนไข!$K$4,IF($W60&gt;=50%,เงื่อนไข!$J$4,IF($W60&lt;50%,เงื่อนไข!$I$4)))))</f>
        <v>0</v>
      </c>
      <c r="AK60" s="179">
        <f t="shared" si="7"/>
        <v>0</v>
      </c>
      <c r="AL60" s="175">
        <f t="shared" si="8"/>
        <v>0</v>
      </c>
      <c r="AM60" s="175">
        <f>IF(AK60=0,0,AK60/$R60*เงื่อนไข!$B$4)</f>
        <v>0</v>
      </c>
      <c r="AN60" s="181">
        <f t="shared" si="12"/>
        <v>0</v>
      </c>
      <c r="AO60" s="175">
        <f>SUMIF(วันทำงาน!$F$554:$F$687,$B60,วันทำงาน!$K$554:$K$687)</f>
        <v>0</v>
      </c>
      <c r="AP60" s="182">
        <f>IF((AND($W60&gt;=100%,$W60&lt;&gt;"")),เงื่อนไข!$F$8*AH60/$V60,0)</f>
        <v>0</v>
      </c>
      <c r="AQ60" s="184">
        <f>วันทำงาน!AU60</f>
        <v>0</v>
      </c>
      <c r="AR60" s="150"/>
      <c r="AS60" s="150">
        <f>IF(W60="",0,IF($W60&gt;=100%,เงื่อนไข!$P$4,IF($W60&gt;=80%,เงื่อนไข!$O$4,IF($W60&gt;=50%,เงื่อนไข!$N$4,IF($W60&lt;50%,เงื่อนไข!$M$4)))))</f>
        <v>0</v>
      </c>
      <c r="AT60" s="179">
        <f t="shared" si="9"/>
        <v>0</v>
      </c>
      <c r="AU60" s="175">
        <f t="shared" si="10"/>
        <v>0</v>
      </c>
      <c r="AV60" s="175">
        <f>IF(AT60=0,0,AT60/$R60*เงื่อนไข!$B$4)</f>
        <v>0</v>
      </c>
      <c r="AW60" s="181">
        <f t="shared" si="13"/>
        <v>0</v>
      </c>
      <c r="AX60" s="175">
        <f>SUMIF(วันทำงาน!$F$554:$F$687,$B60,วันทำงาน!$L$554:$L$687)</f>
        <v>0</v>
      </c>
      <c r="AY60" s="182">
        <f>IF((AND($W60&gt;=100%,$W60&lt;&gt;"")),เงื่อนไข!$F$8*AQ60/$V60,0)</f>
        <v>0</v>
      </c>
    </row>
    <row r="61" spans="1:51" s="6" customFormat="1" x14ac:dyDescent="0.25">
      <c r="A61" s="124" t="str">
        <f>IF(วันทำงาน!A61&lt;&gt;"",วันทำงาน!A61,"")</f>
        <v/>
      </c>
      <c r="B61" s="124" t="str">
        <f>IF(วันทำงาน!B61&lt;&gt;"",วันทำงาน!B61,"")</f>
        <v/>
      </c>
      <c r="C61" s="124"/>
      <c r="D61" s="124" t="str">
        <f>IF(วันทำงาน!C61&lt;&gt;"",วันทำงาน!C61,"")</f>
        <v/>
      </c>
      <c r="E61" s="125" t="str">
        <f>IF(วันทำงาน!D61&lt;&gt;"",วันทำงาน!D61,"")</f>
        <v/>
      </c>
      <c r="F61" s="90" t="str">
        <f>IF(วันทำงาน!E61&lt;&gt;"",วันทำงาน!E61,"")</f>
        <v/>
      </c>
      <c r="G61" s="124" t="str">
        <f>IF(วันทำงาน!F61&lt;&gt;"",วันทำงาน!F61,"")</f>
        <v/>
      </c>
      <c r="H61" s="136" t="str">
        <f>IF(F61="Salesman",วันทำงาน!G61,"")</f>
        <v/>
      </c>
      <c r="I61" s="141" t="str">
        <f>IF($H61="","",AB61/$R61*(100%-เงื่อนไข!$B$4))</f>
        <v/>
      </c>
      <c r="J61" s="141" t="str">
        <f>IF($H61="","",AK61/$R61*(100%-เงื่อนไข!$B$4))</f>
        <v/>
      </c>
      <c r="K61" s="141" t="str">
        <f>IF($H61="","",AT61/$R61*(100%-เงื่อนไข!$B$4))</f>
        <v/>
      </c>
      <c r="L61" s="141" t="str">
        <f t="shared" si="16"/>
        <v/>
      </c>
      <c r="M61" s="142" t="str">
        <f>IF((OR(วันทำงาน!H61="",$F$1="")),"",IF(F61="Salesman",วันทำงาน!H61,""))</f>
        <v/>
      </c>
      <c r="N61" s="111">
        <f>IF($M61="",0,IF($X61="P",Y61*เงื่อนไข!$C$5,0))</f>
        <v>0</v>
      </c>
      <c r="O61" s="111">
        <f>IF($M61="",0,IF($X61="P",AH61*เงื่อนไข!$C$5,0))</f>
        <v>0</v>
      </c>
      <c r="P61" s="141">
        <f>IF($M61="",0,IF($X61="P",AQ61*เงื่อนไข!$C$5,0))</f>
        <v>0</v>
      </c>
      <c r="Q61" s="141">
        <f t="shared" si="17"/>
        <v>0</v>
      </c>
      <c r="R61" s="124" t="str">
        <f>IF($A61="","",IF(วันทำงาน!J61&lt;&gt;"",วันทำงาน!J61,""))</f>
        <v/>
      </c>
      <c r="S61" s="124" t="str">
        <f>IF($A61="","",IF(วันทำงาน!K61&lt;&gt;"",วันทำงาน!K61,""))</f>
        <v/>
      </c>
      <c r="T61" s="156">
        <f>IF(วันทำงาน!AZ61&lt;&gt;"",IF(วันทำงาน!AZ61&gt;S61,S61,วันทำงาน!AZ61),"")</f>
        <v>1</v>
      </c>
      <c r="U61" s="106" t="str">
        <f>IF(A61="","",เงื่อนไข!C$4)</f>
        <v/>
      </c>
      <c r="V61" s="106">
        <f t="shared" si="2"/>
        <v>0</v>
      </c>
      <c r="W61" s="105" t="str">
        <f t="shared" si="3"/>
        <v/>
      </c>
      <c r="X61" s="186" t="str">
        <f t="shared" si="4"/>
        <v/>
      </c>
      <c r="Y61" s="184">
        <f>วันทำงาน!AQ61</f>
        <v>0</v>
      </c>
      <c r="Z61" s="150"/>
      <c r="AA61" s="150">
        <f>IF($W61="",0,IF($W61&gt;=100%,เงื่อนไข!$H$4,IF($W61&gt;=80%,เงื่อนไข!$G$4,IF($W61&gt;=50%,เงื่อนไข!$F$4,IF($W61&lt;50%,เงื่อนไข!$E$4)))))</f>
        <v>0</v>
      </c>
      <c r="AB61" s="179">
        <f t="shared" si="5"/>
        <v>0</v>
      </c>
      <c r="AC61" s="141">
        <f t="shared" si="6"/>
        <v>0</v>
      </c>
      <c r="AD61" s="175">
        <f>IF(AB61=0,0,AB61/$R61*เงื่อนไข!$B$4)</f>
        <v>0</v>
      </c>
      <c r="AE61" s="181">
        <f t="shared" si="11"/>
        <v>0</v>
      </c>
      <c r="AF61" s="175">
        <f>SUMIF(วันทำงาน!$F$554:$F$687,$B61,วันทำงาน!$J$554:$J$687)</f>
        <v>0</v>
      </c>
      <c r="AG61" s="182">
        <f>IF((AND($W61&gt;=100%,$W61&lt;&gt;"")),เงื่อนไข!$F$8*Y61/$V61,0)</f>
        <v>0</v>
      </c>
      <c r="AH61" s="181">
        <f>SUM(วันทำงาน!AR61:AT61,วันทำงาน!AV61:AX61)</f>
        <v>0</v>
      </c>
      <c r="AI61" s="150"/>
      <c r="AJ61" s="150">
        <f>IF($W61="",0,IF($W61&gt;=100%,เงื่อนไข!$L$4,IF($W61&gt;=80%,เงื่อนไข!$K$4,IF($W61&gt;=50%,เงื่อนไข!$J$4,IF($W61&lt;50%,เงื่อนไข!$I$4)))))</f>
        <v>0</v>
      </c>
      <c r="AK61" s="179">
        <f t="shared" si="7"/>
        <v>0</v>
      </c>
      <c r="AL61" s="175">
        <f t="shared" si="8"/>
        <v>0</v>
      </c>
      <c r="AM61" s="175">
        <f>IF(AK61=0,0,AK61/$R61*เงื่อนไข!$B$4)</f>
        <v>0</v>
      </c>
      <c r="AN61" s="181">
        <f t="shared" si="12"/>
        <v>0</v>
      </c>
      <c r="AO61" s="175">
        <f>SUMIF(วันทำงาน!$F$554:$F$687,$B61,วันทำงาน!$K$554:$K$687)</f>
        <v>0</v>
      </c>
      <c r="AP61" s="182">
        <f>IF((AND($W61&gt;=100%,$W61&lt;&gt;"")),เงื่อนไข!$F$8*AH61/$V61,0)</f>
        <v>0</v>
      </c>
      <c r="AQ61" s="184">
        <f>วันทำงาน!AU61</f>
        <v>0</v>
      </c>
      <c r="AR61" s="150"/>
      <c r="AS61" s="150">
        <f>IF(W61="",0,IF($W61&gt;=100%,เงื่อนไข!$P$4,IF($W61&gt;=80%,เงื่อนไข!$O$4,IF($W61&gt;=50%,เงื่อนไข!$N$4,IF($W61&lt;50%,เงื่อนไข!$M$4)))))</f>
        <v>0</v>
      </c>
      <c r="AT61" s="179">
        <f t="shared" si="9"/>
        <v>0</v>
      </c>
      <c r="AU61" s="175">
        <f t="shared" si="10"/>
        <v>0</v>
      </c>
      <c r="AV61" s="175">
        <f>IF(AT61=0,0,AT61/$R61*เงื่อนไข!$B$4)</f>
        <v>0</v>
      </c>
      <c r="AW61" s="181">
        <f t="shared" si="13"/>
        <v>0</v>
      </c>
      <c r="AX61" s="175">
        <f>SUMIF(วันทำงาน!$F$554:$F$687,$B61,วันทำงาน!$L$554:$L$687)</f>
        <v>0</v>
      </c>
      <c r="AY61" s="182">
        <f>IF((AND($W61&gt;=100%,$W61&lt;&gt;"")),เงื่อนไข!$F$8*AQ61/$V61,0)</f>
        <v>0</v>
      </c>
    </row>
    <row r="62" spans="1:51" s="6" customFormat="1" x14ac:dyDescent="0.25">
      <c r="A62" s="124" t="str">
        <f>IF(วันทำงาน!A62&lt;&gt;"",วันทำงาน!A62,"")</f>
        <v/>
      </c>
      <c r="B62" s="124" t="str">
        <f>IF(วันทำงาน!B62&lt;&gt;"",วันทำงาน!B62,"")</f>
        <v/>
      </c>
      <c r="C62" s="124"/>
      <c r="D62" s="124" t="str">
        <f>IF(วันทำงาน!C62&lt;&gt;"",วันทำงาน!C62,"")</f>
        <v/>
      </c>
      <c r="E62" s="125" t="str">
        <f>IF(วันทำงาน!D62&lt;&gt;"",วันทำงาน!D62,"")</f>
        <v/>
      </c>
      <c r="F62" s="90" t="str">
        <f>IF(วันทำงาน!E62&lt;&gt;"",วันทำงาน!E62,"")</f>
        <v/>
      </c>
      <c r="G62" s="124" t="str">
        <f>IF(วันทำงาน!F62&lt;&gt;"",วันทำงาน!F62,"")</f>
        <v/>
      </c>
      <c r="H62" s="136" t="str">
        <f>IF(F62="Salesman",วันทำงาน!G62,"")</f>
        <v/>
      </c>
      <c r="I62" s="141" t="str">
        <f>IF($H62="","",AB62/$R62*(100%-เงื่อนไข!$B$4))</f>
        <v/>
      </c>
      <c r="J62" s="141" t="str">
        <f>IF($H62="","",AK62/$R62*(100%-เงื่อนไข!$B$4))</f>
        <v/>
      </c>
      <c r="K62" s="141" t="str">
        <f>IF($H62="","",AT62/$R62*(100%-เงื่อนไข!$B$4))</f>
        <v/>
      </c>
      <c r="L62" s="141" t="str">
        <f t="shared" si="16"/>
        <v/>
      </c>
      <c r="M62" s="142" t="str">
        <f>IF((OR(วันทำงาน!H62="",$F$1="")),"",IF(F62="Salesman",วันทำงาน!H62,""))</f>
        <v/>
      </c>
      <c r="N62" s="111">
        <f>IF($M62="",0,IF($X62="P",Y62*เงื่อนไข!$C$5,0))</f>
        <v>0</v>
      </c>
      <c r="O62" s="111">
        <f>IF($M62="",0,IF($X62="P",AH62*เงื่อนไข!$C$5,0))</f>
        <v>0</v>
      </c>
      <c r="P62" s="141">
        <f>IF($M62="",0,IF($X62="P",AQ62*เงื่อนไข!$C$5,0))</f>
        <v>0</v>
      </c>
      <c r="Q62" s="141">
        <f t="shared" si="17"/>
        <v>0</v>
      </c>
      <c r="R62" s="124" t="str">
        <f>IF($A62="","",IF(วันทำงาน!J62&lt;&gt;"",วันทำงาน!J62,""))</f>
        <v/>
      </c>
      <c r="S62" s="124" t="str">
        <f>IF($A62="","",IF(วันทำงาน!K62&lt;&gt;"",วันทำงาน!K62,""))</f>
        <v/>
      </c>
      <c r="T62" s="156">
        <f>IF(วันทำงาน!AZ62&lt;&gt;"",IF(วันทำงาน!AZ62&gt;S62,S62,วันทำงาน!AZ62),"")</f>
        <v>1</v>
      </c>
      <c r="U62" s="106" t="str">
        <f>IF(A62="","",เงื่อนไข!C$4)</f>
        <v/>
      </c>
      <c r="V62" s="106">
        <f t="shared" si="2"/>
        <v>0</v>
      </c>
      <c r="W62" s="105" t="str">
        <f t="shared" si="3"/>
        <v/>
      </c>
      <c r="X62" s="186" t="str">
        <f t="shared" si="4"/>
        <v/>
      </c>
      <c r="Y62" s="184">
        <f>วันทำงาน!AQ62</f>
        <v>0</v>
      </c>
      <c r="Z62" s="150"/>
      <c r="AA62" s="150">
        <f>IF($W62="",0,IF($W62&gt;=100%,เงื่อนไข!$H$4,IF($W62&gt;=80%,เงื่อนไข!$G$4,IF($W62&gt;=50%,เงื่อนไข!$F$4,IF($W62&lt;50%,เงื่อนไข!$E$4)))))</f>
        <v>0</v>
      </c>
      <c r="AB62" s="179">
        <f t="shared" si="5"/>
        <v>0</v>
      </c>
      <c r="AC62" s="141">
        <f t="shared" si="6"/>
        <v>0</v>
      </c>
      <c r="AD62" s="175">
        <f>IF(AB62=0,0,AB62/$R62*เงื่อนไข!$B$4)</f>
        <v>0</v>
      </c>
      <c r="AE62" s="181">
        <f t="shared" si="11"/>
        <v>0</v>
      </c>
      <c r="AF62" s="175">
        <f>SUMIF(วันทำงาน!$F$554:$F$687,$B62,วันทำงาน!$J$554:$J$687)</f>
        <v>0</v>
      </c>
      <c r="AG62" s="182">
        <f>IF((AND($W62&gt;=100%,$W62&lt;&gt;"")),เงื่อนไข!$F$8*Y62/$V62,0)</f>
        <v>0</v>
      </c>
      <c r="AH62" s="181">
        <f>SUM(วันทำงาน!AR62:AT62,วันทำงาน!AV62:AX62)</f>
        <v>0</v>
      </c>
      <c r="AI62" s="150"/>
      <c r="AJ62" s="150">
        <f>IF($W62="",0,IF($W62&gt;=100%,เงื่อนไข!$L$4,IF($W62&gt;=80%,เงื่อนไข!$K$4,IF($W62&gt;=50%,เงื่อนไข!$J$4,IF($W62&lt;50%,เงื่อนไข!$I$4)))))</f>
        <v>0</v>
      </c>
      <c r="AK62" s="179">
        <f t="shared" si="7"/>
        <v>0</v>
      </c>
      <c r="AL62" s="175">
        <f t="shared" si="8"/>
        <v>0</v>
      </c>
      <c r="AM62" s="175">
        <f>IF(AK62=0,0,AK62/$R62*เงื่อนไข!$B$4)</f>
        <v>0</v>
      </c>
      <c r="AN62" s="181">
        <f t="shared" si="12"/>
        <v>0</v>
      </c>
      <c r="AO62" s="175">
        <f>SUMIF(วันทำงาน!$F$554:$F$687,$B62,วันทำงาน!$K$554:$K$687)</f>
        <v>0</v>
      </c>
      <c r="AP62" s="182">
        <f>IF((AND($W62&gt;=100%,$W62&lt;&gt;"")),เงื่อนไข!$F$8*AH62/$V62,0)</f>
        <v>0</v>
      </c>
      <c r="AQ62" s="184">
        <f>วันทำงาน!AU62</f>
        <v>0</v>
      </c>
      <c r="AR62" s="150"/>
      <c r="AS62" s="150">
        <f>IF(W62="",0,IF($W62&gt;=100%,เงื่อนไข!$P$4,IF($W62&gt;=80%,เงื่อนไข!$O$4,IF($W62&gt;=50%,เงื่อนไข!$N$4,IF($W62&lt;50%,เงื่อนไข!$M$4)))))</f>
        <v>0</v>
      </c>
      <c r="AT62" s="179">
        <f t="shared" si="9"/>
        <v>0</v>
      </c>
      <c r="AU62" s="175">
        <f t="shared" si="10"/>
        <v>0</v>
      </c>
      <c r="AV62" s="175">
        <f>IF(AT62=0,0,AT62/$R62*เงื่อนไข!$B$4)</f>
        <v>0</v>
      </c>
      <c r="AW62" s="181">
        <f t="shared" si="13"/>
        <v>0</v>
      </c>
      <c r="AX62" s="175">
        <f>SUMIF(วันทำงาน!$F$554:$F$687,$B62,วันทำงาน!$L$554:$L$687)</f>
        <v>0</v>
      </c>
      <c r="AY62" s="182">
        <f>IF((AND($W62&gt;=100%,$W62&lt;&gt;"")),เงื่อนไข!$F$8*AQ62/$V62,0)</f>
        <v>0</v>
      </c>
    </row>
    <row r="63" spans="1:51" s="6" customFormat="1" x14ac:dyDescent="0.25">
      <c r="A63" s="124" t="str">
        <f>IF(วันทำงาน!A63&lt;&gt;"",วันทำงาน!A63,"")</f>
        <v/>
      </c>
      <c r="B63" s="124" t="str">
        <f>IF(วันทำงาน!B63&lt;&gt;"",วันทำงาน!B63,"")</f>
        <v/>
      </c>
      <c r="C63" s="124"/>
      <c r="D63" s="124" t="str">
        <f>IF(วันทำงาน!C63&lt;&gt;"",วันทำงาน!C63,"")</f>
        <v/>
      </c>
      <c r="E63" s="125" t="str">
        <f>IF(วันทำงาน!D63&lt;&gt;"",วันทำงาน!D63,"")</f>
        <v/>
      </c>
      <c r="F63" s="90" t="str">
        <f>IF(วันทำงาน!E63&lt;&gt;"",วันทำงาน!E63,"")</f>
        <v/>
      </c>
      <c r="G63" s="124" t="str">
        <f>IF(วันทำงาน!F63&lt;&gt;"",วันทำงาน!F63,"")</f>
        <v/>
      </c>
      <c r="H63" s="136" t="str">
        <f>IF(F63="Salesman",วันทำงาน!G63,"")</f>
        <v/>
      </c>
      <c r="I63" s="141" t="str">
        <f>IF($H63="","",AB63/$R63*(100%-เงื่อนไข!$B$4))</f>
        <v/>
      </c>
      <c r="J63" s="141" t="str">
        <f>IF($H63="","",AK63/$R63*(100%-เงื่อนไข!$B$4))</f>
        <v/>
      </c>
      <c r="K63" s="141" t="str">
        <f>IF($H63="","",AT63/$R63*(100%-เงื่อนไข!$B$4))</f>
        <v/>
      </c>
      <c r="L63" s="141" t="str">
        <f t="shared" si="16"/>
        <v/>
      </c>
      <c r="M63" s="142" t="str">
        <f>IF((OR(วันทำงาน!H63="",$F$1="")),"",IF(F63="Salesman",วันทำงาน!H63,""))</f>
        <v/>
      </c>
      <c r="N63" s="111">
        <f>IF($M63="",0,IF($X63="P",Y63*เงื่อนไข!$C$5,0))</f>
        <v>0</v>
      </c>
      <c r="O63" s="111">
        <f>IF($M63="",0,IF($X63="P",AH63*เงื่อนไข!$C$5,0))</f>
        <v>0</v>
      </c>
      <c r="P63" s="141">
        <f>IF($M63="",0,IF($X63="P",AQ63*เงื่อนไข!$C$5,0))</f>
        <v>0</v>
      </c>
      <c r="Q63" s="141">
        <f t="shared" si="17"/>
        <v>0</v>
      </c>
      <c r="R63" s="124" t="str">
        <f>IF($A63="","",IF(วันทำงาน!J63&lt;&gt;"",วันทำงาน!J63,""))</f>
        <v/>
      </c>
      <c r="S63" s="124" t="str">
        <f>IF($A63="","",IF(วันทำงาน!K63&lt;&gt;"",วันทำงาน!K63,""))</f>
        <v/>
      </c>
      <c r="T63" s="156">
        <f>IF(วันทำงาน!AZ63&lt;&gt;"",IF(วันทำงาน!AZ63&gt;S63,S63,วันทำงาน!AZ63),"")</f>
        <v>1</v>
      </c>
      <c r="U63" s="106" t="str">
        <f>IF(A63="","",เงื่อนไข!C$4)</f>
        <v/>
      </c>
      <c r="V63" s="106">
        <f t="shared" si="2"/>
        <v>0</v>
      </c>
      <c r="W63" s="105" t="str">
        <f t="shared" si="3"/>
        <v/>
      </c>
      <c r="X63" s="186" t="str">
        <f t="shared" si="4"/>
        <v/>
      </c>
      <c r="Y63" s="184">
        <f>วันทำงาน!AQ63</f>
        <v>0</v>
      </c>
      <c r="Z63" s="150"/>
      <c r="AA63" s="150">
        <f>IF($W63="",0,IF($W63&gt;=100%,เงื่อนไข!$H$4,IF($W63&gt;=80%,เงื่อนไข!$G$4,IF($W63&gt;=50%,เงื่อนไข!$F$4,IF($W63&lt;50%,เงื่อนไข!$E$4)))))</f>
        <v>0</v>
      </c>
      <c r="AB63" s="179">
        <f t="shared" si="5"/>
        <v>0</v>
      </c>
      <c r="AC63" s="141">
        <f t="shared" si="6"/>
        <v>0</v>
      </c>
      <c r="AD63" s="175">
        <f>IF(AB63=0,0,AB63/$R63*เงื่อนไข!$B$4)</f>
        <v>0</v>
      </c>
      <c r="AE63" s="181">
        <f t="shared" si="11"/>
        <v>0</v>
      </c>
      <c r="AF63" s="175">
        <f>SUMIF(วันทำงาน!$F$554:$F$687,$B63,วันทำงาน!$J$554:$J$687)</f>
        <v>0</v>
      </c>
      <c r="AG63" s="182">
        <f>IF((AND($W63&gt;=100%,$W63&lt;&gt;"")),เงื่อนไข!$F$8*Y63/$V63,0)</f>
        <v>0</v>
      </c>
      <c r="AH63" s="181">
        <f>SUM(วันทำงาน!AR63:AT63,วันทำงาน!AV63:AX63)</f>
        <v>0</v>
      </c>
      <c r="AI63" s="150"/>
      <c r="AJ63" s="150">
        <f>IF($W63="",0,IF($W63&gt;=100%,เงื่อนไข!$L$4,IF($W63&gt;=80%,เงื่อนไข!$K$4,IF($W63&gt;=50%,เงื่อนไข!$J$4,IF($W63&lt;50%,เงื่อนไข!$I$4)))))</f>
        <v>0</v>
      </c>
      <c r="AK63" s="179">
        <f t="shared" si="7"/>
        <v>0</v>
      </c>
      <c r="AL63" s="175">
        <f t="shared" si="8"/>
        <v>0</v>
      </c>
      <c r="AM63" s="175">
        <f>IF(AK63=0,0,AK63/$R63*เงื่อนไข!$B$4)</f>
        <v>0</v>
      </c>
      <c r="AN63" s="181">
        <f t="shared" si="12"/>
        <v>0</v>
      </c>
      <c r="AO63" s="175">
        <f>SUMIF(วันทำงาน!$F$554:$F$687,$B63,วันทำงาน!$K$554:$K$687)</f>
        <v>0</v>
      </c>
      <c r="AP63" s="182">
        <f>IF((AND($W63&gt;=100%,$W63&lt;&gt;"")),เงื่อนไข!$F$8*AH63/$V63,0)</f>
        <v>0</v>
      </c>
      <c r="AQ63" s="184">
        <f>วันทำงาน!AU63</f>
        <v>0</v>
      </c>
      <c r="AR63" s="150"/>
      <c r="AS63" s="150">
        <f>IF(W63="",0,IF($W63&gt;=100%,เงื่อนไข!$P$4,IF($W63&gt;=80%,เงื่อนไข!$O$4,IF($W63&gt;=50%,เงื่อนไข!$N$4,IF($W63&lt;50%,เงื่อนไข!$M$4)))))</f>
        <v>0</v>
      </c>
      <c r="AT63" s="179">
        <f t="shared" si="9"/>
        <v>0</v>
      </c>
      <c r="AU63" s="175">
        <f t="shared" si="10"/>
        <v>0</v>
      </c>
      <c r="AV63" s="175">
        <f>IF(AT63=0,0,AT63/$R63*เงื่อนไข!$B$4)</f>
        <v>0</v>
      </c>
      <c r="AW63" s="181">
        <f t="shared" si="13"/>
        <v>0</v>
      </c>
      <c r="AX63" s="175">
        <f>SUMIF(วันทำงาน!$F$554:$F$687,$B63,วันทำงาน!$L$554:$L$687)</f>
        <v>0</v>
      </c>
      <c r="AY63" s="182">
        <f>IF((AND($W63&gt;=100%,$W63&lt;&gt;"")),เงื่อนไข!$F$8*AQ63/$V63,0)</f>
        <v>0</v>
      </c>
    </row>
    <row r="64" spans="1:51" s="6" customFormat="1" x14ac:dyDescent="0.25">
      <c r="A64" s="124" t="str">
        <f>IF(วันทำงาน!A64&lt;&gt;"",วันทำงาน!A64,"")</f>
        <v/>
      </c>
      <c r="B64" s="124" t="str">
        <f>IF(วันทำงาน!B64&lt;&gt;"",วันทำงาน!B64,"")</f>
        <v/>
      </c>
      <c r="C64" s="124"/>
      <c r="D64" s="124" t="str">
        <f>IF(วันทำงาน!C64&lt;&gt;"",วันทำงาน!C64,"")</f>
        <v/>
      </c>
      <c r="E64" s="125" t="str">
        <f>IF(วันทำงาน!D64&lt;&gt;"",วันทำงาน!D64,"")</f>
        <v/>
      </c>
      <c r="F64" s="90" t="str">
        <f>IF(วันทำงาน!E64&lt;&gt;"",วันทำงาน!E64,"")</f>
        <v/>
      </c>
      <c r="G64" s="124" t="str">
        <f>IF(วันทำงาน!F64&lt;&gt;"",วันทำงาน!F64,"")</f>
        <v/>
      </c>
      <c r="H64" s="136" t="str">
        <f>IF(F64="Salesman",วันทำงาน!G64,"")</f>
        <v/>
      </c>
      <c r="I64" s="141" t="str">
        <f>IF($H64="","",AB64/$R64*(100%-เงื่อนไข!$B$4))</f>
        <v/>
      </c>
      <c r="J64" s="141" t="str">
        <f>IF($H64="","",AK64/$R64*(100%-เงื่อนไข!$B$4))</f>
        <v/>
      </c>
      <c r="K64" s="141" t="str">
        <f>IF($H64="","",AT64/$R64*(100%-เงื่อนไข!$B$4))</f>
        <v/>
      </c>
      <c r="L64" s="141" t="str">
        <f t="shared" si="16"/>
        <v/>
      </c>
      <c r="M64" s="142" t="str">
        <f>IF((OR(วันทำงาน!H64="",$F$1="")),"",IF(F64="Salesman",วันทำงาน!H64,""))</f>
        <v/>
      </c>
      <c r="N64" s="111">
        <f>IF($M64="",0,IF($X64="P",Y64*เงื่อนไข!$C$5,0))</f>
        <v>0</v>
      </c>
      <c r="O64" s="111">
        <f>IF($M64="",0,IF($X64="P",AH64*เงื่อนไข!$C$5,0))</f>
        <v>0</v>
      </c>
      <c r="P64" s="141">
        <f>IF($M64="",0,IF($X64="P",AQ64*เงื่อนไข!$C$5,0))</f>
        <v>0</v>
      </c>
      <c r="Q64" s="141">
        <f t="shared" si="17"/>
        <v>0</v>
      </c>
      <c r="R64" s="124" t="str">
        <f>IF($A64="","",IF(วันทำงาน!J64&lt;&gt;"",วันทำงาน!J64,""))</f>
        <v/>
      </c>
      <c r="S64" s="124" t="str">
        <f>IF($A64="","",IF(วันทำงาน!K64&lt;&gt;"",วันทำงาน!K64,""))</f>
        <v/>
      </c>
      <c r="T64" s="156">
        <f>IF(วันทำงาน!AZ64&lt;&gt;"",IF(วันทำงาน!AZ64&gt;S64,S64,วันทำงาน!AZ64),"")</f>
        <v>1</v>
      </c>
      <c r="U64" s="106" t="str">
        <f>IF(A64="","",เงื่อนไข!C$4)</f>
        <v/>
      </c>
      <c r="V64" s="106">
        <f t="shared" si="2"/>
        <v>0</v>
      </c>
      <c r="W64" s="105" t="str">
        <f t="shared" si="3"/>
        <v/>
      </c>
      <c r="X64" s="186" t="str">
        <f t="shared" si="4"/>
        <v/>
      </c>
      <c r="Y64" s="184">
        <f>วันทำงาน!AQ64</f>
        <v>0</v>
      </c>
      <c r="Z64" s="150"/>
      <c r="AA64" s="150">
        <f>IF($W64="",0,IF($W64&gt;=100%,เงื่อนไข!$H$4,IF($W64&gt;=80%,เงื่อนไข!$G$4,IF($W64&gt;=50%,เงื่อนไข!$F$4,IF($W64&lt;50%,เงื่อนไข!$E$4)))))</f>
        <v>0</v>
      </c>
      <c r="AB64" s="179">
        <f t="shared" si="5"/>
        <v>0</v>
      </c>
      <c r="AC64" s="141">
        <f t="shared" si="6"/>
        <v>0</v>
      </c>
      <c r="AD64" s="175">
        <f>IF(AB64=0,0,AB64/$R64*เงื่อนไข!$B$4)</f>
        <v>0</v>
      </c>
      <c r="AE64" s="181">
        <f t="shared" si="11"/>
        <v>0</v>
      </c>
      <c r="AF64" s="175">
        <f>SUMIF(วันทำงาน!$F$554:$F$687,$B64,วันทำงาน!$J$554:$J$687)</f>
        <v>0</v>
      </c>
      <c r="AG64" s="182">
        <f>IF((AND($W64&gt;=100%,$W64&lt;&gt;"")),เงื่อนไข!$F$8*Y64/$V64,0)</f>
        <v>0</v>
      </c>
      <c r="AH64" s="181">
        <f>SUM(วันทำงาน!AR64:AT64,วันทำงาน!AV64:AX64)</f>
        <v>0</v>
      </c>
      <c r="AI64" s="150"/>
      <c r="AJ64" s="150">
        <f>IF($W64="",0,IF($W64&gt;=100%,เงื่อนไข!$L$4,IF($W64&gt;=80%,เงื่อนไข!$K$4,IF($W64&gt;=50%,เงื่อนไข!$J$4,IF($W64&lt;50%,เงื่อนไข!$I$4)))))</f>
        <v>0</v>
      </c>
      <c r="AK64" s="179">
        <f t="shared" si="7"/>
        <v>0</v>
      </c>
      <c r="AL64" s="175">
        <f t="shared" si="8"/>
        <v>0</v>
      </c>
      <c r="AM64" s="175">
        <f>IF(AK64=0,0,AK64/$R64*เงื่อนไข!$B$4)</f>
        <v>0</v>
      </c>
      <c r="AN64" s="181">
        <f t="shared" si="12"/>
        <v>0</v>
      </c>
      <c r="AO64" s="175">
        <f>SUMIF(วันทำงาน!$F$554:$F$687,$B64,วันทำงาน!$K$554:$K$687)</f>
        <v>0</v>
      </c>
      <c r="AP64" s="182">
        <f>IF((AND($W64&gt;=100%,$W64&lt;&gt;"")),เงื่อนไข!$F$8*AH64/$V64,0)</f>
        <v>0</v>
      </c>
      <c r="AQ64" s="184">
        <f>วันทำงาน!AU64</f>
        <v>0</v>
      </c>
      <c r="AR64" s="150"/>
      <c r="AS64" s="150">
        <f>IF(W64="",0,IF($W64&gt;=100%,เงื่อนไข!$P$4,IF($W64&gt;=80%,เงื่อนไข!$O$4,IF($W64&gt;=50%,เงื่อนไข!$N$4,IF($W64&lt;50%,เงื่อนไข!$M$4)))))</f>
        <v>0</v>
      </c>
      <c r="AT64" s="179">
        <f t="shared" si="9"/>
        <v>0</v>
      </c>
      <c r="AU64" s="175">
        <f t="shared" si="10"/>
        <v>0</v>
      </c>
      <c r="AV64" s="175">
        <f>IF(AT64=0,0,AT64/$R64*เงื่อนไข!$B$4)</f>
        <v>0</v>
      </c>
      <c r="AW64" s="181">
        <f t="shared" si="13"/>
        <v>0</v>
      </c>
      <c r="AX64" s="175">
        <f>SUMIF(วันทำงาน!$F$554:$F$687,$B64,วันทำงาน!$L$554:$L$687)</f>
        <v>0</v>
      </c>
      <c r="AY64" s="182">
        <f>IF((AND($W64&gt;=100%,$W64&lt;&gt;"")),เงื่อนไข!$F$8*AQ64/$V64,0)</f>
        <v>0</v>
      </c>
    </row>
    <row r="65" spans="1:51" s="6" customFormat="1" x14ac:dyDescent="0.25">
      <c r="A65" s="124" t="str">
        <f>IF(วันทำงาน!A65&lt;&gt;"",วันทำงาน!A65,"")</f>
        <v/>
      </c>
      <c r="B65" s="124" t="str">
        <f>IF(วันทำงาน!B65&lt;&gt;"",วันทำงาน!B65,"")</f>
        <v/>
      </c>
      <c r="C65" s="124"/>
      <c r="D65" s="124" t="str">
        <f>IF(วันทำงาน!C65&lt;&gt;"",วันทำงาน!C65,"")</f>
        <v/>
      </c>
      <c r="E65" s="125" t="str">
        <f>IF(วันทำงาน!D65&lt;&gt;"",วันทำงาน!D65,"")</f>
        <v/>
      </c>
      <c r="F65" s="90" t="str">
        <f>IF(วันทำงาน!E65&lt;&gt;"",วันทำงาน!E65,"")</f>
        <v/>
      </c>
      <c r="G65" s="124" t="str">
        <f>IF(วันทำงาน!F65&lt;&gt;"",วันทำงาน!F65,"")</f>
        <v/>
      </c>
      <c r="H65" s="136" t="str">
        <f>IF(F65="Salesman",วันทำงาน!G65,"")</f>
        <v/>
      </c>
      <c r="I65" s="141" t="str">
        <f>IF($H65="","",AB65/$R65*(100%-เงื่อนไข!$B$4))</f>
        <v/>
      </c>
      <c r="J65" s="141" t="str">
        <f>IF($H65="","",AK65/$R65*(100%-เงื่อนไข!$B$4))</f>
        <v/>
      </c>
      <c r="K65" s="141" t="str">
        <f>IF($H65="","",AT65/$R65*(100%-เงื่อนไข!$B$4))</f>
        <v/>
      </c>
      <c r="L65" s="141" t="str">
        <f t="shared" si="16"/>
        <v/>
      </c>
      <c r="M65" s="142" t="str">
        <f>IF((OR(วันทำงาน!H65="",$F$1="")),"",IF(F65="Salesman",วันทำงาน!H65,""))</f>
        <v/>
      </c>
      <c r="N65" s="111">
        <f>IF($M65="",0,IF($X65="P",Y65*เงื่อนไข!$C$5,0))</f>
        <v>0</v>
      </c>
      <c r="O65" s="111">
        <f>IF($M65="",0,IF($X65="P",AH65*เงื่อนไข!$C$5,0))</f>
        <v>0</v>
      </c>
      <c r="P65" s="141">
        <f>IF($M65="",0,IF($X65="P",AQ65*เงื่อนไข!$C$5,0))</f>
        <v>0</v>
      </c>
      <c r="Q65" s="141">
        <f t="shared" si="17"/>
        <v>0</v>
      </c>
      <c r="R65" s="124" t="str">
        <f>IF($A65="","",IF(วันทำงาน!J65&lt;&gt;"",วันทำงาน!J65,""))</f>
        <v/>
      </c>
      <c r="S65" s="124" t="str">
        <f>IF($A65="","",IF(วันทำงาน!K65&lt;&gt;"",วันทำงาน!K65,""))</f>
        <v/>
      </c>
      <c r="T65" s="156">
        <f>IF(วันทำงาน!AZ65&lt;&gt;"",IF(วันทำงาน!AZ65&gt;S65,S65,วันทำงาน!AZ65),"")</f>
        <v>1</v>
      </c>
      <c r="U65" s="106" t="str">
        <f>IF(A65="","",เงื่อนไข!C$4)</f>
        <v/>
      </c>
      <c r="V65" s="106">
        <f t="shared" si="2"/>
        <v>0</v>
      </c>
      <c r="W65" s="105" t="str">
        <f t="shared" si="3"/>
        <v/>
      </c>
      <c r="X65" s="186" t="str">
        <f t="shared" si="4"/>
        <v/>
      </c>
      <c r="Y65" s="184">
        <f>วันทำงาน!AQ65</f>
        <v>0</v>
      </c>
      <c r="Z65" s="150"/>
      <c r="AA65" s="150">
        <f>IF($W65="",0,IF($W65&gt;=100%,เงื่อนไข!$H$4,IF($W65&gt;=80%,เงื่อนไข!$G$4,IF($W65&gt;=50%,เงื่อนไข!$F$4,IF($W65&lt;50%,เงื่อนไข!$E$4)))))</f>
        <v>0</v>
      </c>
      <c r="AB65" s="179">
        <f t="shared" si="5"/>
        <v>0</v>
      </c>
      <c r="AC65" s="141">
        <f t="shared" si="6"/>
        <v>0</v>
      </c>
      <c r="AD65" s="175">
        <f>IF(AB65=0,0,AB65/$R65*เงื่อนไข!$B$4)</f>
        <v>0</v>
      </c>
      <c r="AE65" s="181">
        <f t="shared" si="11"/>
        <v>0</v>
      </c>
      <c r="AF65" s="175">
        <f>SUMIF(วันทำงาน!$F$554:$F$687,$B65,วันทำงาน!$J$554:$J$687)</f>
        <v>0</v>
      </c>
      <c r="AG65" s="182">
        <f>IF((AND($W65&gt;=100%,$W65&lt;&gt;"")),เงื่อนไข!$F$8*Y65/$V65,0)</f>
        <v>0</v>
      </c>
      <c r="AH65" s="181">
        <f>SUM(วันทำงาน!AR65:AT65,วันทำงาน!AV65:AX65)</f>
        <v>0</v>
      </c>
      <c r="AI65" s="150"/>
      <c r="AJ65" s="150">
        <f>IF($W65="",0,IF($W65&gt;=100%,เงื่อนไข!$L$4,IF($W65&gt;=80%,เงื่อนไข!$K$4,IF($W65&gt;=50%,เงื่อนไข!$J$4,IF($W65&lt;50%,เงื่อนไข!$I$4)))))</f>
        <v>0</v>
      </c>
      <c r="AK65" s="179">
        <f t="shared" si="7"/>
        <v>0</v>
      </c>
      <c r="AL65" s="175">
        <f t="shared" si="8"/>
        <v>0</v>
      </c>
      <c r="AM65" s="175">
        <f>IF(AK65=0,0,AK65/$R65*เงื่อนไข!$B$4)</f>
        <v>0</v>
      </c>
      <c r="AN65" s="181">
        <f t="shared" si="12"/>
        <v>0</v>
      </c>
      <c r="AO65" s="175">
        <f>SUMIF(วันทำงาน!$F$554:$F$687,$B65,วันทำงาน!$K$554:$K$687)</f>
        <v>0</v>
      </c>
      <c r="AP65" s="182">
        <f>IF((AND($W65&gt;=100%,$W65&lt;&gt;"")),เงื่อนไข!$F$8*AH65/$V65,0)</f>
        <v>0</v>
      </c>
      <c r="AQ65" s="184">
        <f>วันทำงาน!AU65</f>
        <v>0</v>
      </c>
      <c r="AR65" s="150"/>
      <c r="AS65" s="150">
        <f>IF(W65="",0,IF($W65&gt;=100%,เงื่อนไข!$P$4,IF($W65&gt;=80%,เงื่อนไข!$O$4,IF($W65&gt;=50%,เงื่อนไข!$N$4,IF($W65&lt;50%,เงื่อนไข!$M$4)))))</f>
        <v>0</v>
      </c>
      <c r="AT65" s="179">
        <f t="shared" si="9"/>
        <v>0</v>
      </c>
      <c r="AU65" s="175">
        <f t="shared" si="10"/>
        <v>0</v>
      </c>
      <c r="AV65" s="175">
        <f>IF(AT65=0,0,AT65/$R65*เงื่อนไข!$B$4)</f>
        <v>0</v>
      </c>
      <c r="AW65" s="181">
        <f t="shared" si="13"/>
        <v>0</v>
      </c>
      <c r="AX65" s="175">
        <f>SUMIF(วันทำงาน!$F$554:$F$687,$B65,วันทำงาน!$L$554:$L$687)</f>
        <v>0</v>
      </c>
      <c r="AY65" s="182">
        <f>IF((AND($W65&gt;=100%,$W65&lt;&gt;"")),เงื่อนไข!$F$8*AQ65/$V65,0)</f>
        <v>0</v>
      </c>
    </row>
    <row r="66" spans="1:51" s="6" customFormat="1" x14ac:dyDescent="0.25">
      <c r="A66" s="124" t="str">
        <f>IF(วันทำงาน!A66&lt;&gt;"",วันทำงาน!A66,"")</f>
        <v/>
      </c>
      <c r="B66" s="124" t="str">
        <f>IF(วันทำงาน!B66&lt;&gt;"",วันทำงาน!B66,"")</f>
        <v/>
      </c>
      <c r="C66" s="124"/>
      <c r="D66" s="124" t="str">
        <f>IF(วันทำงาน!C66&lt;&gt;"",วันทำงาน!C66,"")</f>
        <v/>
      </c>
      <c r="E66" s="125" t="str">
        <f>IF(วันทำงาน!D66&lt;&gt;"",วันทำงาน!D66,"")</f>
        <v/>
      </c>
      <c r="F66" s="90" t="str">
        <f>IF(วันทำงาน!E66&lt;&gt;"",วันทำงาน!E66,"")</f>
        <v/>
      </c>
      <c r="G66" s="124" t="str">
        <f>IF(วันทำงาน!F66&lt;&gt;"",วันทำงาน!F66,"")</f>
        <v/>
      </c>
      <c r="H66" s="136" t="str">
        <f>IF(F66="Salesman",วันทำงาน!G66,"")</f>
        <v/>
      </c>
      <c r="I66" s="141" t="str">
        <f>IF($H66="","",AB66/$R66*(100%-เงื่อนไข!$B$4))</f>
        <v/>
      </c>
      <c r="J66" s="141" t="str">
        <f>IF($H66="","",AK66/$R66*(100%-เงื่อนไข!$B$4))</f>
        <v/>
      </c>
      <c r="K66" s="141" t="str">
        <f>IF($H66="","",AT66/$R66*(100%-เงื่อนไข!$B$4))</f>
        <v/>
      </c>
      <c r="L66" s="141" t="str">
        <f t="shared" si="16"/>
        <v/>
      </c>
      <c r="M66" s="142" t="str">
        <f>IF((OR(วันทำงาน!H66="",$F$1="")),"",IF(F66="Salesman",วันทำงาน!H66,""))</f>
        <v/>
      </c>
      <c r="N66" s="111">
        <f>IF($M66="",0,IF($X66="P",Y66*เงื่อนไข!$C$5,0))</f>
        <v>0</v>
      </c>
      <c r="O66" s="111">
        <f>IF($M66="",0,IF($X66="P",AH66*เงื่อนไข!$C$5,0))</f>
        <v>0</v>
      </c>
      <c r="P66" s="141">
        <f>IF($M66="",0,IF($X66="P",AQ66*เงื่อนไข!$C$5,0))</f>
        <v>0</v>
      </c>
      <c r="Q66" s="141">
        <f t="shared" si="17"/>
        <v>0</v>
      </c>
      <c r="R66" s="124" t="str">
        <f>IF($A66="","",IF(วันทำงาน!J66&lt;&gt;"",วันทำงาน!J66,""))</f>
        <v/>
      </c>
      <c r="S66" s="124" t="str">
        <f>IF($A66="","",IF(วันทำงาน!K66&lt;&gt;"",วันทำงาน!K66,""))</f>
        <v/>
      </c>
      <c r="T66" s="156">
        <f>IF(วันทำงาน!AZ66&lt;&gt;"",IF(วันทำงาน!AZ66&gt;S66,S66,วันทำงาน!AZ66),"")</f>
        <v>1</v>
      </c>
      <c r="U66" s="106" t="str">
        <f>IF(A66="","",เงื่อนไข!C$4)</f>
        <v/>
      </c>
      <c r="V66" s="106">
        <f t="shared" si="2"/>
        <v>0</v>
      </c>
      <c r="W66" s="105" t="str">
        <f t="shared" si="3"/>
        <v/>
      </c>
      <c r="X66" s="186" t="str">
        <f t="shared" si="4"/>
        <v/>
      </c>
      <c r="Y66" s="184">
        <f>วันทำงาน!AQ66</f>
        <v>0</v>
      </c>
      <c r="Z66" s="150"/>
      <c r="AA66" s="150">
        <f>IF($W66="",0,IF($W66&gt;=100%,เงื่อนไข!$H$4,IF($W66&gt;=80%,เงื่อนไข!$G$4,IF($W66&gt;=50%,เงื่อนไข!$F$4,IF($W66&lt;50%,เงื่อนไข!$E$4)))))</f>
        <v>0</v>
      </c>
      <c r="AB66" s="179">
        <f t="shared" si="5"/>
        <v>0</v>
      </c>
      <c r="AC66" s="141">
        <f t="shared" si="6"/>
        <v>0</v>
      </c>
      <c r="AD66" s="175">
        <f>IF(AB66=0,0,AB66/$R66*เงื่อนไข!$B$4)</f>
        <v>0</v>
      </c>
      <c r="AE66" s="181">
        <f t="shared" si="11"/>
        <v>0</v>
      </c>
      <c r="AF66" s="175">
        <f>SUMIF(วันทำงาน!$F$554:$F$687,$B66,วันทำงาน!$J$554:$J$687)</f>
        <v>0</v>
      </c>
      <c r="AG66" s="182">
        <f>IF((AND($W66&gt;=100%,$W66&lt;&gt;"")),เงื่อนไข!$F$8*Y66/$V66,0)</f>
        <v>0</v>
      </c>
      <c r="AH66" s="181">
        <f>SUM(วันทำงาน!AR66:AT66,วันทำงาน!AV66:AX66)</f>
        <v>0</v>
      </c>
      <c r="AI66" s="150"/>
      <c r="AJ66" s="150">
        <f>IF($W66="",0,IF($W66&gt;=100%,เงื่อนไข!$L$4,IF($W66&gt;=80%,เงื่อนไข!$K$4,IF($W66&gt;=50%,เงื่อนไข!$J$4,IF($W66&lt;50%,เงื่อนไข!$I$4)))))</f>
        <v>0</v>
      </c>
      <c r="AK66" s="179">
        <f t="shared" si="7"/>
        <v>0</v>
      </c>
      <c r="AL66" s="175">
        <f t="shared" si="8"/>
        <v>0</v>
      </c>
      <c r="AM66" s="175">
        <f>IF(AK66=0,0,AK66/$R66*เงื่อนไข!$B$4)</f>
        <v>0</v>
      </c>
      <c r="AN66" s="181">
        <f t="shared" si="12"/>
        <v>0</v>
      </c>
      <c r="AO66" s="175">
        <f>SUMIF(วันทำงาน!$F$554:$F$687,$B66,วันทำงาน!$K$554:$K$687)</f>
        <v>0</v>
      </c>
      <c r="AP66" s="182">
        <f>IF((AND($W66&gt;=100%,$W66&lt;&gt;"")),เงื่อนไข!$F$8*AH66/$V66,0)</f>
        <v>0</v>
      </c>
      <c r="AQ66" s="184">
        <f>วันทำงาน!AU66</f>
        <v>0</v>
      </c>
      <c r="AR66" s="150"/>
      <c r="AS66" s="150">
        <f>IF(W66="",0,IF($W66&gt;=100%,เงื่อนไข!$P$4,IF($W66&gt;=80%,เงื่อนไข!$O$4,IF($W66&gt;=50%,เงื่อนไข!$N$4,IF($W66&lt;50%,เงื่อนไข!$M$4)))))</f>
        <v>0</v>
      </c>
      <c r="AT66" s="179">
        <f t="shared" si="9"/>
        <v>0</v>
      </c>
      <c r="AU66" s="175">
        <f t="shared" si="10"/>
        <v>0</v>
      </c>
      <c r="AV66" s="175">
        <f>IF(AT66=0,0,AT66/$R66*เงื่อนไข!$B$4)</f>
        <v>0</v>
      </c>
      <c r="AW66" s="181">
        <f t="shared" si="13"/>
        <v>0</v>
      </c>
      <c r="AX66" s="175">
        <f>SUMIF(วันทำงาน!$F$554:$F$687,$B66,วันทำงาน!$L$554:$L$687)</f>
        <v>0</v>
      </c>
      <c r="AY66" s="182">
        <f>IF((AND($W66&gt;=100%,$W66&lt;&gt;"")),เงื่อนไข!$F$8*AQ66/$V66,0)</f>
        <v>0</v>
      </c>
    </row>
    <row r="67" spans="1:51" s="6" customFormat="1" x14ac:dyDescent="0.25">
      <c r="A67" s="124" t="str">
        <f>IF(วันทำงาน!A67&lt;&gt;"",วันทำงาน!A67,"")</f>
        <v/>
      </c>
      <c r="B67" s="124" t="str">
        <f>IF(วันทำงาน!B67&lt;&gt;"",วันทำงาน!B67,"")</f>
        <v/>
      </c>
      <c r="C67" s="124"/>
      <c r="D67" s="124" t="str">
        <f>IF(วันทำงาน!C67&lt;&gt;"",วันทำงาน!C67,"")</f>
        <v/>
      </c>
      <c r="E67" s="125" t="str">
        <f>IF(วันทำงาน!D67&lt;&gt;"",วันทำงาน!D67,"")</f>
        <v/>
      </c>
      <c r="F67" s="90" t="str">
        <f>IF(วันทำงาน!E67&lt;&gt;"",วันทำงาน!E67,"")</f>
        <v/>
      </c>
      <c r="G67" s="124" t="str">
        <f>IF(วันทำงาน!F67&lt;&gt;"",วันทำงาน!F67,"")</f>
        <v/>
      </c>
      <c r="H67" s="136" t="str">
        <f>IF(F67="Salesman",วันทำงาน!G67,"")</f>
        <v/>
      </c>
      <c r="I67" s="141" t="str">
        <f>IF($H67="","",AB67/$R67*(100%-เงื่อนไข!$B$4))</f>
        <v/>
      </c>
      <c r="J67" s="141" t="str">
        <f>IF($H67="","",AK67/$R67*(100%-เงื่อนไข!$B$4))</f>
        <v/>
      </c>
      <c r="K67" s="141" t="str">
        <f>IF($H67="","",AT67/$R67*(100%-เงื่อนไข!$B$4))</f>
        <v/>
      </c>
      <c r="L67" s="141" t="str">
        <f t="shared" si="16"/>
        <v/>
      </c>
      <c r="M67" s="142" t="str">
        <f>IF((OR(วันทำงาน!H67="",$F$1="")),"",IF(F67="Salesman",วันทำงาน!H67,""))</f>
        <v/>
      </c>
      <c r="N67" s="111">
        <f>IF($M67="",0,IF($X67="P",Y67*เงื่อนไข!$C$5,0))</f>
        <v>0</v>
      </c>
      <c r="O67" s="111">
        <f>IF($M67="",0,IF($X67="P",AH67*เงื่อนไข!$C$5,0))</f>
        <v>0</v>
      </c>
      <c r="P67" s="141">
        <f>IF($M67="",0,IF($X67="P",AQ67*เงื่อนไข!$C$5,0))</f>
        <v>0</v>
      </c>
      <c r="Q67" s="141">
        <f t="shared" si="17"/>
        <v>0</v>
      </c>
      <c r="R67" s="124" t="str">
        <f>IF($A67="","",IF(วันทำงาน!J67&lt;&gt;"",วันทำงาน!J67,""))</f>
        <v/>
      </c>
      <c r="S67" s="124" t="str">
        <f>IF($A67="","",IF(วันทำงาน!K67&lt;&gt;"",วันทำงาน!K67,""))</f>
        <v/>
      </c>
      <c r="T67" s="156">
        <f>IF(วันทำงาน!AZ67&lt;&gt;"",IF(วันทำงาน!AZ67&gt;S67,S67,วันทำงาน!AZ67),"")</f>
        <v>1</v>
      </c>
      <c r="U67" s="106" t="str">
        <f>IF(A67="","",เงื่อนไข!C$4)</f>
        <v/>
      </c>
      <c r="V67" s="106">
        <f t="shared" si="2"/>
        <v>0</v>
      </c>
      <c r="W67" s="105" t="str">
        <f t="shared" si="3"/>
        <v/>
      </c>
      <c r="X67" s="186" t="str">
        <f t="shared" si="4"/>
        <v/>
      </c>
      <c r="Y67" s="184">
        <f>วันทำงาน!AQ67</f>
        <v>0</v>
      </c>
      <c r="Z67" s="150"/>
      <c r="AA67" s="150">
        <f>IF($W67="",0,IF($W67&gt;=100%,เงื่อนไข!$H$4,IF($W67&gt;=80%,เงื่อนไข!$G$4,IF($W67&gt;=50%,เงื่อนไข!$F$4,IF($W67&lt;50%,เงื่อนไข!$E$4)))))</f>
        <v>0</v>
      </c>
      <c r="AB67" s="179">
        <f t="shared" si="5"/>
        <v>0</v>
      </c>
      <c r="AC67" s="141">
        <f t="shared" si="6"/>
        <v>0</v>
      </c>
      <c r="AD67" s="175">
        <f>IF(AB67=0,0,AB67/$R67*เงื่อนไข!$B$4)</f>
        <v>0</v>
      </c>
      <c r="AE67" s="181">
        <f t="shared" si="11"/>
        <v>0</v>
      </c>
      <c r="AF67" s="175">
        <f>SUMIF(วันทำงาน!$F$554:$F$687,$B67,วันทำงาน!$J$554:$J$687)</f>
        <v>0</v>
      </c>
      <c r="AG67" s="182">
        <f>IF((AND($W67&gt;=100%,$W67&lt;&gt;"")),เงื่อนไข!$F$8*Y67/$V67,0)</f>
        <v>0</v>
      </c>
      <c r="AH67" s="181">
        <f>SUM(วันทำงาน!AR67:AT67,วันทำงาน!AV67:AX67)</f>
        <v>0</v>
      </c>
      <c r="AI67" s="150"/>
      <c r="AJ67" s="150">
        <f>IF($W67="",0,IF($W67&gt;=100%,เงื่อนไข!$L$4,IF($W67&gt;=80%,เงื่อนไข!$K$4,IF($W67&gt;=50%,เงื่อนไข!$J$4,IF($W67&lt;50%,เงื่อนไข!$I$4)))))</f>
        <v>0</v>
      </c>
      <c r="AK67" s="179">
        <f t="shared" si="7"/>
        <v>0</v>
      </c>
      <c r="AL67" s="175">
        <f t="shared" si="8"/>
        <v>0</v>
      </c>
      <c r="AM67" s="175">
        <f>IF(AK67=0,0,AK67/$R67*เงื่อนไข!$B$4)</f>
        <v>0</v>
      </c>
      <c r="AN67" s="181">
        <f t="shared" si="12"/>
        <v>0</v>
      </c>
      <c r="AO67" s="175">
        <f>SUMIF(วันทำงาน!$F$554:$F$687,$B67,วันทำงาน!$K$554:$K$687)</f>
        <v>0</v>
      </c>
      <c r="AP67" s="182">
        <f>IF((AND($W67&gt;=100%,$W67&lt;&gt;"")),เงื่อนไข!$F$8*AH67/$V67,0)</f>
        <v>0</v>
      </c>
      <c r="AQ67" s="184">
        <f>วันทำงาน!AU67</f>
        <v>0</v>
      </c>
      <c r="AR67" s="150"/>
      <c r="AS67" s="150">
        <f>IF(W67="",0,IF($W67&gt;=100%,เงื่อนไข!$P$4,IF($W67&gt;=80%,เงื่อนไข!$O$4,IF($W67&gt;=50%,เงื่อนไข!$N$4,IF($W67&lt;50%,เงื่อนไข!$M$4)))))</f>
        <v>0</v>
      </c>
      <c r="AT67" s="179">
        <f t="shared" si="9"/>
        <v>0</v>
      </c>
      <c r="AU67" s="175">
        <f t="shared" si="10"/>
        <v>0</v>
      </c>
      <c r="AV67" s="175">
        <f>IF(AT67=0,0,AT67/$R67*เงื่อนไข!$B$4)</f>
        <v>0</v>
      </c>
      <c r="AW67" s="181">
        <f t="shared" si="13"/>
        <v>0</v>
      </c>
      <c r="AX67" s="175">
        <f>SUMIF(วันทำงาน!$F$554:$F$687,$B67,วันทำงาน!$L$554:$L$687)</f>
        <v>0</v>
      </c>
      <c r="AY67" s="182">
        <f>IF((AND($W67&gt;=100%,$W67&lt;&gt;"")),เงื่อนไข!$F$8*AQ67/$V67,0)</f>
        <v>0</v>
      </c>
    </row>
    <row r="68" spans="1:51" s="6" customFormat="1" x14ac:dyDescent="0.25">
      <c r="A68" s="124" t="str">
        <f>IF(วันทำงาน!A68&lt;&gt;"",วันทำงาน!A68,"")</f>
        <v/>
      </c>
      <c r="B68" s="124" t="str">
        <f>IF(วันทำงาน!B68&lt;&gt;"",วันทำงาน!B68,"")</f>
        <v/>
      </c>
      <c r="C68" s="124"/>
      <c r="D68" s="124" t="str">
        <f>IF(วันทำงาน!C68&lt;&gt;"",วันทำงาน!C68,"")</f>
        <v/>
      </c>
      <c r="E68" s="125" t="str">
        <f>IF(วันทำงาน!D68&lt;&gt;"",วันทำงาน!D68,"")</f>
        <v/>
      </c>
      <c r="F68" s="90" t="str">
        <f>IF(วันทำงาน!E68&lt;&gt;"",วันทำงาน!E68,"")</f>
        <v/>
      </c>
      <c r="G68" s="124" t="str">
        <f>IF(วันทำงาน!F68&lt;&gt;"",วันทำงาน!F68,"")</f>
        <v/>
      </c>
      <c r="H68" s="136" t="str">
        <f>IF(F68="Salesman",วันทำงาน!G68,"")</f>
        <v/>
      </c>
      <c r="I68" s="141" t="str">
        <f>IF($H68="","",AB68/$R68*(100%-เงื่อนไข!$B$4))</f>
        <v/>
      </c>
      <c r="J68" s="141" t="str">
        <f>IF($H68="","",AK68/$R68*(100%-เงื่อนไข!$B$4))</f>
        <v/>
      </c>
      <c r="K68" s="141" t="str">
        <f>IF($H68="","",AT68/$R68*(100%-เงื่อนไข!$B$4))</f>
        <v/>
      </c>
      <c r="L68" s="141" t="str">
        <f t="shared" si="16"/>
        <v/>
      </c>
      <c r="M68" s="142" t="str">
        <f>IF((OR(วันทำงาน!H68="",$F$1="")),"",IF(F68="Salesman",วันทำงาน!H68,""))</f>
        <v/>
      </c>
      <c r="N68" s="111">
        <f>IF($M68="",0,IF($X68="P",Y68*เงื่อนไข!$C$5,0))</f>
        <v>0</v>
      </c>
      <c r="O68" s="111">
        <f>IF($M68="",0,IF($X68="P",AH68*เงื่อนไข!$C$5,0))</f>
        <v>0</v>
      </c>
      <c r="P68" s="141">
        <f>IF($M68="",0,IF($X68="P",AQ68*เงื่อนไข!$C$5,0))</f>
        <v>0</v>
      </c>
      <c r="Q68" s="141">
        <f t="shared" si="17"/>
        <v>0</v>
      </c>
      <c r="R68" s="124" t="str">
        <f>IF($A68="","",IF(วันทำงาน!J68&lt;&gt;"",วันทำงาน!J68,""))</f>
        <v/>
      </c>
      <c r="S68" s="124" t="str">
        <f>IF($A68="","",IF(วันทำงาน!K68&lt;&gt;"",วันทำงาน!K68,""))</f>
        <v/>
      </c>
      <c r="T68" s="156">
        <f>IF(วันทำงาน!AZ68&lt;&gt;"",IF(วันทำงาน!AZ68&gt;S68,S68,วันทำงาน!AZ68),"")</f>
        <v>1</v>
      </c>
      <c r="U68" s="106" t="str">
        <f>IF(A68="","",เงื่อนไข!C$4)</f>
        <v/>
      </c>
      <c r="V68" s="106">
        <f t="shared" si="2"/>
        <v>0</v>
      </c>
      <c r="W68" s="105" t="str">
        <f t="shared" si="3"/>
        <v/>
      </c>
      <c r="X68" s="186" t="str">
        <f t="shared" si="4"/>
        <v/>
      </c>
      <c r="Y68" s="184">
        <f>วันทำงาน!AQ68</f>
        <v>0</v>
      </c>
      <c r="Z68" s="150"/>
      <c r="AA68" s="150">
        <f>IF($W68="",0,IF($W68&gt;=100%,เงื่อนไข!$H$4,IF($W68&gt;=80%,เงื่อนไข!$G$4,IF($W68&gt;=50%,เงื่อนไข!$F$4,IF($W68&lt;50%,เงื่อนไข!$E$4)))))</f>
        <v>0</v>
      </c>
      <c r="AB68" s="179">
        <f t="shared" si="5"/>
        <v>0</v>
      </c>
      <c r="AC68" s="141">
        <f t="shared" si="6"/>
        <v>0</v>
      </c>
      <c r="AD68" s="175">
        <f>IF(AB68=0,0,AB68/$R68*เงื่อนไข!$B$4)</f>
        <v>0</v>
      </c>
      <c r="AE68" s="181">
        <f t="shared" si="11"/>
        <v>0</v>
      </c>
      <c r="AF68" s="175">
        <f>SUMIF(วันทำงาน!$F$554:$F$687,$B68,วันทำงาน!$J$554:$J$687)</f>
        <v>0</v>
      </c>
      <c r="AG68" s="182">
        <f>IF((AND($W68&gt;=100%,$W68&lt;&gt;"")),เงื่อนไข!$F$8*Y68/$V68,0)</f>
        <v>0</v>
      </c>
      <c r="AH68" s="181">
        <f>SUM(วันทำงาน!AR68:AT68,วันทำงาน!AV68:AX68)</f>
        <v>0</v>
      </c>
      <c r="AI68" s="150"/>
      <c r="AJ68" s="150">
        <f>IF($W68="",0,IF($W68&gt;=100%,เงื่อนไข!$L$4,IF($W68&gt;=80%,เงื่อนไข!$K$4,IF($W68&gt;=50%,เงื่อนไข!$J$4,IF($W68&lt;50%,เงื่อนไข!$I$4)))))</f>
        <v>0</v>
      </c>
      <c r="AK68" s="179">
        <f t="shared" si="7"/>
        <v>0</v>
      </c>
      <c r="AL68" s="175">
        <f t="shared" si="8"/>
        <v>0</v>
      </c>
      <c r="AM68" s="175">
        <f>IF(AK68=0,0,AK68/$R68*เงื่อนไข!$B$4)</f>
        <v>0</v>
      </c>
      <c r="AN68" s="181">
        <f t="shared" si="12"/>
        <v>0</v>
      </c>
      <c r="AO68" s="175">
        <f>SUMIF(วันทำงาน!$F$554:$F$687,$B68,วันทำงาน!$K$554:$K$687)</f>
        <v>0</v>
      </c>
      <c r="AP68" s="182">
        <f>IF((AND($W68&gt;=100%,$W68&lt;&gt;"")),เงื่อนไข!$F$8*AH68/$V68,0)</f>
        <v>0</v>
      </c>
      <c r="AQ68" s="184">
        <f>วันทำงาน!AU68</f>
        <v>0</v>
      </c>
      <c r="AR68" s="150"/>
      <c r="AS68" s="150">
        <f>IF(W68="",0,IF($W68&gt;=100%,เงื่อนไข!$P$4,IF($W68&gt;=80%,เงื่อนไข!$O$4,IF($W68&gt;=50%,เงื่อนไข!$N$4,IF($W68&lt;50%,เงื่อนไข!$M$4)))))</f>
        <v>0</v>
      </c>
      <c r="AT68" s="179">
        <f t="shared" si="9"/>
        <v>0</v>
      </c>
      <c r="AU68" s="175">
        <f t="shared" si="10"/>
        <v>0</v>
      </c>
      <c r="AV68" s="175">
        <f>IF(AT68=0,0,AT68/$R68*เงื่อนไข!$B$4)</f>
        <v>0</v>
      </c>
      <c r="AW68" s="181">
        <f t="shared" si="13"/>
        <v>0</v>
      </c>
      <c r="AX68" s="175">
        <f>SUMIF(วันทำงาน!$F$554:$F$687,$B68,วันทำงาน!$L$554:$L$687)</f>
        <v>0</v>
      </c>
      <c r="AY68" s="182">
        <f>IF((AND($W68&gt;=100%,$W68&lt;&gt;"")),เงื่อนไข!$F$8*AQ68/$V68,0)</f>
        <v>0</v>
      </c>
    </row>
    <row r="69" spans="1:51" s="6" customFormat="1" x14ac:dyDescent="0.25">
      <c r="A69" s="124" t="str">
        <f>IF(วันทำงาน!A69&lt;&gt;"",วันทำงาน!A69,"")</f>
        <v/>
      </c>
      <c r="B69" s="124" t="str">
        <f>IF(วันทำงาน!B69&lt;&gt;"",วันทำงาน!B69,"")</f>
        <v/>
      </c>
      <c r="C69" s="124"/>
      <c r="D69" s="124" t="str">
        <f>IF(วันทำงาน!C69&lt;&gt;"",วันทำงาน!C69,"")</f>
        <v/>
      </c>
      <c r="E69" s="125" t="str">
        <f>IF(วันทำงาน!D69&lt;&gt;"",วันทำงาน!D69,"")</f>
        <v/>
      </c>
      <c r="F69" s="90" t="str">
        <f>IF(วันทำงาน!E69&lt;&gt;"",วันทำงาน!E69,"")</f>
        <v/>
      </c>
      <c r="G69" s="124" t="str">
        <f>IF(วันทำงาน!F69&lt;&gt;"",วันทำงาน!F69,"")</f>
        <v/>
      </c>
      <c r="H69" s="136" t="str">
        <f>IF(F69="Salesman",วันทำงาน!G69,"")</f>
        <v/>
      </c>
      <c r="I69" s="141" t="str">
        <f>IF($H69="","",AB69/$R69*(100%-เงื่อนไข!$B$4))</f>
        <v/>
      </c>
      <c r="J69" s="141" t="str">
        <f>IF($H69="","",AK69/$R69*(100%-เงื่อนไข!$B$4))</f>
        <v/>
      </c>
      <c r="K69" s="141" t="str">
        <f>IF($H69="","",AT69/$R69*(100%-เงื่อนไข!$B$4))</f>
        <v/>
      </c>
      <c r="L69" s="141" t="str">
        <f t="shared" si="16"/>
        <v/>
      </c>
      <c r="M69" s="142" t="str">
        <f>IF((OR(วันทำงาน!H69="",$F$1="")),"",IF(F69="Salesman",วันทำงาน!H69,""))</f>
        <v/>
      </c>
      <c r="N69" s="111">
        <f>IF($M69="",0,IF($X69="P",Y69*เงื่อนไข!$C$5,0))</f>
        <v>0</v>
      </c>
      <c r="O69" s="111">
        <f>IF($M69="",0,IF($X69="P",AH69*เงื่อนไข!$C$5,0))</f>
        <v>0</v>
      </c>
      <c r="P69" s="141">
        <f>IF($M69="",0,IF($X69="P",AQ69*เงื่อนไข!$C$5,0))</f>
        <v>0</v>
      </c>
      <c r="Q69" s="141">
        <f t="shared" si="17"/>
        <v>0</v>
      </c>
      <c r="R69" s="124" t="str">
        <f>IF($A69="","",IF(วันทำงาน!J69&lt;&gt;"",วันทำงาน!J69,""))</f>
        <v/>
      </c>
      <c r="S69" s="124" t="str">
        <f>IF($A69="","",IF(วันทำงาน!K69&lt;&gt;"",วันทำงาน!K69,""))</f>
        <v/>
      </c>
      <c r="T69" s="156">
        <f>IF(วันทำงาน!AZ69&lt;&gt;"",IF(วันทำงาน!AZ69&gt;S69,S69,วันทำงาน!AZ69),"")</f>
        <v>1</v>
      </c>
      <c r="U69" s="106" t="str">
        <f>IF(A69="","",เงื่อนไข!C$4)</f>
        <v/>
      </c>
      <c r="V69" s="106">
        <f t="shared" si="2"/>
        <v>0</v>
      </c>
      <c r="W69" s="105" t="str">
        <f t="shared" si="3"/>
        <v/>
      </c>
      <c r="X69" s="186" t="str">
        <f t="shared" si="4"/>
        <v/>
      </c>
      <c r="Y69" s="184">
        <f>วันทำงาน!AQ69</f>
        <v>0</v>
      </c>
      <c r="Z69" s="150"/>
      <c r="AA69" s="150">
        <f>IF($W69="",0,IF($W69&gt;=100%,เงื่อนไข!$H$4,IF($W69&gt;=80%,เงื่อนไข!$G$4,IF($W69&gt;=50%,เงื่อนไข!$F$4,IF($W69&lt;50%,เงื่อนไข!$E$4)))))</f>
        <v>0</v>
      </c>
      <c r="AB69" s="179">
        <f t="shared" si="5"/>
        <v>0</v>
      </c>
      <c r="AC69" s="141">
        <f t="shared" si="6"/>
        <v>0</v>
      </c>
      <c r="AD69" s="175">
        <f>IF(AB69=0,0,AB69/$R69*เงื่อนไข!$B$4)</f>
        <v>0</v>
      </c>
      <c r="AE69" s="181">
        <f t="shared" si="11"/>
        <v>0</v>
      </c>
      <c r="AF69" s="175">
        <f>SUMIF(วันทำงาน!$F$554:$F$687,$B69,วันทำงาน!$J$554:$J$687)</f>
        <v>0</v>
      </c>
      <c r="AG69" s="182">
        <f>IF((AND($W69&gt;=100%,$W69&lt;&gt;"")),เงื่อนไข!$F$8*Y69/$V69,0)</f>
        <v>0</v>
      </c>
      <c r="AH69" s="181">
        <f>SUM(วันทำงาน!AR69:AT69,วันทำงาน!AV69:AX69)</f>
        <v>0</v>
      </c>
      <c r="AI69" s="150"/>
      <c r="AJ69" s="150">
        <f>IF($W69="",0,IF($W69&gt;=100%,เงื่อนไข!$L$4,IF($W69&gt;=80%,เงื่อนไข!$K$4,IF($W69&gt;=50%,เงื่อนไข!$J$4,IF($W69&lt;50%,เงื่อนไข!$I$4)))))</f>
        <v>0</v>
      </c>
      <c r="AK69" s="179">
        <f t="shared" si="7"/>
        <v>0</v>
      </c>
      <c r="AL69" s="175">
        <f t="shared" si="8"/>
        <v>0</v>
      </c>
      <c r="AM69" s="175">
        <f>IF(AK69=0,0,AK69/$R69*เงื่อนไข!$B$4)</f>
        <v>0</v>
      </c>
      <c r="AN69" s="181">
        <f t="shared" si="12"/>
        <v>0</v>
      </c>
      <c r="AO69" s="175">
        <f>SUMIF(วันทำงาน!$F$554:$F$687,$B69,วันทำงาน!$K$554:$K$687)</f>
        <v>0</v>
      </c>
      <c r="AP69" s="182">
        <f>IF((AND($W69&gt;=100%,$W69&lt;&gt;"")),เงื่อนไข!$F$8*AH69/$V69,0)</f>
        <v>0</v>
      </c>
      <c r="AQ69" s="184">
        <f>วันทำงาน!AU69</f>
        <v>0</v>
      </c>
      <c r="AR69" s="150"/>
      <c r="AS69" s="150">
        <f>IF(W69="",0,IF($W69&gt;=100%,เงื่อนไข!$P$4,IF($W69&gt;=80%,เงื่อนไข!$O$4,IF($W69&gt;=50%,เงื่อนไข!$N$4,IF($W69&lt;50%,เงื่อนไข!$M$4)))))</f>
        <v>0</v>
      </c>
      <c r="AT69" s="179">
        <f t="shared" si="9"/>
        <v>0</v>
      </c>
      <c r="AU69" s="175">
        <f t="shared" si="10"/>
        <v>0</v>
      </c>
      <c r="AV69" s="175">
        <f>IF(AT69=0,0,AT69/$R69*เงื่อนไข!$B$4)</f>
        <v>0</v>
      </c>
      <c r="AW69" s="181">
        <f t="shared" si="13"/>
        <v>0</v>
      </c>
      <c r="AX69" s="175">
        <f>SUMIF(วันทำงาน!$F$554:$F$687,$B69,วันทำงาน!$L$554:$L$687)</f>
        <v>0</v>
      </c>
      <c r="AY69" s="182">
        <f>IF((AND($W69&gt;=100%,$W69&lt;&gt;"")),เงื่อนไข!$F$8*AQ69/$V69,0)</f>
        <v>0</v>
      </c>
    </row>
    <row r="70" spans="1:51" s="6" customFormat="1" x14ac:dyDescent="0.25">
      <c r="A70" s="124" t="str">
        <f>IF(วันทำงาน!A70&lt;&gt;"",วันทำงาน!A70,"")</f>
        <v/>
      </c>
      <c r="B70" s="124" t="str">
        <f>IF(วันทำงาน!B70&lt;&gt;"",วันทำงาน!B70,"")</f>
        <v/>
      </c>
      <c r="C70" s="124"/>
      <c r="D70" s="124" t="str">
        <f>IF(วันทำงาน!C70&lt;&gt;"",วันทำงาน!C70,"")</f>
        <v/>
      </c>
      <c r="E70" s="125" t="str">
        <f>IF(วันทำงาน!D70&lt;&gt;"",วันทำงาน!D70,"")</f>
        <v/>
      </c>
      <c r="F70" s="90" t="str">
        <f>IF(วันทำงาน!E70&lt;&gt;"",วันทำงาน!E70,"")</f>
        <v/>
      </c>
      <c r="G70" s="124" t="str">
        <f>IF(วันทำงาน!F70&lt;&gt;"",วันทำงาน!F70,"")</f>
        <v/>
      </c>
      <c r="H70" s="136" t="str">
        <f>IF(F70="Salesman",วันทำงาน!G70,"")</f>
        <v/>
      </c>
      <c r="I70" s="141" t="str">
        <f>IF($H70="","",AB70/$R70*(100%-เงื่อนไข!$B$4))</f>
        <v/>
      </c>
      <c r="J70" s="141" t="str">
        <f>IF($H70="","",AK70/$R70*(100%-เงื่อนไข!$B$4))</f>
        <v/>
      </c>
      <c r="K70" s="141" t="str">
        <f>IF($H70="","",AT70/$R70*(100%-เงื่อนไข!$B$4))</f>
        <v/>
      </c>
      <c r="L70" s="141" t="str">
        <f t="shared" si="16"/>
        <v/>
      </c>
      <c r="M70" s="142" t="str">
        <f>IF((OR(วันทำงาน!H70="",$F$1="")),"",IF(F70="Salesman",วันทำงาน!H70,""))</f>
        <v/>
      </c>
      <c r="N70" s="111">
        <f>IF($M70="",0,IF($X70="P",Y70*เงื่อนไข!$C$5,0))</f>
        <v>0</v>
      </c>
      <c r="O70" s="111">
        <f>IF($M70="",0,IF($X70="P",AH70*เงื่อนไข!$C$5,0))</f>
        <v>0</v>
      </c>
      <c r="P70" s="141">
        <f>IF($M70="",0,IF($X70="P",AQ70*เงื่อนไข!$C$5,0))</f>
        <v>0</v>
      </c>
      <c r="Q70" s="141">
        <f t="shared" si="17"/>
        <v>0</v>
      </c>
      <c r="R70" s="124" t="str">
        <f>IF($A70="","",IF(วันทำงาน!J70&lt;&gt;"",วันทำงาน!J70,""))</f>
        <v/>
      </c>
      <c r="S70" s="124" t="str">
        <f>IF($A70="","",IF(วันทำงาน!K70&lt;&gt;"",วันทำงาน!K70,""))</f>
        <v/>
      </c>
      <c r="T70" s="156">
        <f>IF(วันทำงาน!AZ70&lt;&gt;"",IF(วันทำงาน!AZ70&gt;S70,S70,วันทำงาน!AZ70),"")</f>
        <v>1</v>
      </c>
      <c r="U70" s="106" t="str">
        <f>IF(A70="","",เงื่อนไข!C$4)</f>
        <v/>
      </c>
      <c r="V70" s="106">
        <f t="shared" ref="V70:V133" si="18">SUM(Y70,AH70,AQ70)</f>
        <v>0</v>
      </c>
      <c r="W70" s="105" t="str">
        <f t="shared" ref="W70:W133" si="19">IF((OR(U70=0,U70="")),"",V70/U70)</f>
        <v/>
      </c>
      <c r="X70" s="186" t="str">
        <f t="shared" ref="X70:X133" si="20">IF((AND(F70="Salesman",W70&gt;=80%)),"P","")</f>
        <v/>
      </c>
      <c r="Y70" s="184">
        <f>วันทำงาน!AQ70</f>
        <v>0</v>
      </c>
      <c r="Z70" s="150"/>
      <c r="AA70" s="150">
        <f>IF($W70="",0,IF($W70&gt;=100%,เงื่อนไข!$H$4,IF($W70&gt;=80%,เงื่อนไข!$G$4,IF($W70&gt;=50%,เงื่อนไข!$F$4,IF($W70&lt;50%,เงื่อนไข!$E$4)))))</f>
        <v>0</v>
      </c>
      <c r="AB70" s="179">
        <f t="shared" ref="AB70:AB133" si="21">Y70*AA70</f>
        <v>0</v>
      </c>
      <c r="AC70" s="141">
        <f t="shared" ref="AC70:AC133" si="22">IF(AB70=0,0,AB70/$R70)</f>
        <v>0</v>
      </c>
      <c r="AD70" s="175">
        <f>IF(AB70=0,0,AB70/$R70*เงื่อนไข!$B$4)</f>
        <v>0</v>
      </c>
      <c r="AE70" s="181">
        <f t="shared" si="11"/>
        <v>0</v>
      </c>
      <c r="AF70" s="175">
        <f>SUMIF(วันทำงาน!$F$554:$F$687,$B70,วันทำงาน!$J$554:$J$687)</f>
        <v>0</v>
      </c>
      <c r="AG70" s="182">
        <f>IF((AND($W70&gt;=100%,$W70&lt;&gt;"")),เงื่อนไข!$F$8*Y70/$V70,0)</f>
        <v>0</v>
      </c>
      <c r="AH70" s="181">
        <f>SUM(วันทำงาน!AR70:AT70,วันทำงาน!AV70:AX70)</f>
        <v>0</v>
      </c>
      <c r="AI70" s="150"/>
      <c r="AJ70" s="150">
        <f>IF($W70="",0,IF($W70&gt;=100%,เงื่อนไข!$L$4,IF($W70&gt;=80%,เงื่อนไข!$K$4,IF($W70&gt;=50%,เงื่อนไข!$J$4,IF($W70&lt;50%,เงื่อนไข!$I$4)))))</f>
        <v>0</v>
      </c>
      <c r="AK70" s="179">
        <f t="shared" ref="AK70:AK133" si="23">AH70*AJ70</f>
        <v>0</v>
      </c>
      <c r="AL70" s="175">
        <f t="shared" ref="AL70:AL133" si="24">IF(AK70=0,0,AK70/$R70)</f>
        <v>0</v>
      </c>
      <c r="AM70" s="175">
        <f>IF(AK70=0,0,AK70/$R70*เงื่อนไข!$B$4)</f>
        <v>0</v>
      </c>
      <c r="AN70" s="181">
        <f t="shared" si="12"/>
        <v>0</v>
      </c>
      <c r="AO70" s="175">
        <f>SUMIF(วันทำงาน!$F$554:$F$687,$B70,วันทำงาน!$K$554:$K$687)</f>
        <v>0</v>
      </c>
      <c r="AP70" s="182">
        <f>IF((AND($W70&gt;=100%,$W70&lt;&gt;"")),เงื่อนไข!$F$8*AH70/$V70,0)</f>
        <v>0</v>
      </c>
      <c r="AQ70" s="184">
        <f>วันทำงาน!AU70</f>
        <v>0</v>
      </c>
      <c r="AR70" s="150"/>
      <c r="AS70" s="150">
        <f>IF(W70="",0,IF($W70&gt;=100%,เงื่อนไข!$P$4,IF($W70&gt;=80%,เงื่อนไข!$O$4,IF($W70&gt;=50%,เงื่อนไข!$N$4,IF($W70&lt;50%,เงื่อนไข!$M$4)))))</f>
        <v>0</v>
      </c>
      <c r="AT70" s="179">
        <f t="shared" ref="AT70:AT133" si="25">AQ70*AS70</f>
        <v>0</v>
      </c>
      <c r="AU70" s="175">
        <f t="shared" ref="AU70:AU133" si="26">IF(AT70=0,0,AT70/$R70)</f>
        <v>0</v>
      </c>
      <c r="AV70" s="175">
        <f>IF(AT70=0,0,AT70/$R70*เงื่อนไข!$B$4)</f>
        <v>0</v>
      </c>
      <c r="AW70" s="181">
        <f t="shared" si="13"/>
        <v>0</v>
      </c>
      <c r="AX70" s="175">
        <f>SUMIF(วันทำงาน!$F$554:$F$687,$B70,วันทำงาน!$L$554:$L$687)</f>
        <v>0</v>
      </c>
      <c r="AY70" s="182">
        <f>IF((AND($W70&gt;=100%,$W70&lt;&gt;"")),เงื่อนไข!$F$8*AQ70/$V70,0)</f>
        <v>0</v>
      </c>
    </row>
    <row r="71" spans="1:51" s="6" customFormat="1" x14ac:dyDescent="0.25">
      <c r="A71" s="124" t="str">
        <f>IF(วันทำงาน!A71&lt;&gt;"",วันทำงาน!A71,"")</f>
        <v/>
      </c>
      <c r="B71" s="124" t="str">
        <f>IF(วันทำงาน!B71&lt;&gt;"",วันทำงาน!B71,"")</f>
        <v/>
      </c>
      <c r="C71" s="124"/>
      <c r="D71" s="124" t="str">
        <f>IF(วันทำงาน!C71&lt;&gt;"",วันทำงาน!C71,"")</f>
        <v/>
      </c>
      <c r="E71" s="125" t="str">
        <f>IF(วันทำงาน!D71&lt;&gt;"",วันทำงาน!D71,"")</f>
        <v/>
      </c>
      <c r="F71" s="90" t="str">
        <f>IF(วันทำงาน!E71&lt;&gt;"",วันทำงาน!E71,"")</f>
        <v/>
      </c>
      <c r="G71" s="124" t="str">
        <f>IF(วันทำงาน!F71&lt;&gt;"",วันทำงาน!F71,"")</f>
        <v/>
      </c>
      <c r="H71" s="136" t="str">
        <f>IF(F71="Salesman",วันทำงาน!G71,"")</f>
        <v/>
      </c>
      <c r="I71" s="141" t="str">
        <f>IF($H71="","",AB71/$R71*(100%-เงื่อนไข!$B$4))</f>
        <v/>
      </c>
      <c r="J71" s="141" t="str">
        <f>IF($H71="","",AK71/$R71*(100%-เงื่อนไข!$B$4))</f>
        <v/>
      </c>
      <c r="K71" s="141" t="str">
        <f>IF($H71="","",AT71/$R71*(100%-เงื่อนไข!$B$4))</f>
        <v/>
      </c>
      <c r="L71" s="141" t="str">
        <f t="shared" si="16"/>
        <v/>
      </c>
      <c r="M71" s="142" t="str">
        <f>IF((OR(วันทำงาน!H71="",$F$1="")),"",IF(F71="Salesman",วันทำงาน!H71,""))</f>
        <v/>
      </c>
      <c r="N71" s="111">
        <f>IF($M71="",0,IF($X71="P",Y71*เงื่อนไข!$C$5,0))</f>
        <v>0</v>
      </c>
      <c r="O71" s="111">
        <f>IF($M71="",0,IF($X71="P",AH71*เงื่อนไข!$C$5,0))</f>
        <v>0</v>
      </c>
      <c r="P71" s="141">
        <f>IF($M71="",0,IF($X71="P",AQ71*เงื่อนไข!$C$5,0))</f>
        <v>0</v>
      </c>
      <c r="Q71" s="141">
        <f t="shared" si="17"/>
        <v>0</v>
      </c>
      <c r="R71" s="124" t="str">
        <f>IF($A71="","",IF(วันทำงาน!J71&lt;&gt;"",วันทำงาน!J71,""))</f>
        <v/>
      </c>
      <c r="S71" s="124" t="str">
        <f>IF($A71="","",IF(วันทำงาน!K71&lt;&gt;"",วันทำงาน!K71,""))</f>
        <v/>
      </c>
      <c r="T71" s="156">
        <f>IF(วันทำงาน!AZ71&lt;&gt;"",IF(วันทำงาน!AZ71&gt;S71,S71,วันทำงาน!AZ71),"")</f>
        <v>1</v>
      </c>
      <c r="U71" s="106" t="str">
        <f>IF(A71="","",เงื่อนไข!C$4)</f>
        <v/>
      </c>
      <c r="V71" s="106">
        <f t="shared" si="18"/>
        <v>0</v>
      </c>
      <c r="W71" s="105" t="str">
        <f t="shared" si="19"/>
        <v/>
      </c>
      <c r="X71" s="186" t="str">
        <f t="shared" si="20"/>
        <v/>
      </c>
      <c r="Y71" s="184">
        <f>วันทำงาน!AQ71</f>
        <v>0</v>
      </c>
      <c r="Z71" s="150"/>
      <c r="AA71" s="150">
        <f>IF($W71="",0,IF($W71&gt;=100%,เงื่อนไข!$H$4,IF($W71&gt;=80%,เงื่อนไข!$G$4,IF($W71&gt;=50%,เงื่อนไข!$F$4,IF($W71&lt;50%,เงื่อนไข!$E$4)))))</f>
        <v>0</v>
      </c>
      <c r="AB71" s="179">
        <f t="shared" si="21"/>
        <v>0</v>
      </c>
      <c r="AC71" s="141">
        <f t="shared" si="22"/>
        <v>0</v>
      </c>
      <c r="AD71" s="175">
        <f>IF(AB71=0,0,AB71/$R71*เงื่อนไข!$B$4)</f>
        <v>0</v>
      </c>
      <c r="AE71" s="181">
        <f t="shared" ref="AE71:AE134" si="27">IF($F71="Trainer Rollout",VLOOKUP($B71,$M$15:$P$550,2,0),IF($F71="Driver",VLOOKUP($B71,$H$15:$K$550,2,0)*$S71,IF((AND(AC71=0,AD71=0)),0,(AC71*$T71)+(AD71*($S71-$T71)))))</f>
        <v>0</v>
      </c>
      <c r="AF71" s="175">
        <f>SUMIF(วันทำงาน!$F$554:$F$687,$B71,วันทำงาน!$J$554:$J$687)</f>
        <v>0</v>
      </c>
      <c r="AG71" s="182">
        <f>IF((AND($W71&gt;=100%,$W71&lt;&gt;"")),เงื่อนไข!$F$8*Y71/$V71,0)</f>
        <v>0</v>
      </c>
      <c r="AH71" s="181">
        <f>SUM(วันทำงาน!AR71:AT71,วันทำงาน!AV71:AX71)</f>
        <v>0</v>
      </c>
      <c r="AI71" s="150"/>
      <c r="AJ71" s="150">
        <f>IF($W71="",0,IF($W71&gt;=100%,เงื่อนไข!$L$4,IF($W71&gt;=80%,เงื่อนไข!$K$4,IF($W71&gt;=50%,เงื่อนไข!$J$4,IF($W71&lt;50%,เงื่อนไข!$I$4)))))</f>
        <v>0</v>
      </c>
      <c r="AK71" s="179">
        <f t="shared" si="23"/>
        <v>0</v>
      </c>
      <c r="AL71" s="175">
        <f t="shared" si="24"/>
        <v>0</v>
      </c>
      <c r="AM71" s="175">
        <f>IF(AK71=0,0,AK71/$R71*เงื่อนไข!$B$4)</f>
        <v>0</v>
      </c>
      <c r="AN71" s="181">
        <f t="shared" ref="AN71:AN134" si="28">IF($F71="Trainer Rollout",VLOOKUP($B71,$M$15:$P$550,3,0),IF($F71="Driver",VLOOKUP($B71,$H$15:$K$550,3,0)*$S71,IF((AND(AL71=0,AM71=0)),0,(AL71*$T71)+(AM71*($S71-$T71)))))</f>
        <v>0</v>
      </c>
      <c r="AO71" s="175">
        <f>SUMIF(วันทำงาน!$F$554:$F$687,$B71,วันทำงาน!$K$554:$K$687)</f>
        <v>0</v>
      </c>
      <c r="AP71" s="182">
        <f>IF((AND($W71&gt;=100%,$W71&lt;&gt;"")),เงื่อนไข!$F$8*AH71/$V71,0)</f>
        <v>0</v>
      </c>
      <c r="AQ71" s="184">
        <f>วันทำงาน!AU71</f>
        <v>0</v>
      </c>
      <c r="AR71" s="150"/>
      <c r="AS71" s="150">
        <f>IF(W71="",0,IF($W71&gt;=100%,เงื่อนไข!$P$4,IF($W71&gt;=80%,เงื่อนไข!$O$4,IF($W71&gt;=50%,เงื่อนไข!$N$4,IF($W71&lt;50%,เงื่อนไข!$M$4)))))</f>
        <v>0</v>
      </c>
      <c r="AT71" s="179">
        <f t="shared" si="25"/>
        <v>0</v>
      </c>
      <c r="AU71" s="175">
        <f t="shared" si="26"/>
        <v>0</v>
      </c>
      <c r="AV71" s="175">
        <f>IF(AT71=0,0,AT71/$R71*เงื่อนไข!$B$4)</f>
        <v>0</v>
      </c>
      <c r="AW71" s="181">
        <f t="shared" ref="AW71:AW134" si="29">IF($F71="Trainer Rollout",VLOOKUP($B71,$M$15:$P$550,4,0),IF($F71="Driver",VLOOKUP($B71,$H$15:$K$550,4,0)*$S71,IF((AND(AU71=0,AV71=0)),0,(AU71*$T71)+(AV71*($S71-$T71)))))</f>
        <v>0</v>
      </c>
      <c r="AX71" s="175">
        <f>SUMIF(วันทำงาน!$F$554:$F$687,$B71,วันทำงาน!$L$554:$L$687)</f>
        <v>0</v>
      </c>
      <c r="AY71" s="182">
        <f>IF((AND($W71&gt;=100%,$W71&lt;&gt;"")),เงื่อนไข!$F$8*AQ71/$V71,0)</f>
        <v>0</v>
      </c>
    </row>
    <row r="72" spans="1:51" s="6" customFormat="1" x14ac:dyDescent="0.25">
      <c r="A72" s="124" t="str">
        <f>IF(วันทำงาน!A72&lt;&gt;"",วันทำงาน!A72,"")</f>
        <v/>
      </c>
      <c r="B72" s="124" t="str">
        <f>IF(วันทำงาน!B72&lt;&gt;"",วันทำงาน!B72,"")</f>
        <v/>
      </c>
      <c r="C72" s="124"/>
      <c r="D72" s="124" t="str">
        <f>IF(วันทำงาน!C72&lt;&gt;"",วันทำงาน!C72,"")</f>
        <v/>
      </c>
      <c r="E72" s="125" t="str">
        <f>IF(วันทำงาน!D72&lt;&gt;"",วันทำงาน!D72,"")</f>
        <v/>
      </c>
      <c r="F72" s="90" t="str">
        <f>IF(วันทำงาน!E72&lt;&gt;"",วันทำงาน!E72,"")</f>
        <v/>
      </c>
      <c r="G72" s="124" t="str">
        <f>IF(วันทำงาน!F72&lt;&gt;"",วันทำงาน!F72,"")</f>
        <v/>
      </c>
      <c r="H72" s="136" t="str">
        <f>IF(F72="Salesman",วันทำงาน!G72,"")</f>
        <v/>
      </c>
      <c r="I72" s="141" t="str">
        <f>IF($H72="","",AB72/$R72*(100%-เงื่อนไข!$B$4))</f>
        <v/>
      </c>
      <c r="J72" s="141" t="str">
        <f>IF($H72="","",AK72/$R72*(100%-เงื่อนไข!$B$4))</f>
        <v/>
      </c>
      <c r="K72" s="141" t="str">
        <f>IF($H72="","",AT72/$R72*(100%-เงื่อนไข!$B$4))</f>
        <v/>
      </c>
      <c r="L72" s="141" t="str">
        <f t="shared" si="16"/>
        <v/>
      </c>
      <c r="M72" s="142" t="str">
        <f>IF((OR(วันทำงาน!H72="",$F$1="")),"",IF(F72="Salesman",วันทำงาน!H72,""))</f>
        <v/>
      </c>
      <c r="N72" s="111">
        <f>IF($M72="",0,IF($X72="P",Y72*เงื่อนไข!$C$5,0))</f>
        <v>0</v>
      </c>
      <c r="O72" s="111">
        <f>IF($M72="",0,IF($X72="P",AH72*เงื่อนไข!$C$5,0))</f>
        <v>0</v>
      </c>
      <c r="P72" s="141">
        <f>IF($M72="",0,IF($X72="P",AQ72*เงื่อนไข!$C$5,0))</f>
        <v>0</v>
      </c>
      <c r="Q72" s="141">
        <f t="shared" si="17"/>
        <v>0</v>
      </c>
      <c r="R72" s="124" t="str">
        <f>IF($A72="","",IF(วันทำงาน!J72&lt;&gt;"",วันทำงาน!J72,""))</f>
        <v/>
      </c>
      <c r="S72" s="124" t="str">
        <f>IF($A72="","",IF(วันทำงาน!K72&lt;&gt;"",วันทำงาน!K72,""))</f>
        <v/>
      </c>
      <c r="T72" s="156">
        <f>IF(วันทำงาน!AZ72&lt;&gt;"",IF(วันทำงาน!AZ72&gt;S72,S72,วันทำงาน!AZ72),"")</f>
        <v>1</v>
      </c>
      <c r="U72" s="106" t="str">
        <f>IF(A72="","",เงื่อนไข!C$4)</f>
        <v/>
      </c>
      <c r="V72" s="106">
        <f t="shared" si="18"/>
        <v>0</v>
      </c>
      <c r="W72" s="105" t="str">
        <f t="shared" si="19"/>
        <v/>
      </c>
      <c r="X72" s="186" t="str">
        <f t="shared" si="20"/>
        <v/>
      </c>
      <c r="Y72" s="184">
        <f>วันทำงาน!AQ72</f>
        <v>0</v>
      </c>
      <c r="Z72" s="150"/>
      <c r="AA72" s="150">
        <f>IF($W72="",0,IF($W72&gt;=100%,เงื่อนไข!$H$4,IF($W72&gt;=80%,เงื่อนไข!$G$4,IF($W72&gt;=50%,เงื่อนไข!$F$4,IF($W72&lt;50%,เงื่อนไข!$E$4)))))</f>
        <v>0</v>
      </c>
      <c r="AB72" s="179">
        <f t="shared" si="21"/>
        <v>0</v>
      </c>
      <c r="AC72" s="141">
        <f t="shared" si="22"/>
        <v>0</v>
      </c>
      <c r="AD72" s="175">
        <f>IF(AB72=0,0,AB72/$R72*เงื่อนไข!$B$4)</f>
        <v>0</v>
      </c>
      <c r="AE72" s="181">
        <f t="shared" si="27"/>
        <v>0</v>
      </c>
      <c r="AF72" s="175">
        <f>SUMIF(วันทำงาน!$F$554:$F$687,$B72,วันทำงาน!$J$554:$J$687)</f>
        <v>0</v>
      </c>
      <c r="AG72" s="182">
        <f>IF((AND($W72&gt;=100%,$W72&lt;&gt;"")),เงื่อนไข!$F$8*Y72/$V72,0)</f>
        <v>0</v>
      </c>
      <c r="AH72" s="181">
        <f>SUM(วันทำงาน!AR72:AT72,วันทำงาน!AV72:AX72)</f>
        <v>0</v>
      </c>
      <c r="AI72" s="150"/>
      <c r="AJ72" s="150">
        <f>IF($W72="",0,IF($W72&gt;=100%,เงื่อนไข!$L$4,IF($W72&gt;=80%,เงื่อนไข!$K$4,IF($W72&gt;=50%,เงื่อนไข!$J$4,IF($W72&lt;50%,เงื่อนไข!$I$4)))))</f>
        <v>0</v>
      </c>
      <c r="AK72" s="179">
        <f t="shared" si="23"/>
        <v>0</v>
      </c>
      <c r="AL72" s="175">
        <f t="shared" si="24"/>
        <v>0</v>
      </c>
      <c r="AM72" s="175">
        <f>IF(AK72=0,0,AK72/$R72*เงื่อนไข!$B$4)</f>
        <v>0</v>
      </c>
      <c r="AN72" s="181">
        <f t="shared" si="28"/>
        <v>0</v>
      </c>
      <c r="AO72" s="175">
        <f>SUMIF(วันทำงาน!$F$554:$F$687,$B72,วันทำงาน!$K$554:$K$687)</f>
        <v>0</v>
      </c>
      <c r="AP72" s="182">
        <f>IF((AND($W72&gt;=100%,$W72&lt;&gt;"")),เงื่อนไข!$F$8*AH72/$V72,0)</f>
        <v>0</v>
      </c>
      <c r="AQ72" s="184">
        <f>วันทำงาน!AU72</f>
        <v>0</v>
      </c>
      <c r="AR72" s="150"/>
      <c r="AS72" s="150">
        <f>IF(W72="",0,IF($W72&gt;=100%,เงื่อนไข!$P$4,IF($W72&gt;=80%,เงื่อนไข!$O$4,IF($W72&gt;=50%,เงื่อนไข!$N$4,IF($W72&lt;50%,เงื่อนไข!$M$4)))))</f>
        <v>0</v>
      </c>
      <c r="AT72" s="179">
        <f t="shared" si="25"/>
        <v>0</v>
      </c>
      <c r="AU72" s="175">
        <f t="shared" si="26"/>
        <v>0</v>
      </c>
      <c r="AV72" s="175">
        <f>IF(AT72=0,0,AT72/$R72*เงื่อนไข!$B$4)</f>
        <v>0</v>
      </c>
      <c r="AW72" s="181">
        <f t="shared" si="29"/>
        <v>0</v>
      </c>
      <c r="AX72" s="175">
        <f>SUMIF(วันทำงาน!$F$554:$F$687,$B72,วันทำงาน!$L$554:$L$687)</f>
        <v>0</v>
      </c>
      <c r="AY72" s="182">
        <f>IF((AND($W72&gt;=100%,$W72&lt;&gt;"")),เงื่อนไข!$F$8*AQ72/$V72,0)</f>
        <v>0</v>
      </c>
    </row>
    <row r="73" spans="1:51" s="6" customFormat="1" x14ac:dyDescent="0.25">
      <c r="A73" s="124" t="str">
        <f>IF(วันทำงาน!A73&lt;&gt;"",วันทำงาน!A73,"")</f>
        <v/>
      </c>
      <c r="B73" s="124" t="str">
        <f>IF(วันทำงาน!B73&lt;&gt;"",วันทำงาน!B73,"")</f>
        <v/>
      </c>
      <c r="C73" s="124"/>
      <c r="D73" s="124" t="str">
        <f>IF(วันทำงาน!C73&lt;&gt;"",วันทำงาน!C73,"")</f>
        <v/>
      </c>
      <c r="E73" s="125" t="str">
        <f>IF(วันทำงาน!D73&lt;&gt;"",วันทำงาน!D73,"")</f>
        <v/>
      </c>
      <c r="F73" s="90" t="str">
        <f>IF(วันทำงาน!E73&lt;&gt;"",วันทำงาน!E73,"")</f>
        <v/>
      </c>
      <c r="G73" s="124" t="str">
        <f>IF(วันทำงาน!F73&lt;&gt;"",วันทำงาน!F73,"")</f>
        <v/>
      </c>
      <c r="H73" s="136" t="str">
        <f>IF(F73="Salesman",วันทำงาน!G73,"")</f>
        <v/>
      </c>
      <c r="I73" s="141" t="str">
        <f>IF($H73="","",AB73/$R73*(100%-เงื่อนไข!$B$4))</f>
        <v/>
      </c>
      <c r="J73" s="141" t="str">
        <f>IF($H73="","",AK73/$R73*(100%-เงื่อนไข!$B$4))</f>
        <v/>
      </c>
      <c r="K73" s="141" t="str">
        <f>IF($H73="","",AT73/$R73*(100%-เงื่อนไข!$B$4))</f>
        <v/>
      </c>
      <c r="L73" s="141" t="str">
        <f t="shared" si="16"/>
        <v/>
      </c>
      <c r="M73" s="142" t="str">
        <f>IF((OR(วันทำงาน!H73="",$F$1="")),"",IF(F73="Salesman",วันทำงาน!H73,""))</f>
        <v/>
      </c>
      <c r="N73" s="111">
        <f>IF($M73="",0,IF($X73="P",Y73*เงื่อนไข!$C$5,0))</f>
        <v>0</v>
      </c>
      <c r="O73" s="111">
        <f>IF($M73="",0,IF($X73="P",AH73*เงื่อนไข!$C$5,0))</f>
        <v>0</v>
      </c>
      <c r="P73" s="141">
        <f>IF($M73="",0,IF($X73="P",AQ73*เงื่อนไข!$C$5,0))</f>
        <v>0</v>
      </c>
      <c r="Q73" s="141">
        <f t="shared" si="17"/>
        <v>0</v>
      </c>
      <c r="R73" s="124" t="str">
        <f>IF($A73="","",IF(วันทำงาน!J73&lt;&gt;"",วันทำงาน!J73,""))</f>
        <v/>
      </c>
      <c r="S73" s="124" t="str">
        <f>IF($A73="","",IF(วันทำงาน!K73&lt;&gt;"",วันทำงาน!K73,""))</f>
        <v/>
      </c>
      <c r="T73" s="156">
        <f>IF(วันทำงาน!AZ73&lt;&gt;"",IF(วันทำงาน!AZ73&gt;S73,S73,วันทำงาน!AZ73),"")</f>
        <v>1</v>
      </c>
      <c r="U73" s="106" t="str">
        <f>IF(A73="","",เงื่อนไข!C$4)</f>
        <v/>
      </c>
      <c r="V73" s="106">
        <f t="shared" si="18"/>
        <v>0</v>
      </c>
      <c r="W73" s="105" t="str">
        <f t="shared" si="19"/>
        <v/>
      </c>
      <c r="X73" s="186" t="str">
        <f t="shared" si="20"/>
        <v/>
      </c>
      <c r="Y73" s="184">
        <f>วันทำงาน!AQ73</f>
        <v>0</v>
      </c>
      <c r="Z73" s="150"/>
      <c r="AA73" s="150">
        <f>IF($W73="",0,IF($W73&gt;=100%,เงื่อนไข!$H$4,IF($W73&gt;=80%,เงื่อนไข!$G$4,IF($W73&gt;=50%,เงื่อนไข!$F$4,IF($W73&lt;50%,เงื่อนไข!$E$4)))))</f>
        <v>0</v>
      </c>
      <c r="AB73" s="179">
        <f t="shared" si="21"/>
        <v>0</v>
      </c>
      <c r="AC73" s="141">
        <f t="shared" si="22"/>
        <v>0</v>
      </c>
      <c r="AD73" s="175">
        <f>IF(AB73=0,0,AB73/$R73*เงื่อนไข!$B$4)</f>
        <v>0</v>
      </c>
      <c r="AE73" s="181">
        <f t="shared" si="27"/>
        <v>0</v>
      </c>
      <c r="AF73" s="175">
        <f>SUMIF(วันทำงาน!$F$554:$F$687,$B73,วันทำงาน!$J$554:$J$687)</f>
        <v>0</v>
      </c>
      <c r="AG73" s="182">
        <f>IF((AND($W73&gt;=100%,$W73&lt;&gt;"")),เงื่อนไข!$F$8*Y73/$V73,0)</f>
        <v>0</v>
      </c>
      <c r="AH73" s="181">
        <f>SUM(วันทำงาน!AR73:AT73,วันทำงาน!AV73:AX73)</f>
        <v>0</v>
      </c>
      <c r="AI73" s="150"/>
      <c r="AJ73" s="150">
        <f>IF($W73="",0,IF($W73&gt;=100%,เงื่อนไข!$L$4,IF($W73&gt;=80%,เงื่อนไข!$K$4,IF($W73&gt;=50%,เงื่อนไข!$J$4,IF($W73&lt;50%,เงื่อนไข!$I$4)))))</f>
        <v>0</v>
      </c>
      <c r="AK73" s="179">
        <f t="shared" si="23"/>
        <v>0</v>
      </c>
      <c r="AL73" s="175">
        <f t="shared" si="24"/>
        <v>0</v>
      </c>
      <c r="AM73" s="175">
        <f>IF(AK73=0,0,AK73/$R73*เงื่อนไข!$B$4)</f>
        <v>0</v>
      </c>
      <c r="AN73" s="181">
        <f t="shared" si="28"/>
        <v>0</v>
      </c>
      <c r="AO73" s="175">
        <f>SUMIF(วันทำงาน!$F$554:$F$687,$B73,วันทำงาน!$K$554:$K$687)</f>
        <v>0</v>
      </c>
      <c r="AP73" s="182">
        <f>IF((AND($W73&gt;=100%,$W73&lt;&gt;"")),เงื่อนไข!$F$8*AH73/$V73,0)</f>
        <v>0</v>
      </c>
      <c r="AQ73" s="184">
        <f>วันทำงาน!AU73</f>
        <v>0</v>
      </c>
      <c r="AR73" s="150"/>
      <c r="AS73" s="150">
        <f>IF(W73="",0,IF($W73&gt;=100%,เงื่อนไข!$P$4,IF($W73&gt;=80%,เงื่อนไข!$O$4,IF($W73&gt;=50%,เงื่อนไข!$N$4,IF($W73&lt;50%,เงื่อนไข!$M$4)))))</f>
        <v>0</v>
      </c>
      <c r="AT73" s="179">
        <f t="shared" si="25"/>
        <v>0</v>
      </c>
      <c r="AU73" s="175">
        <f t="shared" si="26"/>
        <v>0</v>
      </c>
      <c r="AV73" s="175">
        <f>IF(AT73=0,0,AT73/$R73*เงื่อนไข!$B$4)</f>
        <v>0</v>
      </c>
      <c r="AW73" s="181">
        <f t="shared" si="29"/>
        <v>0</v>
      </c>
      <c r="AX73" s="175">
        <f>SUMIF(วันทำงาน!$F$554:$F$687,$B73,วันทำงาน!$L$554:$L$687)</f>
        <v>0</v>
      </c>
      <c r="AY73" s="182">
        <f>IF((AND($W73&gt;=100%,$W73&lt;&gt;"")),เงื่อนไข!$F$8*AQ73/$V73,0)</f>
        <v>0</v>
      </c>
    </row>
    <row r="74" spans="1:51" s="6" customFormat="1" x14ac:dyDescent="0.25">
      <c r="A74" s="124" t="str">
        <f>IF(วันทำงาน!A74&lt;&gt;"",วันทำงาน!A74,"")</f>
        <v/>
      </c>
      <c r="B74" s="124" t="str">
        <f>IF(วันทำงาน!B74&lt;&gt;"",วันทำงาน!B74,"")</f>
        <v/>
      </c>
      <c r="C74" s="124"/>
      <c r="D74" s="124" t="str">
        <f>IF(วันทำงาน!C74&lt;&gt;"",วันทำงาน!C74,"")</f>
        <v/>
      </c>
      <c r="E74" s="125" t="str">
        <f>IF(วันทำงาน!D74&lt;&gt;"",วันทำงาน!D74,"")</f>
        <v/>
      </c>
      <c r="F74" s="90" t="str">
        <f>IF(วันทำงาน!E74&lt;&gt;"",วันทำงาน!E74,"")</f>
        <v/>
      </c>
      <c r="G74" s="124" t="str">
        <f>IF(วันทำงาน!F74&lt;&gt;"",วันทำงาน!F74,"")</f>
        <v/>
      </c>
      <c r="H74" s="136" t="str">
        <f>IF(F74="Salesman",วันทำงาน!G74,"")</f>
        <v/>
      </c>
      <c r="I74" s="141" t="str">
        <f>IF($H74="","",AB74/$R74*(100%-เงื่อนไข!$B$4))</f>
        <v/>
      </c>
      <c r="J74" s="141" t="str">
        <f>IF($H74="","",AK74/$R74*(100%-เงื่อนไข!$B$4))</f>
        <v/>
      </c>
      <c r="K74" s="141" t="str">
        <f>IF($H74="","",AT74/$R74*(100%-เงื่อนไข!$B$4))</f>
        <v/>
      </c>
      <c r="L74" s="141" t="str">
        <f t="shared" si="16"/>
        <v/>
      </c>
      <c r="M74" s="142" t="str">
        <f>IF((OR(วันทำงาน!H74="",$F$1="")),"",IF(F74="Salesman",วันทำงาน!H74,""))</f>
        <v/>
      </c>
      <c r="N74" s="111">
        <f>IF($M74="",0,IF($X74="P",Y74*เงื่อนไข!$C$5,0))</f>
        <v>0</v>
      </c>
      <c r="O74" s="111">
        <f>IF($M74="",0,IF($X74="P",AH74*เงื่อนไข!$C$5,0))</f>
        <v>0</v>
      </c>
      <c r="P74" s="141">
        <f>IF($M74="",0,IF($X74="P",AQ74*เงื่อนไข!$C$5,0))</f>
        <v>0</v>
      </c>
      <c r="Q74" s="141">
        <f t="shared" si="17"/>
        <v>0</v>
      </c>
      <c r="R74" s="124" t="str">
        <f>IF($A74="","",IF(วันทำงาน!J74&lt;&gt;"",วันทำงาน!J74,""))</f>
        <v/>
      </c>
      <c r="S74" s="124" t="str">
        <f>IF($A74="","",IF(วันทำงาน!K74&lt;&gt;"",วันทำงาน!K74,""))</f>
        <v/>
      </c>
      <c r="T74" s="156">
        <f>IF(วันทำงาน!AZ74&lt;&gt;"",IF(วันทำงาน!AZ74&gt;S74,S74,วันทำงาน!AZ74),"")</f>
        <v>1</v>
      </c>
      <c r="U74" s="106" t="str">
        <f>IF(A74="","",เงื่อนไข!C$4)</f>
        <v/>
      </c>
      <c r="V74" s="106">
        <f t="shared" si="18"/>
        <v>0</v>
      </c>
      <c r="W74" s="105" t="str">
        <f t="shared" si="19"/>
        <v/>
      </c>
      <c r="X74" s="186" t="str">
        <f t="shared" si="20"/>
        <v/>
      </c>
      <c r="Y74" s="184">
        <f>วันทำงาน!AQ74</f>
        <v>0</v>
      </c>
      <c r="Z74" s="150"/>
      <c r="AA74" s="150">
        <f>IF($W74="",0,IF($W74&gt;=100%,เงื่อนไข!$H$4,IF($W74&gt;=80%,เงื่อนไข!$G$4,IF($W74&gt;=50%,เงื่อนไข!$F$4,IF($W74&lt;50%,เงื่อนไข!$E$4)))))</f>
        <v>0</v>
      </c>
      <c r="AB74" s="179">
        <f t="shared" si="21"/>
        <v>0</v>
      </c>
      <c r="AC74" s="141">
        <f t="shared" si="22"/>
        <v>0</v>
      </c>
      <c r="AD74" s="175">
        <f>IF(AB74=0,0,AB74/$R74*เงื่อนไข!$B$4)</f>
        <v>0</v>
      </c>
      <c r="AE74" s="181">
        <f t="shared" si="27"/>
        <v>0</v>
      </c>
      <c r="AF74" s="175">
        <f>SUMIF(วันทำงาน!$F$554:$F$687,$B74,วันทำงาน!$J$554:$J$687)</f>
        <v>0</v>
      </c>
      <c r="AG74" s="182">
        <f>IF((AND($W74&gt;=100%,$W74&lt;&gt;"")),เงื่อนไข!$F$8*Y74/$V74,0)</f>
        <v>0</v>
      </c>
      <c r="AH74" s="181">
        <f>SUM(วันทำงาน!AR74:AT74,วันทำงาน!AV74:AX74)</f>
        <v>0</v>
      </c>
      <c r="AI74" s="150"/>
      <c r="AJ74" s="150">
        <f>IF($W74="",0,IF($W74&gt;=100%,เงื่อนไข!$L$4,IF($W74&gt;=80%,เงื่อนไข!$K$4,IF($W74&gt;=50%,เงื่อนไข!$J$4,IF($W74&lt;50%,เงื่อนไข!$I$4)))))</f>
        <v>0</v>
      </c>
      <c r="AK74" s="179">
        <f t="shared" si="23"/>
        <v>0</v>
      </c>
      <c r="AL74" s="175">
        <f t="shared" si="24"/>
        <v>0</v>
      </c>
      <c r="AM74" s="175">
        <f>IF(AK74=0,0,AK74/$R74*เงื่อนไข!$B$4)</f>
        <v>0</v>
      </c>
      <c r="AN74" s="181">
        <f t="shared" si="28"/>
        <v>0</v>
      </c>
      <c r="AO74" s="175">
        <f>SUMIF(วันทำงาน!$F$554:$F$687,$B74,วันทำงาน!$K$554:$K$687)</f>
        <v>0</v>
      </c>
      <c r="AP74" s="182">
        <f>IF((AND($W74&gt;=100%,$W74&lt;&gt;"")),เงื่อนไข!$F$8*AH74/$V74,0)</f>
        <v>0</v>
      </c>
      <c r="AQ74" s="184">
        <f>วันทำงาน!AU74</f>
        <v>0</v>
      </c>
      <c r="AR74" s="150"/>
      <c r="AS74" s="150">
        <f>IF(W74="",0,IF($W74&gt;=100%,เงื่อนไข!$P$4,IF($W74&gt;=80%,เงื่อนไข!$O$4,IF($W74&gt;=50%,เงื่อนไข!$N$4,IF($W74&lt;50%,เงื่อนไข!$M$4)))))</f>
        <v>0</v>
      </c>
      <c r="AT74" s="179">
        <f t="shared" si="25"/>
        <v>0</v>
      </c>
      <c r="AU74" s="175">
        <f t="shared" si="26"/>
        <v>0</v>
      </c>
      <c r="AV74" s="175">
        <f>IF(AT74=0,0,AT74/$R74*เงื่อนไข!$B$4)</f>
        <v>0</v>
      </c>
      <c r="AW74" s="181">
        <f t="shared" si="29"/>
        <v>0</v>
      </c>
      <c r="AX74" s="175">
        <f>SUMIF(วันทำงาน!$F$554:$F$687,$B74,วันทำงาน!$L$554:$L$687)</f>
        <v>0</v>
      </c>
      <c r="AY74" s="182">
        <f>IF((AND($W74&gt;=100%,$W74&lt;&gt;"")),เงื่อนไข!$F$8*AQ74/$V74,0)</f>
        <v>0</v>
      </c>
    </row>
    <row r="75" spans="1:51" s="6" customFormat="1" x14ac:dyDescent="0.25">
      <c r="A75" s="124" t="str">
        <f>IF(วันทำงาน!A75&lt;&gt;"",วันทำงาน!A75,"")</f>
        <v/>
      </c>
      <c r="B75" s="124" t="str">
        <f>IF(วันทำงาน!B75&lt;&gt;"",วันทำงาน!B75,"")</f>
        <v/>
      </c>
      <c r="C75" s="124"/>
      <c r="D75" s="124" t="str">
        <f>IF(วันทำงาน!C75&lt;&gt;"",วันทำงาน!C75,"")</f>
        <v/>
      </c>
      <c r="E75" s="125" t="str">
        <f>IF(วันทำงาน!D75&lt;&gt;"",วันทำงาน!D75,"")</f>
        <v/>
      </c>
      <c r="F75" s="90" t="str">
        <f>IF(วันทำงาน!E75&lt;&gt;"",วันทำงาน!E75,"")</f>
        <v/>
      </c>
      <c r="G75" s="124" t="str">
        <f>IF(วันทำงาน!F75&lt;&gt;"",วันทำงาน!F75,"")</f>
        <v/>
      </c>
      <c r="H75" s="136" t="str">
        <f>IF(F75="Salesman",วันทำงาน!G75,"")</f>
        <v/>
      </c>
      <c r="I75" s="141" t="str">
        <f>IF($H75="","",AB75/$R75*(100%-เงื่อนไข!$B$4))</f>
        <v/>
      </c>
      <c r="J75" s="141" t="str">
        <f>IF($H75="","",AK75/$R75*(100%-เงื่อนไข!$B$4))</f>
        <v/>
      </c>
      <c r="K75" s="141" t="str">
        <f>IF($H75="","",AT75/$R75*(100%-เงื่อนไข!$B$4))</f>
        <v/>
      </c>
      <c r="L75" s="141" t="str">
        <f t="shared" si="16"/>
        <v/>
      </c>
      <c r="M75" s="142" t="str">
        <f>IF((OR(วันทำงาน!H75="",$F$1="")),"",IF(F75="Salesman",วันทำงาน!H75,""))</f>
        <v/>
      </c>
      <c r="N75" s="111">
        <f>IF($M75="",0,IF($X75="P",Y75*เงื่อนไข!$C$5,0))</f>
        <v>0</v>
      </c>
      <c r="O75" s="111">
        <f>IF($M75="",0,IF($X75="P",AH75*เงื่อนไข!$C$5,0))</f>
        <v>0</v>
      </c>
      <c r="P75" s="141">
        <f>IF($M75="",0,IF($X75="P",AQ75*เงื่อนไข!$C$5,0))</f>
        <v>0</v>
      </c>
      <c r="Q75" s="141">
        <f t="shared" si="17"/>
        <v>0</v>
      </c>
      <c r="R75" s="124" t="str">
        <f>IF($A75="","",IF(วันทำงาน!J75&lt;&gt;"",วันทำงาน!J75,""))</f>
        <v/>
      </c>
      <c r="S75" s="124" t="str">
        <f>IF($A75="","",IF(วันทำงาน!K75&lt;&gt;"",วันทำงาน!K75,""))</f>
        <v/>
      </c>
      <c r="T75" s="156">
        <f>IF(วันทำงาน!AZ75&lt;&gt;"",IF(วันทำงาน!AZ75&gt;S75,S75,วันทำงาน!AZ75),"")</f>
        <v>1</v>
      </c>
      <c r="U75" s="106" t="str">
        <f>IF(A75="","",เงื่อนไข!C$4)</f>
        <v/>
      </c>
      <c r="V75" s="106">
        <f t="shared" si="18"/>
        <v>0</v>
      </c>
      <c r="W75" s="105" t="str">
        <f t="shared" si="19"/>
        <v/>
      </c>
      <c r="X75" s="186" t="str">
        <f t="shared" si="20"/>
        <v/>
      </c>
      <c r="Y75" s="184">
        <f>วันทำงาน!AQ75</f>
        <v>0</v>
      </c>
      <c r="Z75" s="150"/>
      <c r="AA75" s="150">
        <f>IF($W75="",0,IF($W75&gt;=100%,เงื่อนไข!$H$4,IF($W75&gt;=80%,เงื่อนไข!$G$4,IF($W75&gt;=50%,เงื่อนไข!$F$4,IF($W75&lt;50%,เงื่อนไข!$E$4)))))</f>
        <v>0</v>
      </c>
      <c r="AB75" s="179">
        <f t="shared" si="21"/>
        <v>0</v>
      </c>
      <c r="AC75" s="141">
        <f t="shared" si="22"/>
        <v>0</v>
      </c>
      <c r="AD75" s="175">
        <f>IF(AB75=0,0,AB75/$R75*เงื่อนไข!$B$4)</f>
        <v>0</v>
      </c>
      <c r="AE75" s="181">
        <f t="shared" si="27"/>
        <v>0</v>
      </c>
      <c r="AF75" s="175">
        <f>SUMIF(วันทำงาน!$F$554:$F$687,$B75,วันทำงาน!$J$554:$J$687)</f>
        <v>0</v>
      </c>
      <c r="AG75" s="182">
        <f>IF((AND($W75&gt;=100%,$W75&lt;&gt;"")),เงื่อนไข!$F$8*Y75/$V75,0)</f>
        <v>0</v>
      </c>
      <c r="AH75" s="181">
        <f>SUM(วันทำงาน!AR75:AT75,วันทำงาน!AV75:AX75)</f>
        <v>0</v>
      </c>
      <c r="AI75" s="150"/>
      <c r="AJ75" s="150">
        <f>IF($W75="",0,IF($W75&gt;=100%,เงื่อนไข!$L$4,IF($W75&gt;=80%,เงื่อนไข!$K$4,IF($W75&gt;=50%,เงื่อนไข!$J$4,IF($W75&lt;50%,เงื่อนไข!$I$4)))))</f>
        <v>0</v>
      </c>
      <c r="AK75" s="179">
        <f t="shared" si="23"/>
        <v>0</v>
      </c>
      <c r="AL75" s="175">
        <f t="shared" si="24"/>
        <v>0</v>
      </c>
      <c r="AM75" s="175">
        <f>IF(AK75=0,0,AK75/$R75*เงื่อนไข!$B$4)</f>
        <v>0</v>
      </c>
      <c r="AN75" s="181">
        <f t="shared" si="28"/>
        <v>0</v>
      </c>
      <c r="AO75" s="175">
        <f>SUMIF(วันทำงาน!$F$554:$F$687,$B75,วันทำงาน!$K$554:$K$687)</f>
        <v>0</v>
      </c>
      <c r="AP75" s="182">
        <f>IF((AND($W75&gt;=100%,$W75&lt;&gt;"")),เงื่อนไข!$F$8*AH75/$V75,0)</f>
        <v>0</v>
      </c>
      <c r="AQ75" s="184">
        <f>วันทำงาน!AU75</f>
        <v>0</v>
      </c>
      <c r="AR75" s="150"/>
      <c r="AS75" s="150">
        <f>IF(W75="",0,IF($W75&gt;=100%,เงื่อนไข!$P$4,IF($W75&gt;=80%,เงื่อนไข!$O$4,IF($W75&gt;=50%,เงื่อนไข!$N$4,IF($W75&lt;50%,เงื่อนไข!$M$4)))))</f>
        <v>0</v>
      </c>
      <c r="AT75" s="179">
        <f t="shared" si="25"/>
        <v>0</v>
      </c>
      <c r="AU75" s="175">
        <f t="shared" si="26"/>
        <v>0</v>
      </c>
      <c r="AV75" s="175">
        <f>IF(AT75=0,0,AT75/$R75*เงื่อนไข!$B$4)</f>
        <v>0</v>
      </c>
      <c r="AW75" s="181">
        <f t="shared" si="29"/>
        <v>0</v>
      </c>
      <c r="AX75" s="175">
        <f>SUMIF(วันทำงาน!$F$554:$F$687,$B75,วันทำงาน!$L$554:$L$687)</f>
        <v>0</v>
      </c>
      <c r="AY75" s="182">
        <f>IF((AND($W75&gt;=100%,$W75&lt;&gt;"")),เงื่อนไข!$F$8*AQ75/$V75,0)</f>
        <v>0</v>
      </c>
    </row>
    <row r="76" spans="1:51" s="6" customFormat="1" x14ac:dyDescent="0.25">
      <c r="A76" s="124" t="str">
        <f>IF(วันทำงาน!A76&lt;&gt;"",วันทำงาน!A76,"")</f>
        <v/>
      </c>
      <c r="B76" s="124" t="str">
        <f>IF(วันทำงาน!B76&lt;&gt;"",วันทำงาน!B76,"")</f>
        <v/>
      </c>
      <c r="C76" s="124"/>
      <c r="D76" s="124" t="str">
        <f>IF(วันทำงาน!C76&lt;&gt;"",วันทำงาน!C76,"")</f>
        <v/>
      </c>
      <c r="E76" s="125" t="str">
        <f>IF(วันทำงาน!D76&lt;&gt;"",วันทำงาน!D76,"")</f>
        <v/>
      </c>
      <c r="F76" s="90" t="str">
        <f>IF(วันทำงาน!E76&lt;&gt;"",วันทำงาน!E76,"")</f>
        <v/>
      </c>
      <c r="G76" s="124" t="str">
        <f>IF(วันทำงาน!F76&lt;&gt;"",วันทำงาน!F76,"")</f>
        <v/>
      </c>
      <c r="H76" s="136" t="str">
        <f>IF(F76="Salesman",วันทำงาน!G76,"")</f>
        <v/>
      </c>
      <c r="I76" s="141" t="str">
        <f>IF($H76="","",AB76/$R76*(100%-เงื่อนไข!$B$4))</f>
        <v/>
      </c>
      <c r="J76" s="141" t="str">
        <f>IF($H76="","",AK76/$R76*(100%-เงื่อนไข!$B$4))</f>
        <v/>
      </c>
      <c r="K76" s="141" t="str">
        <f>IF($H76="","",AT76/$R76*(100%-เงื่อนไข!$B$4))</f>
        <v/>
      </c>
      <c r="L76" s="141" t="str">
        <f t="shared" si="16"/>
        <v/>
      </c>
      <c r="M76" s="142" t="str">
        <f>IF((OR(วันทำงาน!H76="",$F$1="")),"",IF(F76="Salesman",วันทำงาน!H76,""))</f>
        <v/>
      </c>
      <c r="N76" s="111">
        <f>IF($M76="",0,IF($X76="P",Y76*เงื่อนไข!$C$5,0))</f>
        <v>0</v>
      </c>
      <c r="O76" s="111">
        <f>IF($M76="",0,IF($X76="P",AH76*เงื่อนไข!$C$5,0))</f>
        <v>0</v>
      </c>
      <c r="P76" s="141">
        <f>IF($M76="",0,IF($X76="P",AQ76*เงื่อนไข!$C$5,0))</f>
        <v>0</v>
      </c>
      <c r="Q76" s="141">
        <f t="shared" si="17"/>
        <v>0</v>
      </c>
      <c r="R76" s="124" t="str">
        <f>IF($A76="","",IF(วันทำงาน!J76&lt;&gt;"",วันทำงาน!J76,""))</f>
        <v/>
      </c>
      <c r="S76" s="124" t="str">
        <f>IF($A76="","",IF(วันทำงาน!K76&lt;&gt;"",วันทำงาน!K76,""))</f>
        <v/>
      </c>
      <c r="T76" s="156">
        <f>IF(วันทำงาน!AZ76&lt;&gt;"",IF(วันทำงาน!AZ76&gt;S76,S76,วันทำงาน!AZ76),"")</f>
        <v>1</v>
      </c>
      <c r="U76" s="106" t="str">
        <f>IF(A76="","",เงื่อนไข!C$4)</f>
        <v/>
      </c>
      <c r="V76" s="106">
        <f t="shared" si="18"/>
        <v>0</v>
      </c>
      <c r="W76" s="105" t="str">
        <f t="shared" si="19"/>
        <v/>
      </c>
      <c r="X76" s="186" t="str">
        <f t="shared" si="20"/>
        <v/>
      </c>
      <c r="Y76" s="184">
        <f>วันทำงาน!AQ76</f>
        <v>0</v>
      </c>
      <c r="Z76" s="150"/>
      <c r="AA76" s="150">
        <f>IF($W76="",0,IF($W76&gt;=100%,เงื่อนไข!$H$4,IF($W76&gt;=80%,เงื่อนไข!$G$4,IF($W76&gt;=50%,เงื่อนไข!$F$4,IF($W76&lt;50%,เงื่อนไข!$E$4)))))</f>
        <v>0</v>
      </c>
      <c r="AB76" s="179">
        <f t="shared" si="21"/>
        <v>0</v>
      </c>
      <c r="AC76" s="141">
        <f t="shared" si="22"/>
        <v>0</v>
      </c>
      <c r="AD76" s="175">
        <f>IF(AB76=0,0,AB76/$R76*เงื่อนไข!$B$4)</f>
        <v>0</v>
      </c>
      <c r="AE76" s="181">
        <f t="shared" si="27"/>
        <v>0</v>
      </c>
      <c r="AF76" s="175">
        <f>SUMIF(วันทำงาน!$F$554:$F$687,$B76,วันทำงาน!$J$554:$J$687)</f>
        <v>0</v>
      </c>
      <c r="AG76" s="182">
        <f>IF((AND($W76&gt;=100%,$W76&lt;&gt;"")),เงื่อนไข!$F$8*Y76/$V76,0)</f>
        <v>0</v>
      </c>
      <c r="AH76" s="181">
        <f>SUM(วันทำงาน!AR76:AT76,วันทำงาน!AV76:AX76)</f>
        <v>0</v>
      </c>
      <c r="AI76" s="150"/>
      <c r="AJ76" s="150">
        <f>IF($W76="",0,IF($W76&gt;=100%,เงื่อนไข!$L$4,IF($W76&gt;=80%,เงื่อนไข!$K$4,IF($W76&gt;=50%,เงื่อนไข!$J$4,IF($W76&lt;50%,เงื่อนไข!$I$4)))))</f>
        <v>0</v>
      </c>
      <c r="AK76" s="179">
        <f t="shared" si="23"/>
        <v>0</v>
      </c>
      <c r="AL76" s="175">
        <f t="shared" si="24"/>
        <v>0</v>
      </c>
      <c r="AM76" s="175">
        <f>IF(AK76=0,0,AK76/$R76*เงื่อนไข!$B$4)</f>
        <v>0</v>
      </c>
      <c r="AN76" s="181">
        <f t="shared" si="28"/>
        <v>0</v>
      </c>
      <c r="AO76" s="175">
        <f>SUMIF(วันทำงาน!$F$554:$F$687,$B76,วันทำงาน!$K$554:$K$687)</f>
        <v>0</v>
      </c>
      <c r="AP76" s="182">
        <f>IF((AND($W76&gt;=100%,$W76&lt;&gt;"")),เงื่อนไข!$F$8*AH76/$V76,0)</f>
        <v>0</v>
      </c>
      <c r="AQ76" s="184">
        <f>วันทำงาน!AU76</f>
        <v>0</v>
      </c>
      <c r="AR76" s="150"/>
      <c r="AS76" s="150">
        <f>IF(W76="",0,IF($W76&gt;=100%,เงื่อนไข!$P$4,IF($W76&gt;=80%,เงื่อนไข!$O$4,IF($W76&gt;=50%,เงื่อนไข!$N$4,IF($W76&lt;50%,เงื่อนไข!$M$4)))))</f>
        <v>0</v>
      </c>
      <c r="AT76" s="179">
        <f t="shared" si="25"/>
        <v>0</v>
      </c>
      <c r="AU76" s="175">
        <f t="shared" si="26"/>
        <v>0</v>
      </c>
      <c r="AV76" s="175">
        <f>IF(AT76=0,0,AT76/$R76*เงื่อนไข!$B$4)</f>
        <v>0</v>
      </c>
      <c r="AW76" s="181">
        <f t="shared" si="29"/>
        <v>0</v>
      </c>
      <c r="AX76" s="175">
        <f>SUMIF(วันทำงาน!$F$554:$F$687,$B76,วันทำงาน!$L$554:$L$687)</f>
        <v>0</v>
      </c>
      <c r="AY76" s="182">
        <f>IF((AND($W76&gt;=100%,$W76&lt;&gt;"")),เงื่อนไข!$F$8*AQ76/$V76,0)</f>
        <v>0</v>
      </c>
    </row>
    <row r="77" spans="1:51" s="6" customFormat="1" x14ac:dyDescent="0.25">
      <c r="A77" s="124" t="str">
        <f>IF(วันทำงาน!A77&lt;&gt;"",วันทำงาน!A77,"")</f>
        <v/>
      </c>
      <c r="B77" s="124" t="str">
        <f>IF(วันทำงาน!B77&lt;&gt;"",วันทำงาน!B77,"")</f>
        <v/>
      </c>
      <c r="C77" s="124"/>
      <c r="D77" s="124" t="str">
        <f>IF(วันทำงาน!C77&lt;&gt;"",วันทำงาน!C77,"")</f>
        <v/>
      </c>
      <c r="E77" s="125" t="str">
        <f>IF(วันทำงาน!D77&lt;&gt;"",วันทำงาน!D77,"")</f>
        <v/>
      </c>
      <c r="F77" s="90" t="str">
        <f>IF(วันทำงาน!E77&lt;&gt;"",วันทำงาน!E77,"")</f>
        <v/>
      </c>
      <c r="G77" s="124" t="str">
        <f>IF(วันทำงาน!F77&lt;&gt;"",วันทำงาน!F77,"")</f>
        <v/>
      </c>
      <c r="H77" s="136" t="str">
        <f>IF(F77="Salesman",วันทำงาน!G77,"")</f>
        <v/>
      </c>
      <c r="I77" s="141" t="str">
        <f>IF($H77="","",AB77/$R77*(100%-เงื่อนไข!$B$4))</f>
        <v/>
      </c>
      <c r="J77" s="141" t="str">
        <f>IF($H77="","",AK77/$R77*(100%-เงื่อนไข!$B$4))</f>
        <v/>
      </c>
      <c r="K77" s="141" t="str">
        <f>IF($H77="","",AT77/$R77*(100%-เงื่อนไข!$B$4))</f>
        <v/>
      </c>
      <c r="L77" s="141" t="str">
        <f t="shared" si="16"/>
        <v/>
      </c>
      <c r="M77" s="142" t="str">
        <f>IF((OR(วันทำงาน!H77="",$F$1="")),"",IF(F77="Salesman",วันทำงาน!H77,""))</f>
        <v/>
      </c>
      <c r="N77" s="111">
        <f>IF($M77="",0,IF($X77="P",Y77*เงื่อนไข!$C$5,0))</f>
        <v>0</v>
      </c>
      <c r="O77" s="111">
        <f>IF($M77="",0,IF($X77="P",AH77*เงื่อนไข!$C$5,0))</f>
        <v>0</v>
      </c>
      <c r="P77" s="141">
        <f>IF($M77="",0,IF($X77="P",AQ77*เงื่อนไข!$C$5,0))</f>
        <v>0</v>
      </c>
      <c r="Q77" s="141">
        <f t="shared" si="17"/>
        <v>0</v>
      </c>
      <c r="R77" s="124" t="str">
        <f>IF($A77="","",IF(วันทำงาน!J77&lt;&gt;"",วันทำงาน!J77,""))</f>
        <v/>
      </c>
      <c r="S77" s="124" t="str">
        <f>IF($A77="","",IF(วันทำงาน!K77&lt;&gt;"",วันทำงาน!K77,""))</f>
        <v/>
      </c>
      <c r="T77" s="156">
        <f>IF(วันทำงาน!AZ77&lt;&gt;"",IF(วันทำงาน!AZ77&gt;S77,S77,วันทำงาน!AZ77),"")</f>
        <v>1</v>
      </c>
      <c r="U77" s="106" t="str">
        <f>IF(A77="","",เงื่อนไข!C$4)</f>
        <v/>
      </c>
      <c r="V77" s="106">
        <f t="shared" si="18"/>
        <v>0</v>
      </c>
      <c r="W77" s="105" t="str">
        <f t="shared" si="19"/>
        <v/>
      </c>
      <c r="X77" s="186" t="str">
        <f t="shared" si="20"/>
        <v/>
      </c>
      <c r="Y77" s="184">
        <f>วันทำงาน!AQ77</f>
        <v>0</v>
      </c>
      <c r="Z77" s="150"/>
      <c r="AA77" s="150">
        <f>IF($W77="",0,IF($W77&gt;=100%,เงื่อนไข!$H$4,IF($W77&gt;=80%,เงื่อนไข!$G$4,IF($W77&gt;=50%,เงื่อนไข!$F$4,IF($W77&lt;50%,เงื่อนไข!$E$4)))))</f>
        <v>0</v>
      </c>
      <c r="AB77" s="179">
        <f t="shared" si="21"/>
        <v>0</v>
      </c>
      <c r="AC77" s="141">
        <f t="shared" si="22"/>
        <v>0</v>
      </c>
      <c r="AD77" s="175">
        <f>IF(AB77=0,0,AB77/$R77*เงื่อนไข!$B$4)</f>
        <v>0</v>
      </c>
      <c r="AE77" s="181">
        <f t="shared" si="27"/>
        <v>0</v>
      </c>
      <c r="AF77" s="175">
        <f>SUMIF(วันทำงาน!$F$554:$F$687,$B77,วันทำงาน!$J$554:$J$687)</f>
        <v>0</v>
      </c>
      <c r="AG77" s="182">
        <f>IF((AND($W77&gt;=100%,$W77&lt;&gt;"")),เงื่อนไข!$F$8*Y77/$V77,0)</f>
        <v>0</v>
      </c>
      <c r="AH77" s="181">
        <f>SUM(วันทำงาน!AR77:AT77,วันทำงาน!AV77:AX77)</f>
        <v>0</v>
      </c>
      <c r="AI77" s="150"/>
      <c r="AJ77" s="150">
        <f>IF($W77="",0,IF($W77&gt;=100%,เงื่อนไข!$L$4,IF($W77&gt;=80%,เงื่อนไข!$K$4,IF($W77&gt;=50%,เงื่อนไข!$J$4,IF($W77&lt;50%,เงื่อนไข!$I$4)))))</f>
        <v>0</v>
      </c>
      <c r="AK77" s="179">
        <f t="shared" si="23"/>
        <v>0</v>
      </c>
      <c r="AL77" s="175">
        <f t="shared" si="24"/>
        <v>0</v>
      </c>
      <c r="AM77" s="175">
        <f>IF(AK77=0,0,AK77/$R77*เงื่อนไข!$B$4)</f>
        <v>0</v>
      </c>
      <c r="AN77" s="181">
        <f t="shared" si="28"/>
        <v>0</v>
      </c>
      <c r="AO77" s="175">
        <f>SUMIF(วันทำงาน!$F$554:$F$687,$B77,วันทำงาน!$K$554:$K$687)</f>
        <v>0</v>
      </c>
      <c r="AP77" s="182">
        <f>IF((AND($W77&gt;=100%,$W77&lt;&gt;"")),เงื่อนไข!$F$8*AH77/$V77,0)</f>
        <v>0</v>
      </c>
      <c r="AQ77" s="184">
        <f>วันทำงาน!AU77</f>
        <v>0</v>
      </c>
      <c r="AR77" s="150"/>
      <c r="AS77" s="150">
        <f>IF(W77="",0,IF($W77&gt;=100%,เงื่อนไข!$P$4,IF($W77&gt;=80%,เงื่อนไข!$O$4,IF($W77&gt;=50%,เงื่อนไข!$N$4,IF($W77&lt;50%,เงื่อนไข!$M$4)))))</f>
        <v>0</v>
      </c>
      <c r="AT77" s="179">
        <f t="shared" si="25"/>
        <v>0</v>
      </c>
      <c r="AU77" s="175">
        <f t="shared" si="26"/>
        <v>0</v>
      </c>
      <c r="AV77" s="175">
        <f>IF(AT77=0,0,AT77/$R77*เงื่อนไข!$B$4)</f>
        <v>0</v>
      </c>
      <c r="AW77" s="181">
        <f t="shared" si="29"/>
        <v>0</v>
      </c>
      <c r="AX77" s="175">
        <f>SUMIF(วันทำงาน!$F$554:$F$687,$B77,วันทำงาน!$L$554:$L$687)</f>
        <v>0</v>
      </c>
      <c r="AY77" s="182">
        <f>IF((AND($W77&gt;=100%,$W77&lt;&gt;"")),เงื่อนไข!$F$8*AQ77/$V77,0)</f>
        <v>0</v>
      </c>
    </row>
    <row r="78" spans="1:51" s="6" customFormat="1" x14ac:dyDescent="0.25">
      <c r="A78" s="124" t="str">
        <f>IF(วันทำงาน!A78&lt;&gt;"",วันทำงาน!A78,"")</f>
        <v/>
      </c>
      <c r="B78" s="124" t="str">
        <f>IF(วันทำงาน!B78&lt;&gt;"",วันทำงาน!B78,"")</f>
        <v/>
      </c>
      <c r="C78" s="124"/>
      <c r="D78" s="124" t="str">
        <f>IF(วันทำงาน!C78&lt;&gt;"",วันทำงาน!C78,"")</f>
        <v/>
      </c>
      <c r="E78" s="125" t="str">
        <f>IF(วันทำงาน!D78&lt;&gt;"",วันทำงาน!D78,"")</f>
        <v/>
      </c>
      <c r="F78" s="90" t="str">
        <f>IF(วันทำงาน!E78&lt;&gt;"",วันทำงาน!E78,"")</f>
        <v/>
      </c>
      <c r="G78" s="124" t="str">
        <f>IF(วันทำงาน!F78&lt;&gt;"",วันทำงาน!F78,"")</f>
        <v/>
      </c>
      <c r="H78" s="136" t="str">
        <f>IF(F78="Salesman",วันทำงาน!G78,"")</f>
        <v/>
      </c>
      <c r="I78" s="141" t="str">
        <f>IF($H78="","",AB78/$R78*(100%-เงื่อนไข!$B$4))</f>
        <v/>
      </c>
      <c r="J78" s="141" t="str">
        <f>IF($H78="","",AK78/$R78*(100%-เงื่อนไข!$B$4))</f>
        <v/>
      </c>
      <c r="K78" s="141" t="str">
        <f>IF($H78="","",AT78/$R78*(100%-เงื่อนไข!$B$4))</f>
        <v/>
      </c>
      <c r="L78" s="141" t="str">
        <f t="shared" si="16"/>
        <v/>
      </c>
      <c r="M78" s="142" t="str">
        <f>IF((OR(วันทำงาน!H78="",$F$1="")),"",IF(F78="Salesman",วันทำงาน!H78,""))</f>
        <v/>
      </c>
      <c r="N78" s="111">
        <f>IF($M78="",0,IF($X78="P",Y78*เงื่อนไข!$C$5,0))</f>
        <v>0</v>
      </c>
      <c r="O78" s="111">
        <f>IF($M78="",0,IF($X78="P",AH78*เงื่อนไข!$C$5,0))</f>
        <v>0</v>
      </c>
      <c r="P78" s="141">
        <f>IF($M78="",0,IF($X78="P",AQ78*เงื่อนไข!$C$5,0))</f>
        <v>0</v>
      </c>
      <c r="Q78" s="141">
        <f t="shared" si="17"/>
        <v>0</v>
      </c>
      <c r="R78" s="124" t="str">
        <f>IF($A78="","",IF(วันทำงาน!J78&lt;&gt;"",วันทำงาน!J78,""))</f>
        <v/>
      </c>
      <c r="S78" s="124" t="str">
        <f>IF($A78="","",IF(วันทำงาน!K78&lt;&gt;"",วันทำงาน!K78,""))</f>
        <v/>
      </c>
      <c r="T78" s="156">
        <f>IF(วันทำงาน!AZ78&lt;&gt;"",IF(วันทำงาน!AZ78&gt;S78,S78,วันทำงาน!AZ78),"")</f>
        <v>1</v>
      </c>
      <c r="U78" s="106" t="str">
        <f>IF(A78="","",เงื่อนไข!C$4)</f>
        <v/>
      </c>
      <c r="V78" s="106">
        <f t="shared" si="18"/>
        <v>0</v>
      </c>
      <c r="W78" s="105" t="str">
        <f t="shared" si="19"/>
        <v/>
      </c>
      <c r="X78" s="186" t="str">
        <f t="shared" si="20"/>
        <v/>
      </c>
      <c r="Y78" s="184">
        <f>วันทำงาน!AQ78</f>
        <v>0</v>
      </c>
      <c r="Z78" s="150"/>
      <c r="AA78" s="150">
        <f>IF($W78="",0,IF($W78&gt;=100%,เงื่อนไข!$H$4,IF($W78&gt;=80%,เงื่อนไข!$G$4,IF($W78&gt;=50%,เงื่อนไข!$F$4,IF($W78&lt;50%,เงื่อนไข!$E$4)))))</f>
        <v>0</v>
      </c>
      <c r="AB78" s="179">
        <f t="shared" si="21"/>
        <v>0</v>
      </c>
      <c r="AC78" s="141">
        <f t="shared" si="22"/>
        <v>0</v>
      </c>
      <c r="AD78" s="175">
        <f>IF(AB78=0,0,AB78/$R78*เงื่อนไข!$B$4)</f>
        <v>0</v>
      </c>
      <c r="AE78" s="181">
        <f t="shared" si="27"/>
        <v>0</v>
      </c>
      <c r="AF78" s="175">
        <f>SUMIF(วันทำงาน!$F$554:$F$687,$B78,วันทำงาน!$J$554:$J$687)</f>
        <v>0</v>
      </c>
      <c r="AG78" s="182">
        <f>IF((AND($W78&gt;=100%,$W78&lt;&gt;"")),เงื่อนไข!$F$8*Y78/$V78,0)</f>
        <v>0</v>
      </c>
      <c r="AH78" s="181">
        <f>SUM(วันทำงาน!AR78:AT78,วันทำงาน!AV78:AX78)</f>
        <v>0</v>
      </c>
      <c r="AI78" s="150"/>
      <c r="AJ78" s="150">
        <f>IF($W78="",0,IF($W78&gt;=100%,เงื่อนไข!$L$4,IF($W78&gt;=80%,เงื่อนไข!$K$4,IF($W78&gt;=50%,เงื่อนไข!$J$4,IF($W78&lt;50%,เงื่อนไข!$I$4)))))</f>
        <v>0</v>
      </c>
      <c r="AK78" s="179">
        <f t="shared" si="23"/>
        <v>0</v>
      </c>
      <c r="AL78" s="175">
        <f t="shared" si="24"/>
        <v>0</v>
      </c>
      <c r="AM78" s="175">
        <f>IF(AK78=0,0,AK78/$R78*เงื่อนไข!$B$4)</f>
        <v>0</v>
      </c>
      <c r="AN78" s="181">
        <f t="shared" si="28"/>
        <v>0</v>
      </c>
      <c r="AO78" s="175">
        <f>SUMIF(วันทำงาน!$F$554:$F$687,$B78,วันทำงาน!$K$554:$K$687)</f>
        <v>0</v>
      </c>
      <c r="AP78" s="182">
        <f>IF((AND($W78&gt;=100%,$W78&lt;&gt;"")),เงื่อนไข!$F$8*AH78/$V78,0)</f>
        <v>0</v>
      </c>
      <c r="AQ78" s="184">
        <f>วันทำงาน!AU78</f>
        <v>0</v>
      </c>
      <c r="AR78" s="150"/>
      <c r="AS78" s="150">
        <f>IF(W78="",0,IF($W78&gt;=100%,เงื่อนไข!$P$4,IF($W78&gt;=80%,เงื่อนไข!$O$4,IF($W78&gt;=50%,เงื่อนไข!$N$4,IF($W78&lt;50%,เงื่อนไข!$M$4)))))</f>
        <v>0</v>
      </c>
      <c r="AT78" s="179">
        <f t="shared" si="25"/>
        <v>0</v>
      </c>
      <c r="AU78" s="175">
        <f t="shared" si="26"/>
        <v>0</v>
      </c>
      <c r="AV78" s="175">
        <f>IF(AT78=0,0,AT78/$R78*เงื่อนไข!$B$4)</f>
        <v>0</v>
      </c>
      <c r="AW78" s="181">
        <f t="shared" si="29"/>
        <v>0</v>
      </c>
      <c r="AX78" s="175">
        <f>SUMIF(วันทำงาน!$F$554:$F$687,$B78,วันทำงาน!$L$554:$L$687)</f>
        <v>0</v>
      </c>
      <c r="AY78" s="182">
        <f>IF((AND($W78&gt;=100%,$W78&lt;&gt;"")),เงื่อนไข!$F$8*AQ78/$V78,0)</f>
        <v>0</v>
      </c>
    </row>
    <row r="79" spans="1:51" s="6" customFormat="1" x14ac:dyDescent="0.25">
      <c r="A79" s="124" t="str">
        <f>IF(วันทำงาน!A79&lt;&gt;"",วันทำงาน!A79,"")</f>
        <v/>
      </c>
      <c r="B79" s="124" t="str">
        <f>IF(วันทำงาน!B79&lt;&gt;"",วันทำงาน!B79,"")</f>
        <v/>
      </c>
      <c r="C79" s="124"/>
      <c r="D79" s="124" t="str">
        <f>IF(วันทำงาน!C79&lt;&gt;"",วันทำงาน!C79,"")</f>
        <v/>
      </c>
      <c r="E79" s="125" t="str">
        <f>IF(วันทำงาน!D79&lt;&gt;"",วันทำงาน!D79,"")</f>
        <v/>
      </c>
      <c r="F79" s="90" t="str">
        <f>IF(วันทำงาน!E79&lt;&gt;"",วันทำงาน!E79,"")</f>
        <v/>
      </c>
      <c r="G79" s="124" t="str">
        <f>IF(วันทำงาน!F79&lt;&gt;"",วันทำงาน!F79,"")</f>
        <v/>
      </c>
      <c r="H79" s="136" t="str">
        <f>IF(F79="Salesman",วันทำงาน!G79,"")</f>
        <v/>
      </c>
      <c r="I79" s="141" t="str">
        <f>IF($H79="","",AB79/$R79*(100%-เงื่อนไข!$B$4))</f>
        <v/>
      </c>
      <c r="J79" s="141" t="str">
        <f>IF($H79="","",AK79/$R79*(100%-เงื่อนไข!$B$4))</f>
        <v/>
      </c>
      <c r="K79" s="141" t="str">
        <f>IF($H79="","",AT79/$R79*(100%-เงื่อนไข!$B$4))</f>
        <v/>
      </c>
      <c r="L79" s="141" t="str">
        <f t="shared" si="16"/>
        <v/>
      </c>
      <c r="M79" s="142" t="str">
        <f>IF((OR(วันทำงาน!H79="",$F$1="")),"",IF(F79="Salesman",วันทำงาน!H79,""))</f>
        <v/>
      </c>
      <c r="N79" s="111">
        <f>IF($M79="",0,IF($X79="P",Y79*เงื่อนไข!$C$5,0))</f>
        <v>0</v>
      </c>
      <c r="O79" s="111">
        <f>IF($M79="",0,IF($X79="P",AH79*เงื่อนไข!$C$5,0))</f>
        <v>0</v>
      </c>
      <c r="P79" s="141">
        <f>IF($M79="",0,IF($X79="P",AQ79*เงื่อนไข!$C$5,0))</f>
        <v>0</v>
      </c>
      <c r="Q79" s="141">
        <f t="shared" si="17"/>
        <v>0</v>
      </c>
      <c r="R79" s="124" t="str">
        <f>IF($A79="","",IF(วันทำงาน!J79&lt;&gt;"",วันทำงาน!J79,""))</f>
        <v/>
      </c>
      <c r="S79" s="124" t="str">
        <f>IF($A79="","",IF(วันทำงาน!K79&lt;&gt;"",วันทำงาน!K79,""))</f>
        <v/>
      </c>
      <c r="T79" s="156">
        <f>IF(วันทำงาน!AZ79&lt;&gt;"",IF(วันทำงาน!AZ79&gt;S79,S79,วันทำงาน!AZ79),"")</f>
        <v>1</v>
      </c>
      <c r="U79" s="106" t="str">
        <f>IF(A79="","",เงื่อนไข!C$4)</f>
        <v/>
      </c>
      <c r="V79" s="106">
        <f t="shared" si="18"/>
        <v>0</v>
      </c>
      <c r="W79" s="105" t="str">
        <f t="shared" si="19"/>
        <v/>
      </c>
      <c r="X79" s="186" t="str">
        <f t="shared" si="20"/>
        <v/>
      </c>
      <c r="Y79" s="184">
        <f>วันทำงาน!AQ79</f>
        <v>0</v>
      </c>
      <c r="Z79" s="150"/>
      <c r="AA79" s="150">
        <f>IF($W79="",0,IF($W79&gt;=100%,เงื่อนไข!$H$4,IF($W79&gt;=80%,เงื่อนไข!$G$4,IF($W79&gt;=50%,เงื่อนไข!$F$4,IF($W79&lt;50%,เงื่อนไข!$E$4)))))</f>
        <v>0</v>
      </c>
      <c r="AB79" s="179">
        <f t="shared" si="21"/>
        <v>0</v>
      </c>
      <c r="AC79" s="141">
        <f t="shared" si="22"/>
        <v>0</v>
      </c>
      <c r="AD79" s="175">
        <f>IF(AB79=0,0,AB79/$R79*เงื่อนไข!$B$4)</f>
        <v>0</v>
      </c>
      <c r="AE79" s="181">
        <f t="shared" si="27"/>
        <v>0</v>
      </c>
      <c r="AF79" s="175">
        <f>SUMIF(วันทำงาน!$F$554:$F$687,$B79,วันทำงาน!$J$554:$J$687)</f>
        <v>0</v>
      </c>
      <c r="AG79" s="182">
        <f>IF((AND($W79&gt;=100%,$W79&lt;&gt;"")),เงื่อนไข!$F$8*Y79/$V79,0)</f>
        <v>0</v>
      </c>
      <c r="AH79" s="181">
        <f>SUM(วันทำงาน!AR79:AT79,วันทำงาน!AV79:AX79)</f>
        <v>0</v>
      </c>
      <c r="AI79" s="150"/>
      <c r="AJ79" s="150">
        <f>IF($W79="",0,IF($W79&gt;=100%,เงื่อนไข!$L$4,IF($W79&gt;=80%,เงื่อนไข!$K$4,IF($W79&gt;=50%,เงื่อนไข!$J$4,IF($W79&lt;50%,เงื่อนไข!$I$4)))))</f>
        <v>0</v>
      </c>
      <c r="AK79" s="179">
        <f t="shared" si="23"/>
        <v>0</v>
      </c>
      <c r="AL79" s="175">
        <f t="shared" si="24"/>
        <v>0</v>
      </c>
      <c r="AM79" s="175">
        <f>IF(AK79=0,0,AK79/$R79*เงื่อนไข!$B$4)</f>
        <v>0</v>
      </c>
      <c r="AN79" s="181">
        <f t="shared" si="28"/>
        <v>0</v>
      </c>
      <c r="AO79" s="175">
        <f>SUMIF(วันทำงาน!$F$554:$F$687,$B79,วันทำงาน!$K$554:$K$687)</f>
        <v>0</v>
      </c>
      <c r="AP79" s="182">
        <f>IF((AND($W79&gt;=100%,$W79&lt;&gt;"")),เงื่อนไข!$F$8*AH79/$V79,0)</f>
        <v>0</v>
      </c>
      <c r="AQ79" s="184">
        <f>วันทำงาน!AU79</f>
        <v>0</v>
      </c>
      <c r="AR79" s="150"/>
      <c r="AS79" s="150">
        <f>IF(W79="",0,IF($W79&gt;=100%,เงื่อนไข!$P$4,IF($W79&gt;=80%,เงื่อนไข!$O$4,IF($W79&gt;=50%,เงื่อนไข!$N$4,IF($W79&lt;50%,เงื่อนไข!$M$4)))))</f>
        <v>0</v>
      </c>
      <c r="AT79" s="179">
        <f t="shared" si="25"/>
        <v>0</v>
      </c>
      <c r="AU79" s="175">
        <f t="shared" si="26"/>
        <v>0</v>
      </c>
      <c r="AV79" s="175">
        <f>IF(AT79=0,0,AT79/$R79*เงื่อนไข!$B$4)</f>
        <v>0</v>
      </c>
      <c r="AW79" s="181">
        <f t="shared" si="29"/>
        <v>0</v>
      </c>
      <c r="AX79" s="175">
        <f>SUMIF(วันทำงาน!$F$554:$F$687,$B79,วันทำงาน!$L$554:$L$687)</f>
        <v>0</v>
      </c>
      <c r="AY79" s="182">
        <f>IF((AND($W79&gt;=100%,$W79&lt;&gt;"")),เงื่อนไข!$F$8*AQ79/$V79,0)</f>
        <v>0</v>
      </c>
    </row>
    <row r="80" spans="1:51" s="6" customFormat="1" x14ac:dyDescent="0.25">
      <c r="A80" s="124" t="str">
        <f>IF(วันทำงาน!A80&lt;&gt;"",วันทำงาน!A80,"")</f>
        <v/>
      </c>
      <c r="B80" s="124" t="str">
        <f>IF(วันทำงาน!B80&lt;&gt;"",วันทำงาน!B80,"")</f>
        <v/>
      </c>
      <c r="C80" s="124"/>
      <c r="D80" s="124" t="str">
        <f>IF(วันทำงาน!C80&lt;&gt;"",วันทำงาน!C80,"")</f>
        <v/>
      </c>
      <c r="E80" s="125" t="str">
        <f>IF(วันทำงาน!D80&lt;&gt;"",วันทำงาน!D80,"")</f>
        <v/>
      </c>
      <c r="F80" s="90" t="str">
        <f>IF(วันทำงาน!E80&lt;&gt;"",วันทำงาน!E80,"")</f>
        <v/>
      </c>
      <c r="G80" s="124" t="str">
        <f>IF(วันทำงาน!F80&lt;&gt;"",วันทำงาน!F80,"")</f>
        <v/>
      </c>
      <c r="H80" s="136" t="str">
        <f>IF(F80="Salesman",วันทำงาน!G80,"")</f>
        <v/>
      </c>
      <c r="I80" s="141" t="str">
        <f>IF($H80="","",AB80/$R80*(100%-เงื่อนไข!$B$4))</f>
        <v/>
      </c>
      <c r="J80" s="141" t="str">
        <f>IF($H80="","",AK80/$R80*(100%-เงื่อนไข!$B$4))</f>
        <v/>
      </c>
      <c r="K80" s="141" t="str">
        <f>IF($H80="","",AT80/$R80*(100%-เงื่อนไข!$B$4))</f>
        <v/>
      </c>
      <c r="L80" s="141" t="str">
        <f t="shared" si="16"/>
        <v/>
      </c>
      <c r="M80" s="142" t="str">
        <f>IF((OR(วันทำงาน!H80="",$F$1="")),"",IF(F80="Salesman",วันทำงาน!H80,""))</f>
        <v/>
      </c>
      <c r="N80" s="111">
        <f>IF($M80="",0,IF($X80="P",Y80*เงื่อนไข!$C$5,0))</f>
        <v>0</v>
      </c>
      <c r="O80" s="111">
        <f>IF($M80="",0,IF($X80="P",AH80*เงื่อนไข!$C$5,0))</f>
        <v>0</v>
      </c>
      <c r="P80" s="141">
        <f>IF($M80="",0,IF($X80="P",AQ80*เงื่อนไข!$C$5,0))</f>
        <v>0</v>
      </c>
      <c r="Q80" s="141">
        <f t="shared" si="17"/>
        <v>0</v>
      </c>
      <c r="R80" s="124" t="str">
        <f>IF($A80="","",IF(วันทำงาน!J80&lt;&gt;"",วันทำงาน!J80,""))</f>
        <v/>
      </c>
      <c r="S80" s="124" t="str">
        <f>IF($A80="","",IF(วันทำงาน!K80&lt;&gt;"",วันทำงาน!K80,""))</f>
        <v/>
      </c>
      <c r="T80" s="156">
        <f>IF(วันทำงาน!AZ80&lt;&gt;"",IF(วันทำงาน!AZ80&gt;S80,S80,วันทำงาน!AZ80),"")</f>
        <v>1</v>
      </c>
      <c r="U80" s="106" t="str">
        <f>IF(A80="","",เงื่อนไข!C$4)</f>
        <v/>
      </c>
      <c r="V80" s="106">
        <f t="shared" si="18"/>
        <v>0</v>
      </c>
      <c r="W80" s="105" t="str">
        <f t="shared" si="19"/>
        <v/>
      </c>
      <c r="X80" s="186" t="str">
        <f t="shared" si="20"/>
        <v/>
      </c>
      <c r="Y80" s="184">
        <f>วันทำงาน!AQ80</f>
        <v>0</v>
      </c>
      <c r="Z80" s="150"/>
      <c r="AA80" s="150">
        <f>IF($W80="",0,IF($W80&gt;=100%,เงื่อนไข!$H$4,IF($W80&gt;=80%,เงื่อนไข!$G$4,IF($W80&gt;=50%,เงื่อนไข!$F$4,IF($W80&lt;50%,เงื่อนไข!$E$4)))))</f>
        <v>0</v>
      </c>
      <c r="AB80" s="179">
        <f t="shared" si="21"/>
        <v>0</v>
      </c>
      <c r="AC80" s="141">
        <f t="shared" si="22"/>
        <v>0</v>
      </c>
      <c r="AD80" s="175">
        <f>IF(AB80=0,0,AB80/$R80*เงื่อนไข!$B$4)</f>
        <v>0</v>
      </c>
      <c r="AE80" s="181">
        <f t="shared" si="27"/>
        <v>0</v>
      </c>
      <c r="AF80" s="175">
        <f>SUMIF(วันทำงาน!$F$554:$F$687,$B80,วันทำงาน!$J$554:$J$687)</f>
        <v>0</v>
      </c>
      <c r="AG80" s="182">
        <f>IF((AND($W80&gt;=100%,$W80&lt;&gt;"")),เงื่อนไข!$F$8*Y80/$V80,0)</f>
        <v>0</v>
      </c>
      <c r="AH80" s="181">
        <f>SUM(วันทำงาน!AR80:AT80,วันทำงาน!AV80:AX80)</f>
        <v>0</v>
      </c>
      <c r="AI80" s="150"/>
      <c r="AJ80" s="150">
        <f>IF($W80="",0,IF($W80&gt;=100%,เงื่อนไข!$L$4,IF($W80&gt;=80%,เงื่อนไข!$K$4,IF($W80&gt;=50%,เงื่อนไข!$J$4,IF($W80&lt;50%,เงื่อนไข!$I$4)))))</f>
        <v>0</v>
      </c>
      <c r="AK80" s="179">
        <f t="shared" si="23"/>
        <v>0</v>
      </c>
      <c r="AL80" s="175">
        <f t="shared" si="24"/>
        <v>0</v>
      </c>
      <c r="AM80" s="175">
        <f>IF(AK80=0,0,AK80/$R80*เงื่อนไข!$B$4)</f>
        <v>0</v>
      </c>
      <c r="AN80" s="181">
        <f t="shared" si="28"/>
        <v>0</v>
      </c>
      <c r="AO80" s="175">
        <f>SUMIF(วันทำงาน!$F$554:$F$687,$B80,วันทำงาน!$K$554:$K$687)</f>
        <v>0</v>
      </c>
      <c r="AP80" s="182">
        <f>IF((AND($W80&gt;=100%,$W80&lt;&gt;"")),เงื่อนไข!$F$8*AH80/$V80,0)</f>
        <v>0</v>
      </c>
      <c r="AQ80" s="184">
        <f>วันทำงาน!AU80</f>
        <v>0</v>
      </c>
      <c r="AR80" s="150"/>
      <c r="AS80" s="150">
        <f>IF(W80="",0,IF($W80&gt;=100%,เงื่อนไข!$P$4,IF($W80&gt;=80%,เงื่อนไข!$O$4,IF($W80&gt;=50%,เงื่อนไข!$N$4,IF($W80&lt;50%,เงื่อนไข!$M$4)))))</f>
        <v>0</v>
      </c>
      <c r="AT80" s="179">
        <f t="shared" si="25"/>
        <v>0</v>
      </c>
      <c r="AU80" s="175">
        <f t="shared" si="26"/>
        <v>0</v>
      </c>
      <c r="AV80" s="175">
        <f>IF(AT80=0,0,AT80/$R80*เงื่อนไข!$B$4)</f>
        <v>0</v>
      </c>
      <c r="AW80" s="181">
        <f t="shared" si="29"/>
        <v>0</v>
      </c>
      <c r="AX80" s="175">
        <f>SUMIF(วันทำงาน!$F$554:$F$687,$B80,วันทำงาน!$L$554:$L$687)</f>
        <v>0</v>
      </c>
      <c r="AY80" s="182">
        <f>IF((AND($W80&gt;=100%,$W80&lt;&gt;"")),เงื่อนไข!$F$8*AQ80/$V80,0)</f>
        <v>0</v>
      </c>
    </row>
    <row r="81" spans="1:51" s="6" customFormat="1" x14ac:dyDescent="0.25">
      <c r="A81" s="124" t="str">
        <f>IF(วันทำงาน!A81&lt;&gt;"",วันทำงาน!A81,"")</f>
        <v/>
      </c>
      <c r="B81" s="124" t="str">
        <f>IF(วันทำงาน!B81&lt;&gt;"",วันทำงาน!B81,"")</f>
        <v/>
      </c>
      <c r="C81" s="124"/>
      <c r="D81" s="124" t="str">
        <f>IF(วันทำงาน!C81&lt;&gt;"",วันทำงาน!C81,"")</f>
        <v/>
      </c>
      <c r="E81" s="125" t="str">
        <f>IF(วันทำงาน!D81&lt;&gt;"",วันทำงาน!D81,"")</f>
        <v/>
      </c>
      <c r="F81" s="90" t="str">
        <f>IF(วันทำงาน!E81&lt;&gt;"",วันทำงาน!E81,"")</f>
        <v/>
      </c>
      <c r="G81" s="124" t="str">
        <f>IF(วันทำงาน!F81&lt;&gt;"",วันทำงาน!F81,"")</f>
        <v/>
      </c>
      <c r="H81" s="136" t="str">
        <f>IF(F81="Salesman",วันทำงาน!G81,"")</f>
        <v/>
      </c>
      <c r="I81" s="141" t="str">
        <f>IF($H81="","",AB81/$R81*(100%-เงื่อนไข!$B$4))</f>
        <v/>
      </c>
      <c r="J81" s="141" t="str">
        <f>IF($H81="","",AK81/$R81*(100%-เงื่อนไข!$B$4))</f>
        <v/>
      </c>
      <c r="K81" s="141" t="str">
        <f>IF($H81="","",AT81/$R81*(100%-เงื่อนไข!$B$4))</f>
        <v/>
      </c>
      <c r="L81" s="141" t="str">
        <f t="shared" si="16"/>
        <v/>
      </c>
      <c r="M81" s="142" t="str">
        <f>IF((OR(วันทำงาน!H81="",$F$1="")),"",IF(F81="Salesman",วันทำงาน!H81,""))</f>
        <v/>
      </c>
      <c r="N81" s="111">
        <f>IF($M81="",0,IF($X81="P",Y81*เงื่อนไข!$C$5,0))</f>
        <v>0</v>
      </c>
      <c r="O81" s="111">
        <f>IF($M81="",0,IF($X81="P",AH81*เงื่อนไข!$C$5,0))</f>
        <v>0</v>
      </c>
      <c r="P81" s="141">
        <f>IF($M81="",0,IF($X81="P",AQ81*เงื่อนไข!$C$5,0))</f>
        <v>0</v>
      </c>
      <c r="Q81" s="141">
        <f t="shared" si="17"/>
        <v>0</v>
      </c>
      <c r="R81" s="124" t="str">
        <f>IF($A81="","",IF(วันทำงาน!J81&lt;&gt;"",วันทำงาน!J81,""))</f>
        <v/>
      </c>
      <c r="S81" s="124" t="str">
        <f>IF($A81="","",IF(วันทำงาน!K81&lt;&gt;"",วันทำงาน!K81,""))</f>
        <v/>
      </c>
      <c r="T81" s="156">
        <f>IF(วันทำงาน!AZ81&lt;&gt;"",IF(วันทำงาน!AZ81&gt;S81,S81,วันทำงาน!AZ81),"")</f>
        <v>1</v>
      </c>
      <c r="U81" s="106" t="str">
        <f>IF(A81="","",เงื่อนไข!C$4)</f>
        <v/>
      </c>
      <c r="V81" s="106">
        <f t="shared" si="18"/>
        <v>0</v>
      </c>
      <c r="W81" s="105" t="str">
        <f t="shared" si="19"/>
        <v/>
      </c>
      <c r="X81" s="186" t="str">
        <f t="shared" si="20"/>
        <v/>
      </c>
      <c r="Y81" s="184">
        <f>วันทำงาน!AQ81</f>
        <v>0</v>
      </c>
      <c r="Z81" s="150"/>
      <c r="AA81" s="150">
        <f>IF($W81="",0,IF($W81&gt;=100%,เงื่อนไข!$H$4,IF($W81&gt;=80%,เงื่อนไข!$G$4,IF($W81&gt;=50%,เงื่อนไข!$F$4,IF($W81&lt;50%,เงื่อนไข!$E$4)))))</f>
        <v>0</v>
      </c>
      <c r="AB81" s="179">
        <f t="shared" si="21"/>
        <v>0</v>
      </c>
      <c r="AC81" s="141">
        <f t="shared" si="22"/>
        <v>0</v>
      </c>
      <c r="AD81" s="175">
        <f>IF(AB81=0,0,AB81/$R81*เงื่อนไข!$B$4)</f>
        <v>0</v>
      </c>
      <c r="AE81" s="181">
        <f t="shared" si="27"/>
        <v>0</v>
      </c>
      <c r="AF81" s="175">
        <f>SUMIF(วันทำงาน!$F$554:$F$687,$B81,วันทำงาน!$J$554:$J$687)</f>
        <v>0</v>
      </c>
      <c r="AG81" s="182">
        <f>IF((AND($W81&gt;=100%,$W81&lt;&gt;"")),เงื่อนไข!$F$8*Y81/$V81,0)</f>
        <v>0</v>
      </c>
      <c r="AH81" s="181">
        <f>SUM(วันทำงาน!AR81:AT81,วันทำงาน!AV81:AX81)</f>
        <v>0</v>
      </c>
      <c r="AI81" s="150"/>
      <c r="AJ81" s="150">
        <f>IF($W81="",0,IF($W81&gt;=100%,เงื่อนไข!$L$4,IF($W81&gt;=80%,เงื่อนไข!$K$4,IF($W81&gt;=50%,เงื่อนไข!$J$4,IF($W81&lt;50%,เงื่อนไข!$I$4)))))</f>
        <v>0</v>
      </c>
      <c r="AK81" s="179">
        <f t="shared" si="23"/>
        <v>0</v>
      </c>
      <c r="AL81" s="175">
        <f t="shared" si="24"/>
        <v>0</v>
      </c>
      <c r="AM81" s="175">
        <f>IF(AK81=0,0,AK81/$R81*เงื่อนไข!$B$4)</f>
        <v>0</v>
      </c>
      <c r="AN81" s="181">
        <f t="shared" si="28"/>
        <v>0</v>
      </c>
      <c r="AO81" s="175">
        <f>SUMIF(วันทำงาน!$F$554:$F$687,$B81,วันทำงาน!$K$554:$K$687)</f>
        <v>0</v>
      </c>
      <c r="AP81" s="182">
        <f>IF((AND($W81&gt;=100%,$W81&lt;&gt;"")),เงื่อนไข!$F$8*AH81/$V81,0)</f>
        <v>0</v>
      </c>
      <c r="AQ81" s="184">
        <f>วันทำงาน!AU81</f>
        <v>0</v>
      </c>
      <c r="AR81" s="150"/>
      <c r="AS81" s="150">
        <f>IF(W81="",0,IF($W81&gt;=100%,เงื่อนไข!$P$4,IF($W81&gt;=80%,เงื่อนไข!$O$4,IF($W81&gt;=50%,เงื่อนไข!$N$4,IF($W81&lt;50%,เงื่อนไข!$M$4)))))</f>
        <v>0</v>
      </c>
      <c r="AT81" s="179">
        <f t="shared" si="25"/>
        <v>0</v>
      </c>
      <c r="AU81" s="175">
        <f t="shared" si="26"/>
        <v>0</v>
      </c>
      <c r="AV81" s="175">
        <f>IF(AT81=0,0,AT81/$R81*เงื่อนไข!$B$4)</f>
        <v>0</v>
      </c>
      <c r="AW81" s="181">
        <f t="shared" si="29"/>
        <v>0</v>
      </c>
      <c r="AX81" s="175">
        <f>SUMIF(วันทำงาน!$F$554:$F$687,$B81,วันทำงาน!$L$554:$L$687)</f>
        <v>0</v>
      </c>
      <c r="AY81" s="182">
        <f>IF((AND($W81&gt;=100%,$W81&lt;&gt;"")),เงื่อนไข!$F$8*AQ81/$V81,0)</f>
        <v>0</v>
      </c>
    </row>
    <row r="82" spans="1:51" s="6" customFormat="1" x14ac:dyDescent="0.25">
      <c r="A82" s="124" t="str">
        <f>IF(วันทำงาน!A82&lt;&gt;"",วันทำงาน!A82,"")</f>
        <v/>
      </c>
      <c r="B82" s="124" t="str">
        <f>IF(วันทำงาน!B82&lt;&gt;"",วันทำงาน!B82,"")</f>
        <v/>
      </c>
      <c r="C82" s="124"/>
      <c r="D82" s="124" t="str">
        <f>IF(วันทำงาน!C82&lt;&gt;"",วันทำงาน!C82,"")</f>
        <v/>
      </c>
      <c r="E82" s="125" t="str">
        <f>IF(วันทำงาน!D82&lt;&gt;"",วันทำงาน!D82,"")</f>
        <v/>
      </c>
      <c r="F82" s="90" t="str">
        <f>IF(วันทำงาน!E82&lt;&gt;"",วันทำงาน!E82,"")</f>
        <v/>
      </c>
      <c r="G82" s="124" t="str">
        <f>IF(วันทำงาน!F82&lt;&gt;"",วันทำงาน!F82,"")</f>
        <v/>
      </c>
      <c r="H82" s="136" t="str">
        <f>IF(F82="Salesman",วันทำงาน!G82,"")</f>
        <v/>
      </c>
      <c r="I82" s="141" t="str">
        <f>IF($H82="","",AB82/$R82*(100%-เงื่อนไข!$B$4))</f>
        <v/>
      </c>
      <c r="J82" s="141" t="str">
        <f>IF($H82="","",AK82/$R82*(100%-เงื่อนไข!$B$4))</f>
        <v/>
      </c>
      <c r="K82" s="141" t="str">
        <f>IF($H82="","",AT82/$R82*(100%-เงื่อนไข!$B$4))</f>
        <v/>
      </c>
      <c r="L82" s="141" t="str">
        <f t="shared" si="16"/>
        <v/>
      </c>
      <c r="M82" s="142" t="str">
        <f>IF((OR(วันทำงาน!H82="",$F$1="")),"",IF(F82="Salesman",วันทำงาน!H82,""))</f>
        <v/>
      </c>
      <c r="N82" s="111">
        <f>IF($M82="",0,IF($X82="P",Y82*เงื่อนไข!$C$5,0))</f>
        <v>0</v>
      </c>
      <c r="O82" s="111">
        <f>IF($M82="",0,IF($X82="P",AH82*เงื่อนไข!$C$5,0))</f>
        <v>0</v>
      </c>
      <c r="P82" s="141">
        <f>IF($M82="",0,IF($X82="P",AQ82*เงื่อนไข!$C$5,0))</f>
        <v>0</v>
      </c>
      <c r="Q82" s="141">
        <f t="shared" si="17"/>
        <v>0</v>
      </c>
      <c r="R82" s="124" t="str">
        <f>IF($A82="","",IF(วันทำงาน!J82&lt;&gt;"",วันทำงาน!J82,""))</f>
        <v/>
      </c>
      <c r="S82" s="124" t="str">
        <f>IF($A82="","",IF(วันทำงาน!K82&lt;&gt;"",วันทำงาน!K82,""))</f>
        <v/>
      </c>
      <c r="T82" s="156">
        <f>IF(วันทำงาน!AZ82&lt;&gt;"",IF(วันทำงาน!AZ82&gt;S82,S82,วันทำงาน!AZ82),"")</f>
        <v>1</v>
      </c>
      <c r="U82" s="106" t="str">
        <f>IF(A82="","",เงื่อนไข!C$4)</f>
        <v/>
      </c>
      <c r="V82" s="106">
        <f t="shared" si="18"/>
        <v>0</v>
      </c>
      <c r="W82" s="105" t="str">
        <f t="shared" si="19"/>
        <v/>
      </c>
      <c r="X82" s="186" t="str">
        <f t="shared" si="20"/>
        <v/>
      </c>
      <c r="Y82" s="184">
        <f>วันทำงาน!AQ82</f>
        <v>0</v>
      </c>
      <c r="Z82" s="150"/>
      <c r="AA82" s="150">
        <f>IF($W82="",0,IF($W82&gt;=100%,เงื่อนไข!$H$4,IF($W82&gt;=80%,เงื่อนไข!$G$4,IF($W82&gt;=50%,เงื่อนไข!$F$4,IF($W82&lt;50%,เงื่อนไข!$E$4)))))</f>
        <v>0</v>
      </c>
      <c r="AB82" s="179">
        <f t="shared" si="21"/>
        <v>0</v>
      </c>
      <c r="AC82" s="141">
        <f t="shared" si="22"/>
        <v>0</v>
      </c>
      <c r="AD82" s="175">
        <f>IF(AB82=0,0,AB82/$R82*เงื่อนไข!$B$4)</f>
        <v>0</v>
      </c>
      <c r="AE82" s="181">
        <f t="shared" si="27"/>
        <v>0</v>
      </c>
      <c r="AF82" s="175">
        <f>SUMIF(วันทำงาน!$F$554:$F$687,$B82,วันทำงาน!$J$554:$J$687)</f>
        <v>0</v>
      </c>
      <c r="AG82" s="182">
        <f>IF((AND($W82&gt;=100%,$W82&lt;&gt;"")),เงื่อนไข!$F$8*Y82/$V82,0)</f>
        <v>0</v>
      </c>
      <c r="AH82" s="181">
        <f>SUM(วันทำงาน!AR82:AT82,วันทำงาน!AV82:AX82)</f>
        <v>0</v>
      </c>
      <c r="AI82" s="150"/>
      <c r="AJ82" s="150">
        <f>IF($W82="",0,IF($W82&gt;=100%,เงื่อนไข!$L$4,IF($W82&gt;=80%,เงื่อนไข!$K$4,IF($W82&gt;=50%,เงื่อนไข!$J$4,IF($W82&lt;50%,เงื่อนไข!$I$4)))))</f>
        <v>0</v>
      </c>
      <c r="AK82" s="179">
        <f t="shared" si="23"/>
        <v>0</v>
      </c>
      <c r="AL82" s="175">
        <f t="shared" si="24"/>
        <v>0</v>
      </c>
      <c r="AM82" s="175">
        <f>IF(AK82=0,0,AK82/$R82*เงื่อนไข!$B$4)</f>
        <v>0</v>
      </c>
      <c r="AN82" s="181">
        <f t="shared" si="28"/>
        <v>0</v>
      </c>
      <c r="AO82" s="175">
        <f>SUMIF(วันทำงาน!$F$554:$F$687,$B82,วันทำงาน!$K$554:$K$687)</f>
        <v>0</v>
      </c>
      <c r="AP82" s="182">
        <f>IF((AND($W82&gt;=100%,$W82&lt;&gt;"")),เงื่อนไข!$F$8*AH82/$V82,0)</f>
        <v>0</v>
      </c>
      <c r="AQ82" s="184">
        <f>วันทำงาน!AU82</f>
        <v>0</v>
      </c>
      <c r="AR82" s="150"/>
      <c r="AS82" s="150">
        <f>IF(W82="",0,IF($W82&gt;=100%,เงื่อนไข!$P$4,IF($W82&gt;=80%,เงื่อนไข!$O$4,IF($W82&gt;=50%,เงื่อนไข!$N$4,IF($W82&lt;50%,เงื่อนไข!$M$4)))))</f>
        <v>0</v>
      </c>
      <c r="AT82" s="179">
        <f t="shared" si="25"/>
        <v>0</v>
      </c>
      <c r="AU82" s="175">
        <f t="shared" si="26"/>
        <v>0</v>
      </c>
      <c r="AV82" s="175">
        <f>IF(AT82=0,0,AT82/$R82*เงื่อนไข!$B$4)</f>
        <v>0</v>
      </c>
      <c r="AW82" s="181">
        <f t="shared" si="29"/>
        <v>0</v>
      </c>
      <c r="AX82" s="175">
        <f>SUMIF(วันทำงาน!$F$554:$F$687,$B82,วันทำงาน!$L$554:$L$687)</f>
        <v>0</v>
      </c>
      <c r="AY82" s="182">
        <f>IF((AND($W82&gt;=100%,$W82&lt;&gt;"")),เงื่อนไข!$F$8*AQ82/$V82,0)</f>
        <v>0</v>
      </c>
    </row>
    <row r="83" spans="1:51" s="6" customFormat="1" x14ac:dyDescent="0.25">
      <c r="A83" s="124" t="str">
        <f>IF(วันทำงาน!A83&lt;&gt;"",วันทำงาน!A83,"")</f>
        <v/>
      </c>
      <c r="B83" s="124" t="str">
        <f>IF(วันทำงาน!B83&lt;&gt;"",วันทำงาน!B83,"")</f>
        <v/>
      </c>
      <c r="C83" s="124"/>
      <c r="D83" s="124" t="str">
        <f>IF(วันทำงาน!C83&lt;&gt;"",วันทำงาน!C83,"")</f>
        <v/>
      </c>
      <c r="E83" s="125" t="str">
        <f>IF(วันทำงาน!D83&lt;&gt;"",วันทำงาน!D83,"")</f>
        <v/>
      </c>
      <c r="F83" s="90" t="str">
        <f>IF(วันทำงาน!E83&lt;&gt;"",วันทำงาน!E83,"")</f>
        <v/>
      </c>
      <c r="G83" s="124" t="str">
        <f>IF(วันทำงาน!F83&lt;&gt;"",วันทำงาน!F83,"")</f>
        <v/>
      </c>
      <c r="H83" s="136" t="str">
        <f>IF(F83="Salesman",วันทำงาน!G83,"")</f>
        <v/>
      </c>
      <c r="I83" s="141" t="str">
        <f>IF($H83="","",AB83/$R83*(100%-เงื่อนไข!$B$4))</f>
        <v/>
      </c>
      <c r="J83" s="141" t="str">
        <f>IF($H83="","",AK83/$R83*(100%-เงื่อนไข!$B$4))</f>
        <v/>
      </c>
      <c r="K83" s="141" t="str">
        <f>IF($H83="","",AT83/$R83*(100%-เงื่อนไข!$B$4))</f>
        <v/>
      </c>
      <c r="L83" s="141" t="str">
        <f t="shared" si="16"/>
        <v/>
      </c>
      <c r="M83" s="142" t="str">
        <f>IF((OR(วันทำงาน!H83="",$F$1="")),"",IF(F83="Salesman",วันทำงาน!H83,""))</f>
        <v/>
      </c>
      <c r="N83" s="111">
        <f>IF($M83="",0,IF($X83="P",Y83*เงื่อนไข!$C$5,0))</f>
        <v>0</v>
      </c>
      <c r="O83" s="111">
        <f>IF($M83="",0,IF($X83="P",AH83*เงื่อนไข!$C$5,0))</f>
        <v>0</v>
      </c>
      <c r="P83" s="141">
        <f>IF($M83="",0,IF($X83="P",AQ83*เงื่อนไข!$C$5,0))</f>
        <v>0</v>
      </c>
      <c r="Q83" s="141">
        <f t="shared" si="17"/>
        <v>0</v>
      </c>
      <c r="R83" s="124" t="str">
        <f>IF($A83="","",IF(วันทำงาน!J83&lt;&gt;"",วันทำงาน!J83,""))</f>
        <v/>
      </c>
      <c r="S83" s="124" t="str">
        <f>IF($A83="","",IF(วันทำงาน!K83&lt;&gt;"",วันทำงาน!K83,""))</f>
        <v/>
      </c>
      <c r="T83" s="156">
        <f>IF(วันทำงาน!AZ83&lt;&gt;"",IF(วันทำงาน!AZ83&gt;S83,S83,วันทำงาน!AZ83),"")</f>
        <v>1</v>
      </c>
      <c r="U83" s="106" t="str">
        <f>IF(A83="","",เงื่อนไข!C$4)</f>
        <v/>
      </c>
      <c r="V83" s="106">
        <f t="shared" si="18"/>
        <v>0</v>
      </c>
      <c r="W83" s="105" t="str">
        <f t="shared" si="19"/>
        <v/>
      </c>
      <c r="X83" s="186" t="str">
        <f t="shared" si="20"/>
        <v/>
      </c>
      <c r="Y83" s="184">
        <f>วันทำงาน!AQ83</f>
        <v>0</v>
      </c>
      <c r="Z83" s="150"/>
      <c r="AA83" s="150">
        <f>IF($W83="",0,IF($W83&gt;=100%,เงื่อนไข!$H$4,IF($W83&gt;=80%,เงื่อนไข!$G$4,IF($W83&gt;=50%,เงื่อนไข!$F$4,IF($W83&lt;50%,เงื่อนไข!$E$4)))))</f>
        <v>0</v>
      </c>
      <c r="AB83" s="179">
        <f t="shared" si="21"/>
        <v>0</v>
      </c>
      <c r="AC83" s="141">
        <f t="shared" si="22"/>
        <v>0</v>
      </c>
      <c r="AD83" s="175">
        <f>IF(AB83=0,0,AB83/$R83*เงื่อนไข!$B$4)</f>
        <v>0</v>
      </c>
      <c r="AE83" s="181">
        <f t="shared" si="27"/>
        <v>0</v>
      </c>
      <c r="AF83" s="175">
        <f>SUMIF(วันทำงาน!$F$554:$F$687,$B83,วันทำงาน!$J$554:$J$687)</f>
        <v>0</v>
      </c>
      <c r="AG83" s="182">
        <f>IF((AND($W83&gt;=100%,$W83&lt;&gt;"")),เงื่อนไข!$F$8*Y83/$V83,0)</f>
        <v>0</v>
      </c>
      <c r="AH83" s="181">
        <f>SUM(วันทำงาน!AR83:AT83,วันทำงาน!AV83:AX83)</f>
        <v>0</v>
      </c>
      <c r="AI83" s="150"/>
      <c r="AJ83" s="150">
        <f>IF($W83="",0,IF($W83&gt;=100%,เงื่อนไข!$L$4,IF($W83&gt;=80%,เงื่อนไข!$K$4,IF($W83&gt;=50%,เงื่อนไข!$J$4,IF($W83&lt;50%,เงื่อนไข!$I$4)))))</f>
        <v>0</v>
      </c>
      <c r="AK83" s="179">
        <f t="shared" si="23"/>
        <v>0</v>
      </c>
      <c r="AL83" s="175">
        <f t="shared" si="24"/>
        <v>0</v>
      </c>
      <c r="AM83" s="175">
        <f>IF(AK83=0,0,AK83/$R83*เงื่อนไข!$B$4)</f>
        <v>0</v>
      </c>
      <c r="AN83" s="181">
        <f t="shared" si="28"/>
        <v>0</v>
      </c>
      <c r="AO83" s="175">
        <f>SUMIF(วันทำงาน!$F$554:$F$687,$B83,วันทำงาน!$K$554:$K$687)</f>
        <v>0</v>
      </c>
      <c r="AP83" s="182">
        <f>IF((AND($W83&gt;=100%,$W83&lt;&gt;"")),เงื่อนไข!$F$8*AH83/$V83,0)</f>
        <v>0</v>
      </c>
      <c r="AQ83" s="184">
        <f>วันทำงาน!AU83</f>
        <v>0</v>
      </c>
      <c r="AR83" s="150"/>
      <c r="AS83" s="150">
        <f>IF(W83="",0,IF($W83&gt;=100%,เงื่อนไข!$P$4,IF($W83&gt;=80%,เงื่อนไข!$O$4,IF($W83&gt;=50%,เงื่อนไข!$N$4,IF($W83&lt;50%,เงื่อนไข!$M$4)))))</f>
        <v>0</v>
      </c>
      <c r="AT83" s="179">
        <f t="shared" si="25"/>
        <v>0</v>
      </c>
      <c r="AU83" s="175">
        <f t="shared" si="26"/>
        <v>0</v>
      </c>
      <c r="AV83" s="175">
        <f>IF(AT83=0,0,AT83/$R83*เงื่อนไข!$B$4)</f>
        <v>0</v>
      </c>
      <c r="AW83" s="181">
        <f t="shared" si="29"/>
        <v>0</v>
      </c>
      <c r="AX83" s="175">
        <f>SUMIF(วันทำงาน!$F$554:$F$687,$B83,วันทำงาน!$L$554:$L$687)</f>
        <v>0</v>
      </c>
      <c r="AY83" s="182">
        <f>IF((AND($W83&gt;=100%,$W83&lt;&gt;"")),เงื่อนไข!$F$8*AQ83/$V83,0)</f>
        <v>0</v>
      </c>
    </row>
    <row r="84" spans="1:51" s="6" customFormat="1" x14ac:dyDescent="0.25">
      <c r="A84" s="124" t="str">
        <f>IF(วันทำงาน!A84&lt;&gt;"",วันทำงาน!A84,"")</f>
        <v/>
      </c>
      <c r="B84" s="124" t="str">
        <f>IF(วันทำงาน!B84&lt;&gt;"",วันทำงาน!B84,"")</f>
        <v/>
      </c>
      <c r="C84" s="124"/>
      <c r="D84" s="124" t="str">
        <f>IF(วันทำงาน!C84&lt;&gt;"",วันทำงาน!C84,"")</f>
        <v/>
      </c>
      <c r="E84" s="125" t="str">
        <f>IF(วันทำงาน!D84&lt;&gt;"",วันทำงาน!D84,"")</f>
        <v/>
      </c>
      <c r="F84" s="90" t="str">
        <f>IF(วันทำงาน!E84&lt;&gt;"",วันทำงาน!E84,"")</f>
        <v/>
      </c>
      <c r="G84" s="124" t="str">
        <f>IF(วันทำงาน!F84&lt;&gt;"",วันทำงาน!F84,"")</f>
        <v/>
      </c>
      <c r="H84" s="136" t="str">
        <f>IF(F84="Salesman",วันทำงาน!G84,"")</f>
        <v/>
      </c>
      <c r="I84" s="141" t="str">
        <f>IF($H84="","",AB84/$R84*(100%-เงื่อนไข!$B$4))</f>
        <v/>
      </c>
      <c r="J84" s="141" t="str">
        <f>IF($H84="","",AK84/$R84*(100%-เงื่อนไข!$B$4))</f>
        <v/>
      </c>
      <c r="K84" s="141" t="str">
        <f>IF($H84="","",AT84/$R84*(100%-เงื่อนไข!$B$4))</f>
        <v/>
      </c>
      <c r="L84" s="141" t="str">
        <f t="shared" si="16"/>
        <v/>
      </c>
      <c r="M84" s="142" t="str">
        <f>IF((OR(วันทำงาน!H84="",$F$1="")),"",IF(F84="Salesman",วันทำงาน!H84,""))</f>
        <v/>
      </c>
      <c r="N84" s="111">
        <f>IF($M84="",0,IF($X84="P",Y84*เงื่อนไข!$C$5,0))</f>
        <v>0</v>
      </c>
      <c r="O84" s="111">
        <f>IF($M84="",0,IF($X84="P",AH84*เงื่อนไข!$C$5,0))</f>
        <v>0</v>
      </c>
      <c r="P84" s="141">
        <f>IF($M84="",0,IF($X84="P",AQ84*เงื่อนไข!$C$5,0))</f>
        <v>0</v>
      </c>
      <c r="Q84" s="141">
        <f t="shared" si="17"/>
        <v>0</v>
      </c>
      <c r="R84" s="124" t="str">
        <f>IF($A84="","",IF(วันทำงาน!J84&lt;&gt;"",วันทำงาน!J84,""))</f>
        <v/>
      </c>
      <c r="S84" s="124" t="str">
        <f>IF($A84="","",IF(วันทำงาน!K84&lt;&gt;"",วันทำงาน!K84,""))</f>
        <v/>
      </c>
      <c r="T84" s="156">
        <f>IF(วันทำงาน!AZ84&lt;&gt;"",IF(วันทำงาน!AZ84&gt;S84,S84,วันทำงาน!AZ84),"")</f>
        <v>1</v>
      </c>
      <c r="U84" s="106" t="str">
        <f>IF(A84="","",เงื่อนไข!C$4)</f>
        <v/>
      </c>
      <c r="V84" s="106">
        <f t="shared" si="18"/>
        <v>0</v>
      </c>
      <c r="W84" s="105" t="str">
        <f t="shared" si="19"/>
        <v/>
      </c>
      <c r="X84" s="186" t="str">
        <f t="shared" si="20"/>
        <v/>
      </c>
      <c r="Y84" s="184">
        <f>วันทำงาน!AQ84</f>
        <v>0</v>
      </c>
      <c r="Z84" s="150"/>
      <c r="AA84" s="150">
        <f>IF($W84="",0,IF($W84&gt;=100%,เงื่อนไข!$H$4,IF($W84&gt;=80%,เงื่อนไข!$G$4,IF($W84&gt;=50%,เงื่อนไข!$F$4,IF($W84&lt;50%,เงื่อนไข!$E$4)))))</f>
        <v>0</v>
      </c>
      <c r="AB84" s="179">
        <f t="shared" si="21"/>
        <v>0</v>
      </c>
      <c r="AC84" s="141">
        <f t="shared" si="22"/>
        <v>0</v>
      </c>
      <c r="AD84" s="175">
        <f>IF(AB84=0,0,AB84/$R84*เงื่อนไข!$B$4)</f>
        <v>0</v>
      </c>
      <c r="AE84" s="181">
        <f t="shared" si="27"/>
        <v>0</v>
      </c>
      <c r="AF84" s="175">
        <f>SUMIF(วันทำงาน!$F$554:$F$687,$B84,วันทำงาน!$J$554:$J$687)</f>
        <v>0</v>
      </c>
      <c r="AG84" s="182">
        <f>IF((AND($W84&gt;=100%,$W84&lt;&gt;"")),เงื่อนไข!$F$8*Y84/$V84,0)</f>
        <v>0</v>
      </c>
      <c r="AH84" s="181">
        <f>SUM(วันทำงาน!AR84:AT84,วันทำงาน!AV84:AX84)</f>
        <v>0</v>
      </c>
      <c r="AI84" s="150"/>
      <c r="AJ84" s="150">
        <f>IF($W84="",0,IF($W84&gt;=100%,เงื่อนไข!$L$4,IF($W84&gt;=80%,เงื่อนไข!$K$4,IF($W84&gt;=50%,เงื่อนไข!$J$4,IF($W84&lt;50%,เงื่อนไข!$I$4)))))</f>
        <v>0</v>
      </c>
      <c r="AK84" s="179">
        <f t="shared" si="23"/>
        <v>0</v>
      </c>
      <c r="AL84" s="175">
        <f t="shared" si="24"/>
        <v>0</v>
      </c>
      <c r="AM84" s="175">
        <f>IF(AK84=0,0,AK84/$R84*เงื่อนไข!$B$4)</f>
        <v>0</v>
      </c>
      <c r="AN84" s="181">
        <f t="shared" si="28"/>
        <v>0</v>
      </c>
      <c r="AO84" s="175">
        <f>SUMIF(วันทำงาน!$F$554:$F$687,$B84,วันทำงาน!$K$554:$K$687)</f>
        <v>0</v>
      </c>
      <c r="AP84" s="182">
        <f>IF((AND($W84&gt;=100%,$W84&lt;&gt;"")),เงื่อนไข!$F$8*AH84/$V84,0)</f>
        <v>0</v>
      </c>
      <c r="AQ84" s="184">
        <f>วันทำงาน!AU84</f>
        <v>0</v>
      </c>
      <c r="AR84" s="150"/>
      <c r="AS84" s="150">
        <f>IF(W84="",0,IF($W84&gt;=100%,เงื่อนไข!$P$4,IF($W84&gt;=80%,เงื่อนไข!$O$4,IF($W84&gt;=50%,เงื่อนไข!$N$4,IF($W84&lt;50%,เงื่อนไข!$M$4)))))</f>
        <v>0</v>
      </c>
      <c r="AT84" s="179">
        <f t="shared" si="25"/>
        <v>0</v>
      </c>
      <c r="AU84" s="175">
        <f t="shared" si="26"/>
        <v>0</v>
      </c>
      <c r="AV84" s="175">
        <f>IF(AT84=0,0,AT84/$R84*เงื่อนไข!$B$4)</f>
        <v>0</v>
      </c>
      <c r="AW84" s="181">
        <f t="shared" si="29"/>
        <v>0</v>
      </c>
      <c r="AX84" s="175">
        <f>SUMIF(วันทำงาน!$F$554:$F$687,$B84,วันทำงาน!$L$554:$L$687)</f>
        <v>0</v>
      </c>
      <c r="AY84" s="182">
        <f>IF((AND($W84&gt;=100%,$W84&lt;&gt;"")),เงื่อนไข!$F$8*AQ84/$V84,0)</f>
        <v>0</v>
      </c>
    </row>
    <row r="85" spans="1:51" s="6" customFormat="1" x14ac:dyDescent="0.25">
      <c r="A85" s="124" t="str">
        <f>IF(วันทำงาน!A85&lt;&gt;"",วันทำงาน!A85,"")</f>
        <v/>
      </c>
      <c r="B85" s="124" t="str">
        <f>IF(วันทำงาน!B85&lt;&gt;"",วันทำงาน!B85,"")</f>
        <v/>
      </c>
      <c r="C85" s="124"/>
      <c r="D85" s="124" t="str">
        <f>IF(วันทำงาน!C85&lt;&gt;"",วันทำงาน!C85,"")</f>
        <v/>
      </c>
      <c r="E85" s="125" t="str">
        <f>IF(วันทำงาน!D85&lt;&gt;"",วันทำงาน!D85,"")</f>
        <v/>
      </c>
      <c r="F85" s="90" t="str">
        <f>IF(วันทำงาน!E85&lt;&gt;"",วันทำงาน!E85,"")</f>
        <v/>
      </c>
      <c r="G85" s="124" t="str">
        <f>IF(วันทำงาน!F85&lt;&gt;"",วันทำงาน!F85,"")</f>
        <v/>
      </c>
      <c r="H85" s="136" t="str">
        <f>IF(F85="Salesman",วันทำงาน!G85,"")</f>
        <v/>
      </c>
      <c r="I85" s="141" t="str">
        <f>IF($H85="","",AB85/$R85*(100%-เงื่อนไข!$B$4))</f>
        <v/>
      </c>
      <c r="J85" s="141" t="str">
        <f>IF($H85="","",AK85/$R85*(100%-เงื่อนไข!$B$4))</f>
        <v/>
      </c>
      <c r="K85" s="141" t="str">
        <f>IF($H85="","",AT85/$R85*(100%-เงื่อนไข!$B$4))</f>
        <v/>
      </c>
      <c r="L85" s="141" t="str">
        <f t="shared" si="16"/>
        <v/>
      </c>
      <c r="M85" s="142" t="str">
        <f>IF((OR(วันทำงาน!H85="",$F$1="")),"",IF(F85="Salesman",วันทำงาน!H85,""))</f>
        <v/>
      </c>
      <c r="N85" s="111">
        <f>IF($M85="",0,IF($X85="P",Y85*เงื่อนไข!$C$5,0))</f>
        <v>0</v>
      </c>
      <c r="O85" s="111">
        <f>IF($M85="",0,IF($X85="P",AH85*เงื่อนไข!$C$5,0))</f>
        <v>0</v>
      </c>
      <c r="P85" s="141">
        <f>IF($M85="",0,IF($X85="P",AQ85*เงื่อนไข!$C$5,0))</f>
        <v>0</v>
      </c>
      <c r="Q85" s="141">
        <f t="shared" si="17"/>
        <v>0</v>
      </c>
      <c r="R85" s="124" t="str">
        <f>IF($A85="","",IF(วันทำงาน!J85&lt;&gt;"",วันทำงาน!J85,""))</f>
        <v/>
      </c>
      <c r="S85" s="124" t="str">
        <f>IF($A85="","",IF(วันทำงาน!K85&lt;&gt;"",วันทำงาน!K85,""))</f>
        <v/>
      </c>
      <c r="T85" s="156">
        <f>IF(วันทำงาน!AZ85&lt;&gt;"",IF(วันทำงาน!AZ85&gt;S85,S85,วันทำงาน!AZ85),"")</f>
        <v>1</v>
      </c>
      <c r="U85" s="106" t="str">
        <f>IF(A85="","",เงื่อนไข!C$4)</f>
        <v/>
      </c>
      <c r="V85" s="106">
        <f t="shared" si="18"/>
        <v>0</v>
      </c>
      <c r="W85" s="105" t="str">
        <f t="shared" si="19"/>
        <v/>
      </c>
      <c r="X85" s="186" t="str">
        <f t="shared" si="20"/>
        <v/>
      </c>
      <c r="Y85" s="184">
        <f>วันทำงาน!AQ85</f>
        <v>0</v>
      </c>
      <c r="Z85" s="150"/>
      <c r="AA85" s="150">
        <f>IF($W85="",0,IF($W85&gt;=100%,เงื่อนไข!$H$4,IF($W85&gt;=80%,เงื่อนไข!$G$4,IF($W85&gt;=50%,เงื่อนไข!$F$4,IF($W85&lt;50%,เงื่อนไข!$E$4)))))</f>
        <v>0</v>
      </c>
      <c r="AB85" s="179">
        <f t="shared" si="21"/>
        <v>0</v>
      </c>
      <c r="AC85" s="141">
        <f t="shared" si="22"/>
        <v>0</v>
      </c>
      <c r="AD85" s="175">
        <f>IF(AB85=0,0,AB85/$R85*เงื่อนไข!$B$4)</f>
        <v>0</v>
      </c>
      <c r="AE85" s="181">
        <f t="shared" si="27"/>
        <v>0</v>
      </c>
      <c r="AF85" s="175">
        <f>SUMIF(วันทำงาน!$F$554:$F$687,$B85,วันทำงาน!$J$554:$J$687)</f>
        <v>0</v>
      </c>
      <c r="AG85" s="182">
        <f>IF((AND($W85&gt;=100%,$W85&lt;&gt;"")),เงื่อนไข!$F$8*Y85/$V85,0)</f>
        <v>0</v>
      </c>
      <c r="AH85" s="181">
        <f>SUM(วันทำงาน!AR85:AT85,วันทำงาน!AV85:AX85)</f>
        <v>0</v>
      </c>
      <c r="AI85" s="150"/>
      <c r="AJ85" s="150">
        <f>IF($W85="",0,IF($W85&gt;=100%,เงื่อนไข!$L$4,IF($W85&gt;=80%,เงื่อนไข!$K$4,IF($W85&gt;=50%,เงื่อนไข!$J$4,IF($W85&lt;50%,เงื่อนไข!$I$4)))))</f>
        <v>0</v>
      </c>
      <c r="AK85" s="179">
        <f t="shared" si="23"/>
        <v>0</v>
      </c>
      <c r="AL85" s="175">
        <f t="shared" si="24"/>
        <v>0</v>
      </c>
      <c r="AM85" s="175">
        <f>IF(AK85=0,0,AK85/$R85*เงื่อนไข!$B$4)</f>
        <v>0</v>
      </c>
      <c r="AN85" s="181">
        <f t="shared" si="28"/>
        <v>0</v>
      </c>
      <c r="AO85" s="175">
        <f>SUMIF(วันทำงาน!$F$554:$F$687,$B85,วันทำงาน!$K$554:$K$687)</f>
        <v>0</v>
      </c>
      <c r="AP85" s="182">
        <f>IF((AND($W85&gt;=100%,$W85&lt;&gt;"")),เงื่อนไข!$F$8*AH85/$V85,0)</f>
        <v>0</v>
      </c>
      <c r="AQ85" s="184">
        <f>วันทำงาน!AU85</f>
        <v>0</v>
      </c>
      <c r="AR85" s="150"/>
      <c r="AS85" s="150">
        <f>IF(W85="",0,IF($W85&gt;=100%,เงื่อนไข!$P$4,IF($W85&gt;=80%,เงื่อนไข!$O$4,IF($W85&gt;=50%,เงื่อนไข!$N$4,IF($W85&lt;50%,เงื่อนไข!$M$4)))))</f>
        <v>0</v>
      </c>
      <c r="AT85" s="179">
        <f t="shared" si="25"/>
        <v>0</v>
      </c>
      <c r="AU85" s="175">
        <f t="shared" si="26"/>
        <v>0</v>
      </c>
      <c r="AV85" s="175">
        <f>IF(AT85=0,0,AT85/$R85*เงื่อนไข!$B$4)</f>
        <v>0</v>
      </c>
      <c r="AW85" s="181">
        <f t="shared" si="29"/>
        <v>0</v>
      </c>
      <c r="AX85" s="175">
        <f>SUMIF(วันทำงาน!$F$554:$F$687,$B85,วันทำงาน!$L$554:$L$687)</f>
        <v>0</v>
      </c>
      <c r="AY85" s="182">
        <f>IF((AND($W85&gt;=100%,$W85&lt;&gt;"")),เงื่อนไข!$F$8*AQ85/$V85,0)</f>
        <v>0</v>
      </c>
    </row>
    <row r="86" spans="1:51" s="6" customFormat="1" x14ac:dyDescent="0.25">
      <c r="A86" s="124" t="str">
        <f>IF(วันทำงาน!A86&lt;&gt;"",วันทำงาน!A86,"")</f>
        <v/>
      </c>
      <c r="B86" s="124" t="str">
        <f>IF(วันทำงาน!B86&lt;&gt;"",วันทำงาน!B86,"")</f>
        <v/>
      </c>
      <c r="C86" s="124"/>
      <c r="D86" s="124" t="str">
        <f>IF(วันทำงาน!C86&lt;&gt;"",วันทำงาน!C86,"")</f>
        <v/>
      </c>
      <c r="E86" s="125" t="str">
        <f>IF(วันทำงาน!D86&lt;&gt;"",วันทำงาน!D86,"")</f>
        <v/>
      </c>
      <c r="F86" s="90" t="str">
        <f>IF(วันทำงาน!E86&lt;&gt;"",วันทำงาน!E86,"")</f>
        <v/>
      </c>
      <c r="G86" s="124" t="str">
        <f>IF(วันทำงาน!F86&lt;&gt;"",วันทำงาน!F86,"")</f>
        <v/>
      </c>
      <c r="H86" s="136" t="str">
        <f>IF(F86="Salesman",วันทำงาน!G86,"")</f>
        <v/>
      </c>
      <c r="I86" s="141" t="str">
        <f>IF($H86="","",AB86/$R86*(100%-เงื่อนไข!$B$4))</f>
        <v/>
      </c>
      <c r="J86" s="141" t="str">
        <f>IF($H86="","",AK86/$R86*(100%-เงื่อนไข!$B$4))</f>
        <v/>
      </c>
      <c r="K86" s="141" t="str">
        <f>IF($H86="","",AT86/$R86*(100%-เงื่อนไข!$B$4))</f>
        <v/>
      </c>
      <c r="L86" s="141" t="str">
        <f t="shared" si="16"/>
        <v/>
      </c>
      <c r="M86" s="142" t="str">
        <f>IF((OR(วันทำงาน!H86="",$F$1="")),"",IF(F86="Salesman",วันทำงาน!H86,""))</f>
        <v/>
      </c>
      <c r="N86" s="111">
        <f>IF($M86="",0,IF($X86="P",Y86*เงื่อนไข!$C$5,0))</f>
        <v>0</v>
      </c>
      <c r="O86" s="111">
        <f>IF($M86="",0,IF($X86="P",AH86*เงื่อนไข!$C$5,0))</f>
        <v>0</v>
      </c>
      <c r="P86" s="141">
        <f>IF($M86="",0,IF($X86="P",AQ86*เงื่อนไข!$C$5,0))</f>
        <v>0</v>
      </c>
      <c r="Q86" s="141">
        <f t="shared" si="17"/>
        <v>0</v>
      </c>
      <c r="R86" s="124" t="str">
        <f>IF($A86="","",IF(วันทำงาน!J86&lt;&gt;"",วันทำงาน!J86,""))</f>
        <v/>
      </c>
      <c r="S86" s="124" t="str">
        <f>IF($A86="","",IF(วันทำงาน!K86&lt;&gt;"",วันทำงาน!K86,""))</f>
        <v/>
      </c>
      <c r="T86" s="156">
        <f>IF(วันทำงาน!AZ86&lt;&gt;"",IF(วันทำงาน!AZ86&gt;S86,S86,วันทำงาน!AZ86),"")</f>
        <v>1</v>
      </c>
      <c r="U86" s="106" t="str">
        <f>IF(A86="","",เงื่อนไข!C$4)</f>
        <v/>
      </c>
      <c r="V86" s="106">
        <f t="shared" si="18"/>
        <v>0</v>
      </c>
      <c r="W86" s="105" t="str">
        <f t="shared" si="19"/>
        <v/>
      </c>
      <c r="X86" s="186" t="str">
        <f t="shared" si="20"/>
        <v/>
      </c>
      <c r="Y86" s="184">
        <f>วันทำงาน!AQ86</f>
        <v>0</v>
      </c>
      <c r="Z86" s="150"/>
      <c r="AA86" s="150">
        <f>IF($W86="",0,IF($W86&gt;=100%,เงื่อนไข!$H$4,IF($W86&gt;=80%,เงื่อนไข!$G$4,IF($W86&gt;=50%,เงื่อนไข!$F$4,IF($W86&lt;50%,เงื่อนไข!$E$4)))))</f>
        <v>0</v>
      </c>
      <c r="AB86" s="179">
        <f t="shared" si="21"/>
        <v>0</v>
      </c>
      <c r="AC86" s="141">
        <f t="shared" si="22"/>
        <v>0</v>
      </c>
      <c r="AD86" s="175">
        <f>IF(AB86=0,0,AB86/$R86*เงื่อนไข!$B$4)</f>
        <v>0</v>
      </c>
      <c r="AE86" s="181">
        <f t="shared" si="27"/>
        <v>0</v>
      </c>
      <c r="AF86" s="175">
        <f>SUMIF(วันทำงาน!$F$554:$F$687,$B86,วันทำงาน!$J$554:$J$687)</f>
        <v>0</v>
      </c>
      <c r="AG86" s="182">
        <f>IF((AND($W86&gt;=100%,$W86&lt;&gt;"")),เงื่อนไข!$F$8*Y86/$V86,0)</f>
        <v>0</v>
      </c>
      <c r="AH86" s="181">
        <f>SUM(วันทำงาน!AR86:AT86,วันทำงาน!AV86:AX86)</f>
        <v>0</v>
      </c>
      <c r="AI86" s="150"/>
      <c r="AJ86" s="150">
        <f>IF($W86="",0,IF($W86&gt;=100%,เงื่อนไข!$L$4,IF($W86&gt;=80%,เงื่อนไข!$K$4,IF($W86&gt;=50%,เงื่อนไข!$J$4,IF($W86&lt;50%,เงื่อนไข!$I$4)))))</f>
        <v>0</v>
      </c>
      <c r="AK86" s="179">
        <f t="shared" si="23"/>
        <v>0</v>
      </c>
      <c r="AL86" s="175">
        <f t="shared" si="24"/>
        <v>0</v>
      </c>
      <c r="AM86" s="175">
        <f>IF(AK86=0,0,AK86/$R86*เงื่อนไข!$B$4)</f>
        <v>0</v>
      </c>
      <c r="AN86" s="181">
        <f t="shared" si="28"/>
        <v>0</v>
      </c>
      <c r="AO86" s="175">
        <f>SUMIF(วันทำงาน!$F$554:$F$687,$B86,วันทำงาน!$K$554:$K$687)</f>
        <v>0</v>
      </c>
      <c r="AP86" s="182">
        <f>IF((AND($W86&gt;=100%,$W86&lt;&gt;"")),เงื่อนไข!$F$8*AH86/$V86,0)</f>
        <v>0</v>
      </c>
      <c r="AQ86" s="184">
        <f>วันทำงาน!AU86</f>
        <v>0</v>
      </c>
      <c r="AR86" s="150"/>
      <c r="AS86" s="150">
        <f>IF(W86="",0,IF($W86&gt;=100%,เงื่อนไข!$P$4,IF($W86&gt;=80%,เงื่อนไข!$O$4,IF($W86&gt;=50%,เงื่อนไข!$N$4,IF($W86&lt;50%,เงื่อนไข!$M$4)))))</f>
        <v>0</v>
      </c>
      <c r="AT86" s="179">
        <f t="shared" si="25"/>
        <v>0</v>
      </c>
      <c r="AU86" s="175">
        <f t="shared" si="26"/>
        <v>0</v>
      </c>
      <c r="AV86" s="175">
        <f>IF(AT86=0,0,AT86/$R86*เงื่อนไข!$B$4)</f>
        <v>0</v>
      </c>
      <c r="AW86" s="181">
        <f t="shared" si="29"/>
        <v>0</v>
      </c>
      <c r="AX86" s="175">
        <f>SUMIF(วันทำงาน!$F$554:$F$687,$B86,วันทำงาน!$L$554:$L$687)</f>
        <v>0</v>
      </c>
      <c r="AY86" s="182">
        <f>IF((AND($W86&gt;=100%,$W86&lt;&gt;"")),เงื่อนไข!$F$8*AQ86/$V86,0)</f>
        <v>0</v>
      </c>
    </row>
    <row r="87" spans="1:51" s="6" customFormat="1" x14ac:dyDescent="0.25">
      <c r="A87" s="124" t="str">
        <f>IF(วันทำงาน!A87&lt;&gt;"",วันทำงาน!A87,"")</f>
        <v/>
      </c>
      <c r="B87" s="124" t="str">
        <f>IF(วันทำงาน!B87&lt;&gt;"",วันทำงาน!B87,"")</f>
        <v/>
      </c>
      <c r="C87" s="124"/>
      <c r="D87" s="124" t="str">
        <f>IF(วันทำงาน!C87&lt;&gt;"",วันทำงาน!C87,"")</f>
        <v/>
      </c>
      <c r="E87" s="125" t="str">
        <f>IF(วันทำงาน!D87&lt;&gt;"",วันทำงาน!D87,"")</f>
        <v/>
      </c>
      <c r="F87" s="90" t="str">
        <f>IF(วันทำงาน!E87&lt;&gt;"",วันทำงาน!E87,"")</f>
        <v/>
      </c>
      <c r="G87" s="124" t="str">
        <f>IF(วันทำงาน!F87&lt;&gt;"",วันทำงาน!F87,"")</f>
        <v/>
      </c>
      <c r="H87" s="136" t="str">
        <f>IF(F87="Salesman",วันทำงาน!G87,"")</f>
        <v/>
      </c>
      <c r="I87" s="141" t="str">
        <f>IF($H87="","",AB87/$R87*(100%-เงื่อนไข!$B$4))</f>
        <v/>
      </c>
      <c r="J87" s="141" t="str">
        <f>IF($H87="","",AK87/$R87*(100%-เงื่อนไข!$B$4))</f>
        <v/>
      </c>
      <c r="K87" s="141" t="str">
        <f>IF($H87="","",AT87/$R87*(100%-เงื่อนไข!$B$4))</f>
        <v/>
      </c>
      <c r="L87" s="141" t="str">
        <f t="shared" si="16"/>
        <v/>
      </c>
      <c r="M87" s="142" t="str">
        <f>IF((OR(วันทำงาน!H87="",$F$1="")),"",IF(F87="Salesman",วันทำงาน!H87,""))</f>
        <v/>
      </c>
      <c r="N87" s="111">
        <f>IF($M87="",0,IF($X87="P",Y87*เงื่อนไข!$C$5,0))</f>
        <v>0</v>
      </c>
      <c r="O87" s="111">
        <f>IF($M87="",0,IF($X87="P",AH87*เงื่อนไข!$C$5,0))</f>
        <v>0</v>
      </c>
      <c r="P87" s="141">
        <f>IF($M87="",0,IF($X87="P",AQ87*เงื่อนไข!$C$5,0))</f>
        <v>0</v>
      </c>
      <c r="Q87" s="141">
        <f t="shared" si="17"/>
        <v>0</v>
      </c>
      <c r="R87" s="124" t="str">
        <f>IF($A87="","",IF(วันทำงาน!J87&lt;&gt;"",วันทำงาน!J87,""))</f>
        <v/>
      </c>
      <c r="S87" s="124" t="str">
        <f>IF($A87="","",IF(วันทำงาน!K87&lt;&gt;"",วันทำงาน!K87,""))</f>
        <v/>
      </c>
      <c r="T87" s="156">
        <f>IF(วันทำงาน!AZ87&lt;&gt;"",IF(วันทำงาน!AZ87&gt;S87,S87,วันทำงาน!AZ87),"")</f>
        <v>1</v>
      </c>
      <c r="U87" s="106" t="str">
        <f>IF(A87="","",เงื่อนไข!C$4)</f>
        <v/>
      </c>
      <c r="V87" s="106">
        <f t="shared" si="18"/>
        <v>0</v>
      </c>
      <c r="W87" s="105" t="str">
        <f t="shared" si="19"/>
        <v/>
      </c>
      <c r="X87" s="186" t="str">
        <f t="shared" si="20"/>
        <v/>
      </c>
      <c r="Y87" s="184">
        <f>วันทำงาน!AQ87</f>
        <v>0</v>
      </c>
      <c r="Z87" s="150"/>
      <c r="AA87" s="150">
        <f>IF($W87="",0,IF($W87&gt;=100%,เงื่อนไข!$H$4,IF($W87&gt;=80%,เงื่อนไข!$G$4,IF($W87&gt;=50%,เงื่อนไข!$F$4,IF($W87&lt;50%,เงื่อนไข!$E$4)))))</f>
        <v>0</v>
      </c>
      <c r="AB87" s="179">
        <f t="shared" si="21"/>
        <v>0</v>
      </c>
      <c r="AC87" s="141">
        <f t="shared" si="22"/>
        <v>0</v>
      </c>
      <c r="AD87" s="175">
        <f>IF(AB87=0,0,AB87/$R87*เงื่อนไข!$B$4)</f>
        <v>0</v>
      </c>
      <c r="AE87" s="181">
        <f t="shared" si="27"/>
        <v>0</v>
      </c>
      <c r="AF87" s="175">
        <f>SUMIF(วันทำงาน!$F$554:$F$687,$B87,วันทำงาน!$J$554:$J$687)</f>
        <v>0</v>
      </c>
      <c r="AG87" s="182">
        <f>IF((AND($W87&gt;=100%,$W87&lt;&gt;"")),เงื่อนไข!$F$8*Y87/$V87,0)</f>
        <v>0</v>
      </c>
      <c r="AH87" s="181">
        <f>SUM(วันทำงาน!AR87:AT87,วันทำงาน!AV87:AX87)</f>
        <v>0</v>
      </c>
      <c r="AI87" s="150"/>
      <c r="AJ87" s="150">
        <f>IF($W87="",0,IF($W87&gt;=100%,เงื่อนไข!$L$4,IF($W87&gt;=80%,เงื่อนไข!$K$4,IF($W87&gt;=50%,เงื่อนไข!$J$4,IF($W87&lt;50%,เงื่อนไข!$I$4)))))</f>
        <v>0</v>
      </c>
      <c r="AK87" s="179">
        <f t="shared" si="23"/>
        <v>0</v>
      </c>
      <c r="AL87" s="175">
        <f t="shared" si="24"/>
        <v>0</v>
      </c>
      <c r="AM87" s="175">
        <f>IF(AK87=0,0,AK87/$R87*เงื่อนไข!$B$4)</f>
        <v>0</v>
      </c>
      <c r="AN87" s="181">
        <f t="shared" si="28"/>
        <v>0</v>
      </c>
      <c r="AO87" s="175">
        <f>SUMIF(วันทำงาน!$F$554:$F$687,$B87,วันทำงาน!$K$554:$K$687)</f>
        <v>0</v>
      </c>
      <c r="AP87" s="182">
        <f>IF((AND($W87&gt;=100%,$W87&lt;&gt;"")),เงื่อนไข!$F$8*AH87/$V87,0)</f>
        <v>0</v>
      </c>
      <c r="AQ87" s="184">
        <f>วันทำงาน!AU87</f>
        <v>0</v>
      </c>
      <c r="AR87" s="150"/>
      <c r="AS87" s="150">
        <f>IF(W87="",0,IF($W87&gt;=100%,เงื่อนไข!$P$4,IF($W87&gt;=80%,เงื่อนไข!$O$4,IF($W87&gt;=50%,เงื่อนไข!$N$4,IF($W87&lt;50%,เงื่อนไข!$M$4)))))</f>
        <v>0</v>
      </c>
      <c r="AT87" s="179">
        <f t="shared" si="25"/>
        <v>0</v>
      </c>
      <c r="AU87" s="175">
        <f t="shared" si="26"/>
        <v>0</v>
      </c>
      <c r="AV87" s="175">
        <f>IF(AT87=0,0,AT87/$R87*เงื่อนไข!$B$4)</f>
        <v>0</v>
      </c>
      <c r="AW87" s="181">
        <f t="shared" si="29"/>
        <v>0</v>
      </c>
      <c r="AX87" s="175">
        <f>SUMIF(วันทำงาน!$F$554:$F$687,$B87,วันทำงาน!$L$554:$L$687)</f>
        <v>0</v>
      </c>
      <c r="AY87" s="182">
        <f>IF((AND($W87&gt;=100%,$W87&lt;&gt;"")),เงื่อนไข!$F$8*AQ87/$V87,0)</f>
        <v>0</v>
      </c>
    </row>
    <row r="88" spans="1:51" s="6" customFormat="1" x14ac:dyDescent="0.25">
      <c r="A88" s="124" t="str">
        <f>IF(วันทำงาน!A88&lt;&gt;"",วันทำงาน!A88,"")</f>
        <v/>
      </c>
      <c r="B88" s="124" t="str">
        <f>IF(วันทำงาน!B88&lt;&gt;"",วันทำงาน!B88,"")</f>
        <v/>
      </c>
      <c r="C88" s="124"/>
      <c r="D88" s="124" t="str">
        <f>IF(วันทำงาน!C88&lt;&gt;"",วันทำงาน!C88,"")</f>
        <v/>
      </c>
      <c r="E88" s="125" t="str">
        <f>IF(วันทำงาน!D88&lt;&gt;"",วันทำงาน!D88,"")</f>
        <v/>
      </c>
      <c r="F88" s="90" t="str">
        <f>IF(วันทำงาน!E88&lt;&gt;"",วันทำงาน!E88,"")</f>
        <v/>
      </c>
      <c r="G88" s="124" t="str">
        <f>IF(วันทำงาน!F88&lt;&gt;"",วันทำงาน!F88,"")</f>
        <v/>
      </c>
      <c r="H88" s="136" t="str">
        <f>IF(F88="Salesman",วันทำงาน!G88,"")</f>
        <v/>
      </c>
      <c r="I88" s="141" t="str">
        <f>IF($H88="","",AB88/$R88*(100%-เงื่อนไข!$B$4))</f>
        <v/>
      </c>
      <c r="J88" s="141" t="str">
        <f>IF($H88="","",AK88/$R88*(100%-เงื่อนไข!$B$4))</f>
        <v/>
      </c>
      <c r="K88" s="141" t="str">
        <f>IF($H88="","",AT88/$R88*(100%-เงื่อนไข!$B$4))</f>
        <v/>
      </c>
      <c r="L88" s="141" t="str">
        <f t="shared" si="16"/>
        <v/>
      </c>
      <c r="M88" s="142" t="str">
        <f>IF((OR(วันทำงาน!H88="",$F$1="")),"",IF(F88="Salesman",วันทำงาน!H88,""))</f>
        <v/>
      </c>
      <c r="N88" s="111">
        <f>IF($M88="",0,IF($X88="P",Y88*เงื่อนไข!$C$5,0))</f>
        <v>0</v>
      </c>
      <c r="O88" s="111">
        <f>IF($M88="",0,IF($X88="P",AH88*เงื่อนไข!$C$5,0))</f>
        <v>0</v>
      </c>
      <c r="P88" s="141">
        <f>IF($M88="",0,IF($X88="P",AQ88*เงื่อนไข!$C$5,0))</f>
        <v>0</v>
      </c>
      <c r="Q88" s="141">
        <f t="shared" si="17"/>
        <v>0</v>
      </c>
      <c r="R88" s="124" t="str">
        <f>IF($A88="","",IF(วันทำงาน!J88&lt;&gt;"",วันทำงาน!J88,""))</f>
        <v/>
      </c>
      <c r="S88" s="124" t="str">
        <f>IF($A88="","",IF(วันทำงาน!K88&lt;&gt;"",วันทำงาน!K88,""))</f>
        <v/>
      </c>
      <c r="T88" s="156">
        <f>IF(วันทำงาน!AZ88&lt;&gt;"",IF(วันทำงาน!AZ88&gt;S88,S88,วันทำงาน!AZ88),"")</f>
        <v>1</v>
      </c>
      <c r="U88" s="106" t="str">
        <f>IF(A88="","",เงื่อนไข!C$4)</f>
        <v/>
      </c>
      <c r="V88" s="106">
        <f t="shared" si="18"/>
        <v>0</v>
      </c>
      <c r="W88" s="105" t="str">
        <f t="shared" si="19"/>
        <v/>
      </c>
      <c r="X88" s="186" t="str">
        <f t="shared" si="20"/>
        <v/>
      </c>
      <c r="Y88" s="184">
        <f>วันทำงาน!AQ88</f>
        <v>0</v>
      </c>
      <c r="Z88" s="150"/>
      <c r="AA88" s="150">
        <f>IF($W88="",0,IF($W88&gt;=100%,เงื่อนไข!$H$4,IF($W88&gt;=80%,เงื่อนไข!$G$4,IF($W88&gt;=50%,เงื่อนไข!$F$4,IF($W88&lt;50%,เงื่อนไข!$E$4)))))</f>
        <v>0</v>
      </c>
      <c r="AB88" s="179">
        <f t="shared" si="21"/>
        <v>0</v>
      </c>
      <c r="AC88" s="141">
        <f t="shared" si="22"/>
        <v>0</v>
      </c>
      <c r="AD88" s="175">
        <f>IF(AB88=0,0,AB88/$R88*เงื่อนไข!$B$4)</f>
        <v>0</v>
      </c>
      <c r="AE88" s="181">
        <f t="shared" si="27"/>
        <v>0</v>
      </c>
      <c r="AF88" s="175">
        <f>SUMIF(วันทำงาน!$F$554:$F$687,$B88,วันทำงาน!$J$554:$J$687)</f>
        <v>0</v>
      </c>
      <c r="AG88" s="182">
        <f>IF((AND($W88&gt;=100%,$W88&lt;&gt;"")),เงื่อนไข!$F$8*Y88/$V88,0)</f>
        <v>0</v>
      </c>
      <c r="AH88" s="181">
        <f>SUM(วันทำงาน!AR88:AT88,วันทำงาน!AV88:AX88)</f>
        <v>0</v>
      </c>
      <c r="AI88" s="150"/>
      <c r="AJ88" s="150">
        <f>IF($W88="",0,IF($W88&gt;=100%,เงื่อนไข!$L$4,IF($W88&gt;=80%,เงื่อนไข!$K$4,IF($W88&gt;=50%,เงื่อนไข!$J$4,IF($W88&lt;50%,เงื่อนไข!$I$4)))))</f>
        <v>0</v>
      </c>
      <c r="AK88" s="179">
        <f t="shared" si="23"/>
        <v>0</v>
      </c>
      <c r="AL88" s="175">
        <f t="shared" si="24"/>
        <v>0</v>
      </c>
      <c r="AM88" s="175">
        <f>IF(AK88=0,0,AK88/$R88*เงื่อนไข!$B$4)</f>
        <v>0</v>
      </c>
      <c r="AN88" s="181">
        <f t="shared" si="28"/>
        <v>0</v>
      </c>
      <c r="AO88" s="175">
        <f>SUMIF(วันทำงาน!$F$554:$F$687,$B88,วันทำงาน!$K$554:$K$687)</f>
        <v>0</v>
      </c>
      <c r="AP88" s="182">
        <f>IF((AND($W88&gt;=100%,$W88&lt;&gt;"")),เงื่อนไข!$F$8*AH88/$V88,0)</f>
        <v>0</v>
      </c>
      <c r="AQ88" s="184">
        <f>วันทำงาน!AU88</f>
        <v>0</v>
      </c>
      <c r="AR88" s="150"/>
      <c r="AS88" s="150">
        <f>IF(W88="",0,IF($W88&gt;=100%,เงื่อนไข!$P$4,IF($W88&gt;=80%,เงื่อนไข!$O$4,IF($W88&gt;=50%,เงื่อนไข!$N$4,IF($W88&lt;50%,เงื่อนไข!$M$4)))))</f>
        <v>0</v>
      </c>
      <c r="AT88" s="179">
        <f t="shared" si="25"/>
        <v>0</v>
      </c>
      <c r="AU88" s="175">
        <f t="shared" si="26"/>
        <v>0</v>
      </c>
      <c r="AV88" s="175">
        <f>IF(AT88=0,0,AT88/$R88*เงื่อนไข!$B$4)</f>
        <v>0</v>
      </c>
      <c r="AW88" s="181">
        <f t="shared" si="29"/>
        <v>0</v>
      </c>
      <c r="AX88" s="175">
        <f>SUMIF(วันทำงาน!$F$554:$F$687,$B88,วันทำงาน!$L$554:$L$687)</f>
        <v>0</v>
      </c>
      <c r="AY88" s="182">
        <f>IF((AND($W88&gt;=100%,$W88&lt;&gt;"")),เงื่อนไข!$F$8*AQ88/$V88,0)</f>
        <v>0</v>
      </c>
    </row>
    <row r="89" spans="1:51" s="6" customFormat="1" x14ac:dyDescent="0.25">
      <c r="A89" s="124" t="str">
        <f>IF(วันทำงาน!A89&lt;&gt;"",วันทำงาน!A89,"")</f>
        <v/>
      </c>
      <c r="B89" s="124" t="str">
        <f>IF(วันทำงาน!B89&lt;&gt;"",วันทำงาน!B89,"")</f>
        <v/>
      </c>
      <c r="C89" s="124"/>
      <c r="D89" s="124" t="str">
        <f>IF(วันทำงาน!C89&lt;&gt;"",วันทำงาน!C89,"")</f>
        <v/>
      </c>
      <c r="E89" s="125" t="str">
        <f>IF(วันทำงาน!D89&lt;&gt;"",วันทำงาน!D89,"")</f>
        <v/>
      </c>
      <c r="F89" s="90" t="str">
        <f>IF(วันทำงาน!E89&lt;&gt;"",วันทำงาน!E89,"")</f>
        <v/>
      </c>
      <c r="G89" s="124" t="str">
        <f>IF(วันทำงาน!F89&lt;&gt;"",วันทำงาน!F89,"")</f>
        <v/>
      </c>
      <c r="H89" s="136" t="str">
        <f>IF(F89="Salesman",วันทำงาน!G89,"")</f>
        <v/>
      </c>
      <c r="I89" s="141" t="str">
        <f>IF($H89="","",AB89/$R89*(100%-เงื่อนไข!$B$4))</f>
        <v/>
      </c>
      <c r="J89" s="141" t="str">
        <f>IF($H89="","",AK89/$R89*(100%-เงื่อนไข!$B$4))</f>
        <v/>
      </c>
      <c r="K89" s="141" t="str">
        <f>IF($H89="","",AT89/$R89*(100%-เงื่อนไข!$B$4))</f>
        <v/>
      </c>
      <c r="L89" s="141" t="str">
        <f t="shared" si="16"/>
        <v/>
      </c>
      <c r="M89" s="142" t="str">
        <f>IF((OR(วันทำงาน!H89="",$F$1="")),"",IF(F89="Salesman",วันทำงาน!H89,""))</f>
        <v/>
      </c>
      <c r="N89" s="111">
        <f>IF($M89="",0,IF($X89="P",Y89*เงื่อนไข!$C$5,0))</f>
        <v>0</v>
      </c>
      <c r="O89" s="111">
        <f>IF($M89="",0,IF($X89="P",AH89*เงื่อนไข!$C$5,0))</f>
        <v>0</v>
      </c>
      <c r="P89" s="141">
        <f>IF($M89="",0,IF($X89="P",AQ89*เงื่อนไข!$C$5,0))</f>
        <v>0</v>
      </c>
      <c r="Q89" s="141">
        <f t="shared" si="17"/>
        <v>0</v>
      </c>
      <c r="R89" s="124" t="str">
        <f>IF($A89="","",IF(วันทำงาน!J89&lt;&gt;"",วันทำงาน!J89,""))</f>
        <v/>
      </c>
      <c r="S89" s="124" t="str">
        <f>IF($A89="","",IF(วันทำงาน!K89&lt;&gt;"",วันทำงาน!K89,""))</f>
        <v/>
      </c>
      <c r="T89" s="156">
        <f>IF(วันทำงาน!AZ89&lt;&gt;"",IF(วันทำงาน!AZ89&gt;S89,S89,วันทำงาน!AZ89),"")</f>
        <v>1</v>
      </c>
      <c r="U89" s="106" t="str">
        <f>IF(A89="","",เงื่อนไข!C$4)</f>
        <v/>
      </c>
      <c r="V89" s="106">
        <f t="shared" si="18"/>
        <v>0</v>
      </c>
      <c r="W89" s="105" t="str">
        <f t="shared" si="19"/>
        <v/>
      </c>
      <c r="X89" s="186" t="str">
        <f t="shared" si="20"/>
        <v/>
      </c>
      <c r="Y89" s="184">
        <f>วันทำงาน!AQ89</f>
        <v>0</v>
      </c>
      <c r="Z89" s="150"/>
      <c r="AA89" s="150">
        <f>IF($W89="",0,IF($W89&gt;=100%,เงื่อนไข!$H$4,IF($W89&gt;=80%,เงื่อนไข!$G$4,IF($W89&gt;=50%,เงื่อนไข!$F$4,IF($W89&lt;50%,เงื่อนไข!$E$4)))))</f>
        <v>0</v>
      </c>
      <c r="AB89" s="179">
        <f t="shared" si="21"/>
        <v>0</v>
      </c>
      <c r="AC89" s="141">
        <f t="shared" si="22"/>
        <v>0</v>
      </c>
      <c r="AD89" s="175">
        <f>IF(AB89=0,0,AB89/$R89*เงื่อนไข!$B$4)</f>
        <v>0</v>
      </c>
      <c r="AE89" s="181">
        <f t="shared" si="27"/>
        <v>0</v>
      </c>
      <c r="AF89" s="175">
        <f>SUMIF(วันทำงาน!$F$554:$F$687,$B89,วันทำงาน!$J$554:$J$687)</f>
        <v>0</v>
      </c>
      <c r="AG89" s="182">
        <f>IF((AND($W89&gt;=100%,$W89&lt;&gt;"")),เงื่อนไข!$F$8*Y89/$V89,0)</f>
        <v>0</v>
      </c>
      <c r="AH89" s="181">
        <f>SUM(วันทำงาน!AR89:AT89,วันทำงาน!AV89:AX89)</f>
        <v>0</v>
      </c>
      <c r="AI89" s="150"/>
      <c r="AJ89" s="150">
        <f>IF($W89="",0,IF($W89&gt;=100%,เงื่อนไข!$L$4,IF($W89&gt;=80%,เงื่อนไข!$K$4,IF($W89&gt;=50%,เงื่อนไข!$J$4,IF($W89&lt;50%,เงื่อนไข!$I$4)))))</f>
        <v>0</v>
      </c>
      <c r="AK89" s="179">
        <f t="shared" si="23"/>
        <v>0</v>
      </c>
      <c r="AL89" s="175">
        <f t="shared" si="24"/>
        <v>0</v>
      </c>
      <c r="AM89" s="175">
        <f>IF(AK89=0,0,AK89/$R89*เงื่อนไข!$B$4)</f>
        <v>0</v>
      </c>
      <c r="AN89" s="181">
        <f t="shared" si="28"/>
        <v>0</v>
      </c>
      <c r="AO89" s="175">
        <f>SUMIF(วันทำงาน!$F$554:$F$687,$B89,วันทำงาน!$K$554:$K$687)</f>
        <v>0</v>
      </c>
      <c r="AP89" s="182">
        <f>IF((AND($W89&gt;=100%,$W89&lt;&gt;"")),เงื่อนไข!$F$8*AH89/$V89,0)</f>
        <v>0</v>
      </c>
      <c r="AQ89" s="184">
        <f>วันทำงาน!AU89</f>
        <v>0</v>
      </c>
      <c r="AR89" s="150"/>
      <c r="AS89" s="150">
        <f>IF(W89="",0,IF($W89&gt;=100%,เงื่อนไข!$P$4,IF($W89&gt;=80%,เงื่อนไข!$O$4,IF($W89&gt;=50%,เงื่อนไข!$N$4,IF($W89&lt;50%,เงื่อนไข!$M$4)))))</f>
        <v>0</v>
      </c>
      <c r="AT89" s="179">
        <f t="shared" si="25"/>
        <v>0</v>
      </c>
      <c r="AU89" s="175">
        <f t="shared" si="26"/>
        <v>0</v>
      </c>
      <c r="AV89" s="175">
        <f>IF(AT89=0,0,AT89/$R89*เงื่อนไข!$B$4)</f>
        <v>0</v>
      </c>
      <c r="AW89" s="181">
        <f t="shared" si="29"/>
        <v>0</v>
      </c>
      <c r="AX89" s="175">
        <f>SUMIF(วันทำงาน!$F$554:$F$687,$B89,วันทำงาน!$L$554:$L$687)</f>
        <v>0</v>
      </c>
      <c r="AY89" s="182">
        <f>IF((AND($W89&gt;=100%,$W89&lt;&gt;"")),เงื่อนไข!$F$8*AQ89/$V89,0)</f>
        <v>0</v>
      </c>
    </row>
    <row r="90" spans="1:51" s="6" customFormat="1" x14ac:dyDescent="0.25">
      <c r="A90" s="124" t="str">
        <f>IF(วันทำงาน!A90&lt;&gt;"",วันทำงาน!A90,"")</f>
        <v/>
      </c>
      <c r="B90" s="124" t="str">
        <f>IF(วันทำงาน!B90&lt;&gt;"",วันทำงาน!B90,"")</f>
        <v/>
      </c>
      <c r="C90" s="124"/>
      <c r="D90" s="124" t="str">
        <f>IF(วันทำงาน!C90&lt;&gt;"",วันทำงาน!C90,"")</f>
        <v/>
      </c>
      <c r="E90" s="125" t="str">
        <f>IF(วันทำงาน!D90&lt;&gt;"",วันทำงาน!D90,"")</f>
        <v/>
      </c>
      <c r="F90" s="90" t="str">
        <f>IF(วันทำงาน!E90&lt;&gt;"",วันทำงาน!E90,"")</f>
        <v/>
      </c>
      <c r="G90" s="124" t="str">
        <f>IF(วันทำงาน!F90&lt;&gt;"",วันทำงาน!F90,"")</f>
        <v/>
      </c>
      <c r="H90" s="136" t="str">
        <f>IF(F90="Salesman",วันทำงาน!G90,"")</f>
        <v/>
      </c>
      <c r="I90" s="141" t="str">
        <f>IF($H90="","",AB90/$R90*(100%-เงื่อนไข!$B$4))</f>
        <v/>
      </c>
      <c r="J90" s="141" t="str">
        <f>IF($H90="","",AK90/$R90*(100%-เงื่อนไข!$B$4))</f>
        <v/>
      </c>
      <c r="K90" s="141" t="str">
        <f>IF($H90="","",AT90/$R90*(100%-เงื่อนไข!$B$4))</f>
        <v/>
      </c>
      <c r="L90" s="141" t="str">
        <f t="shared" si="16"/>
        <v/>
      </c>
      <c r="M90" s="142" t="str">
        <f>IF((OR(วันทำงาน!H90="",$F$1="")),"",IF(F90="Salesman",วันทำงาน!H90,""))</f>
        <v/>
      </c>
      <c r="N90" s="111">
        <f>IF($M90="",0,IF($X90="P",Y90*เงื่อนไข!$C$5,0))</f>
        <v>0</v>
      </c>
      <c r="O90" s="111">
        <f>IF($M90="",0,IF($X90="P",AH90*เงื่อนไข!$C$5,0))</f>
        <v>0</v>
      </c>
      <c r="P90" s="141">
        <f>IF($M90="",0,IF($X90="P",AQ90*เงื่อนไข!$C$5,0))</f>
        <v>0</v>
      </c>
      <c r="Q90" s="141">
        <f t="shared" si="17"/>
        <v>0</v>
      </c>
      <c r="R90" s="124" t="str">
        <f>IF($A90="","",IF(วันทำงาน!J90&lt;&gt;"",วันทำงาน!J90,""))</f>
        <v/>
      </c>
      <c r="S90" s="124" t="str">
        <f>IF($A90="","",IF(วันทำงาน!K90&lt;&gt;"",วันทำงาน!K90,""))</f>
        <v/>
      </c>
      <c r="T90" s="156">
        <f>IF(วันทำงาน!AZ90&lt;&gt;"",IF(วันทำงาน!AZ90&gt;S90,S90,วันทำงาน!AZ90),"")</f>
        <v>1</v>
      </c>
      <c r="U90" s="106" t="str">
        <f>IF(A90="","",เงื่อนไข!C$4)</f>
        <v/>
      </c>
      <c r="V90" s="106">
        <f t="shared" si="18"/>
        <v>0</v>
      </c>
      <c r="W90" s="105" t="str">
        <f t="shared" si="19"/>
        <v/>
      </c>
      <c r="X90" s="186" t="str">
        <f t="shared" si="20"/>
        <v/>
      </c>
      <c r="Y90" s="184">
        <f>วันทำงาน!AQ90</f>
        <v>0</v>
      </c>
      <c r="Z90" s="150"/>
      <c r="AA90" s="150">
        <f>IF($W90="",0,IF($W90&gt;=100%,เงื่อนไข!$H$4,IF($W90&gt;=80%,เงื่อนไข!$G$4,IF($W90&gt;=50%,เงื่อนไข!$F$4,IF($W90&lt;50%,เงื่อนไข!$E$4)))))</f>
        <v>0</v>
      </c>
      <c r="AB90" s="179">
        <f t="shared" si="21"/>
        <v>0</v>
      </c>
      <c r="AC90" s="141">
        <f t="shared" si="22"/>
        <v>0</v>
      </c>
      <c r="AD90" s="175">
        <f>IF(AB90=0,0,AB90/$R90*เงื่อนไข!$B$4)</f>
        <v>0</v>
      </c>
      <c r="AE90" s="181">
        <f t="shared" si="27"/>
        <v>0</v>
      </c>
      <c r="AF90" s="175">
        <f>SUMIF(วันทำงาน!$F$554:$F$687,$B90,วันทำงาน!$J$554:$J$687)</f>
        <v>0</v>
      </c>
      <c r="AG90" s="182">
        <f>IF((AND($W90&gt;=100%,$W90&lt;&gt;"")),เงื่อนไข!$F$8*Y90/$V90,0)</f>
        <v>0</v>
      </c>
      <c r="AH90" s="181">
        <f>SUM(วันทำงาน!AR90:AT90,วันทำงาน!AV90:AX90)</f>
        <v>0</v>
      </c>
      <c r="AI90" s="150"/>
      <c r="AJ90" s="150">
        <f>IF($W90="",0,IF($W90&gt;=100%,เงื่อนไข!$L$4,IF($W90&gt;=80%,เงื่อนไข!$K$4,IF($W90&gt;=50%,เงื่อนไข!$J$4,IF($W90&lt;50%,เงื่อนไข!$I$4)))))</f>
        <v>0</v>
      </c>
      <c r="AK90" s="179">
        <f t="shared" si="23"/>
        <v>0</v>
      </c>
      <c r="AL90" s="175">
        <f t="shared" si="24"/>
        <v>0</v>
      </c>
      <c r="AM90" s="175">
        <f>IF(AK90=0,0,AK90/$R90*เงื่อนไข!$B$4)</f>
        <v>0</v>
      </c>
      <c r="AN90" s="181">
        <f t="shared" si="28"/>
        <v>0</v>
      </c>
      <c r="AO90" s="175">
        <f>SUMIF(วันทำงาน!$F$554:$F$687,$B90,วันทำงาน!$K$554:$K$687)</f>
        <v>0</v>
      </c>
      <c r="AP90" s="182">
        <f>IF((AND($W90&gt;=100%,$W90&lt;&gt;"")),เงื่อนไข!$F$8*AH90/$V90,0)</f>
        <v>0</v>
      </c>
      <c r="AQ90" s="184">
        <f>วันทำงาน!AU90</f>
        <v>0</v>
      </c>
      <c r="AR90" s="150"/>
      <c r="AS90" s="150">
        <f>IF(W90="",0,IF($W90&gt;=100%,เงื่อนไข!$P$4,IF($W90&gt;=80%,เงื่อนไข!$O$4,IF($W90&gt;=50%,เงื่อนไข!$N$4,IF($W90&lt;50%,เงื่อนไข!$M$4)))))</f>
        <v>0</v>
      </c>
      <c r="AT90" s="179">
        <f t="shared" si="25"/>
        <v>0</v>
      </c>
      <c r="AU90" s="175">
        <f t="shared" si="26"/>
        <v>0</v>
      </c>
      <c r="AV90" s="175">
        <f>IF(AT90=0,0,AT90/$R90*เงื่อนไข!$B$4)</f>
        <v>0</v>
      </c>
      <c r="AW90" s="181">
        <f t="shared" si="29"/>
        <v>0</v>
      </c>
      <c r="AX90" s="175">
        <f>SUMIF(วันทำงาน!$F$554:$F$687,$B90,วันทำงาน!$L$554:$L$687)</f>
        <v>0</v>
      </c>
      <c r="AY90" s="182">
        <f>IF((AND($W90&gt;=100%,$W90&lt;&gt;"")),เงื่อนไข!$F$8*AQ90/$V90,0)</f>
        <v>0</v>
      </c>
    </row>
    <row r="91" spans="1:51" s="6" customFormat="1" x14ac:dyDescent="0.25">
      <c r="A91" s="124" t="str">
        <f>IF(วันทำงาน!A91&lt;&gt;"",วันทำงาน!A91,"")</f>
        <v/>
      </c>
      <c r="B91" s="124" t="str">
        <f>IF(วันทำงาน!B91&lt;&gt;"",วันทำงาน!B91,"")</f>
        <v/>
      </c>
      <c r="C91" s="124"/>
      <c r="D91" s="124" t="str">
        <f>IF(วันทำงาน!C91&lt;&gt;"",วันทำงาน!C91,"")</f>
        <v/>
      </c>
      <c r="E91" s="125" t="str">
        <f>IF(วันทำงาน!D91&lt;&gt;"",วันทำงาน!D91,"")</f>
        <v/>
      </c>
      <c r="F91" s="90" t="str">
        <f>IF(วันทำงาน!E91&lt;&gt;"",วันทำงาน!E91,"")</f>
        <v/>
      </c>
      <c r="G91" s="124" t="str">
        <f>IF(วันทำงาน!F91&lt;&gt;"",วันทำงาน!F91,"")</f>
        <v/>
      </c>
      <c r="H91" s="136" t="str">
        <f>IF(F91="Salesman",วันทำงาน!G91,"")</f>
        <v/>
      </c>
      <c r="I91" s="141" t="str">
        <f>IF($H91="","",AB91/$R91*(100%-เงื่อนไข!$B$4))</f>
        <v/>
      </c>
      <c r="J91" s="141" t="str">
        <f>IF($H91="","",AK91/$R91*(100%-เงื่อนไข!$B$4))</f>
        <v/>
      </c>
      <c r="K91" s="141" t="str">
        <f>IF($H91="","",AT91/$R91*(100%-เงื่อนไข!$B$4))</f>
        <v/>
      </c>
      <c r="L91" s="141" t="str">
        <f t="shared" si="16"/>
        <v/>
      </c>
      <c r="M91" s="142" t="str">
        <f>IF((OR(วันทำงาน!H91="",$F$1="")),"",IF(F91="Salesman",วันทำงาน!H91,""))</f>
        <v/>
      </c>
      <c r="N91" s="111">
        <f>IF($M91="",0,IF($X91="P",Y91*เงื่อนไข!$C$5,0))</f>
        <v>0</v>
      </c>
      <c r="O91" s="111">
        <f>IF($M91="",0,IF($X91="P",AH91*เงื่อนไข!$C$5,0))</f>
        <v>0</v>
      </c>
      <c r="P91" s="141">
        <f>IF($M91="",0,IF($X91="P",AQ91*เงื่อนไข!$C$5,0))</f>
        <v>0</v>
      </c>
      <c r="Q91" s="141">
        <f t="shared" si="17"/>
        <v>0</v>
      </c>
      <c r="R91" s="124" t="str">
        <f>IF($A91="","",IF(วันทำงาน!J91&lt;&gt;"",วันทำงาน!J91,""))</f>
        <v/>
      </c>
      <c r="S91" s="124" t="str">
        <f>IF($A91="","",IF(วันทำงาน!K91&lt;&gt;"",วันทำงาน!K91,""))</f>
        <v/>
      </c>
      <c r="T91" s="156">
        <f>IF(วันทำงาน!AZ91&lt;&gt;"",IF(วันทำงาน!AZ91&gt;S91,S91,วันทำงาน!AZ91),"")</f>
        <v>1</v>
      </c>
      <c r="U91" s="106" t="str">
        <f>IF(A91="","",เงื่อนไข!C$4)</f>
        <v/>
      </c>
      <c r="V91" s="106">
        <f t="shared" si="18"/>
        <v>0</v>
      </c>
      <c r="W91" s="105" t="str">
        <f t="shared" si="19"/>
        <v/>
      </c>
      <c r="X91" s="186" t="str">
        <f t="shared" si="20"/>
        <v/>
      </c>
      <c r="Y91" s="184">
        <f>วันทำงาน!AQ91</f>
        <v>0</v>
      </c>
      <c r="Z91" s="150"/>
      <c r="AA91" s="150">
        <f>IF($W91="",0,IF($W91&gt;=100%,เงื่อนไข!$H$4,IF($W91&gt;=80%,เงื่อนไข!$G$4,IF($W91&gt;=50%,เงื่อนไข!$F$4,IF($W91&lt;50%,เงื่อนไข!$E$4)))))</f>
        <v>0</v>
      </c>
      <c r="AB91" s="179">
        <f t="shared" si="21"/>
        <v>0</v>
      </c>
      <c r="AC91" s="141">
        <f t="shared" si="22"/>
        <v>0</v>
      </c>
      <c r="AD91" s="175">
        <f>IF(AB91=0,0,AB91/$R91*เงื่อนไข!$B$4)</f>
        <v>0</v>
      </c>
      <c r="AE91" s="181">
        <f t="shared" si="27"/>
        <v>0</v>
      </c>
      <c r="AF91" s="175">
        <f>SUMIF(วันทำงาน!$F$554:$F$687,$B91,วันทำงาน!$J$554:$J$687)</f>
        <v>0</v>
      </c>
      <c r="AG91" s="182">
        <f>IF((AND($W91&gt;=100%,$W91&lt;&gt;"")),เงื่อนไข!$F$8*Y91/$V91,0)</f>
        <v>0</v>
      </c>
      <c r="AH91" s="181">
        <f>SUM(วันทำงาน!AR91:AT91,วันทำงาน!AV91:AX91)</f>
        <v>0</v>
      </c>
      <c r="AI91" s="150"/>
      <c r="AJ91" s="150">
        <f>IF($W91="",0,IF($W91&gt;=100%,เงื่อนไข!$L$4,IF($W91&gt;=80%,เงื่อนไข!$K$4,IF($W91&gt;=50%,เงื่อนไข!$J$4,IF($W91&lt;50%,เงื่อนไข!$I$4)))))</f>
        <v>0</v>
      </c>
      <c r="AK91" s="179">
        <f t="shared" si="23"/>
        <v>0</v>
      </c>
      <c r="AL91" s="175">
        <f t="shared" si="24"/>
        <v>0</v>
      </c>
      <c r="AM91" s="175">
        <f>IF(AK91=0,0,AK91/$R91*เงื่อนไข!$B$4)</f>
        <v>0</v>
      </c>
      <c r="AN91" s="181">
        <f t="shared" si="28"/>
        <v>0</v>
      </c>
      <c r="AO91" s="175">
        <f>SUMIF(วันทำงาน!$F$554:$F$687,$B91,วันทำงาน!$K$554:$K$687)</f>
        <v>0</v>
      </c>
      <c r="AP91" s="182">
        <f>IF((AND($W91&gt;=100%,$W91&lt;&gt;"")),เงื่อนไข!$F$8*AH91/$V91,0)</f>
        <v>0</v>
      </c>
      <c r="AQ91" s="184">
        <f>วันทำงาน!AU91</f>
        <v>0</v>
      </c>
      <c r="AR91" s="150"/>
      <c r="AS91" s="150">
        <f>IF(W91="",0,IF($W91&gt;=100%,เงื่อนไข!$P$4,IF($W91&gt;=80%,เงื่อนไข!$O$4,IF($W91&gt;=50%,เงื่อนไข!$N$4,IF($W91&lt;50%,เงื่อนไข!$M$4)))))</f>
        <v>0</v>
      </c>
      <c r="AT91" s="179">
        <f t="shared" si="25"/>
        <v>0</v>
      </c>
      <c r="AU91" s="175">
        <f t="shared" si="26"/>
        <v>0</v>
      </c>
      <c r="AV91" s="175">
        <f>IF(AT91=0,0,AT91/$R91*เงื่อนไข!$B$4)</f>
        <v>0</v>
      </c>
      <c r="AW91" s="181">
        <f t="shared" si="29"/>
        <v>0</v>
      </c>
      <c r="AX91" s="175">
        <f>SUMIF(วันทำงาน!$F$554:$F$687,$B91,วันทำงาน!$L$554:$L$687)</f>
        <v>0</v>
      </c>
      <c r="AY91" s="182">
        <f>IF((AND($W91&gt;=100%,$W91&lt;&gt;"")),เงื่อนไข!$F$8*AQ91/$V91,0)</f>
        <v>0</v>
      </c>
    </row>
    <row r="92" spans="1:51" s="6" customFormat="1" x14ac:dyDescent="0.25">
      <c r="A92" s="124" t="str">
        <f>IF(วันทำงาน!A92&lt;&gt;"",วันทำงาน!A92,"")</f>
        <v/>
      </c>
      <c r="B92" s="124" t="str">
        <f>IF(วันทำงาน!B92&lt;&gt;"",วันทำงาน!B92,"")</f>
        <v/>
      </c>
      <c r="C92" s="124"/>
      <c r="D92" s="124" t="str">
        <f>IF(วันทำงาน!C92&lt;&gt;"",วันทำงาน!C92,"")</f>
        <v/>
      </c>
      <c r="E92" s="125" t="str">
        <f>IF(วันทำงาน!D92&lt;&gt;"",วันทำงาน!D92,"")</f>
        <v/>
      </c>
      <c r="F92" s="90" t="str">
        <f>IF(วันทำงาน!E92&lt;&gt;"",วันทำงาน!E92,"")</f>
        <v/>
      </c>
      <c r="G92" s="124" t="str">
        <f>IF(วันทำงาน!F92&lt;&gt;"",วันทำงาน!F92,"")</f>
        <v/>
      </c>
      <c r="H92" s="136" t="str">
        <f>IF(F92="Salesman",วันทำงาน!G92,"")</f>
        <v/>
      </c>
      <c r="I92" s="141" t="str">
        <f>IF($H92="","",AB92/$R92*(100%-เงื่อนไข!$B$4))</f>
        <v/>
      </c>
      <c r="J92" s="141" t="str">
        <f>IF($H92="","",AK92/$R92*(100%-เงื่อนไข!$B$4))</f>
        <v/>
      </c>
      <c r="K92" s="141" t="str">
        <f>IF($H92="","",AT92/$R92*(100%-เงื่อนไข!$B$4))</f>
        <v/>
      </c>
      <c r="L92" s="141" t="str">
        <f t="shared" si="16"/>
        <v/>
      </c>
      <c r="M92" s="142" t="str">
        <f>IF((OR(วันทำงาน!H92="",$F$1="")),"",IF(F92="Salesman",วันทำงาน!H92,""))</f>
        <v/>
      </c>
      <c r="N92" s="111">
        <f>IF($M92="",0,IF($X92="P",Y92*เงื่อนไข!$C$5,0))</f>
        <v>0</v>
      </c>
      <c r="O92" s="111">
        <f>IF($M92="",0,IF($X92="P",AH92*เงื่อนไข!$C$5,0))</f>
        <v>0</v>
      </c>
      <c r="P92" s="141">
        <f>IF($M92="",0,IF($X92="P",AQ92*เงื่อนไข!$C$5,0))</f>
        <v>0</v>
      </c>
      <c r="Q92" s="141">
        <f t="shared" si="17"/>
        <v>0</v>
      </c>
      <c r="R92" s="124" t="str">
        <f>IF($A92="","",IF(วันทำงาน!J92&lt;&gt;"",วันทำงาน!J92,""))</f>
        <v/>
      </c>
      <c r="S92" s="124" t="str">
        <f>IF($A92="","",IF(วันทำงาน!K92&lt;&gt;"",วันทำงาน!K92,""))</f>
        <v/>
      </c>
      <c r="T92" s="156">
        <f>IF(วันทำงาน!AZ92&lt;&gt;"",IF(วันทำงาน!AZ92&gt;S92,S92,วันทำงาน!AZ92),"")</f>
        <v>1</v>
      </c>
      <c r="U92" s="106" t="str">
        <f>IF(A92="","",เงื่อนไข!C$4)</f>
        <v/>
      </c>
      <c r="V92" s="106">
        <f t="shared" si="18"/>
        <v>0</v>
      </c>
      <c r="W92" s="105" t="str">
        <f t="shared" si="19"/>
        <v/>
      </c>
      <c r="X92" s="186" t="str">
        <f t="shared" si="20"/>
        <v/>
      </c>
      <c r="Y92" s="184">
        <f>วันทำงาน!AQ92</f>
        <v>0</v>
      </c>
      <c r="Z92" s="150"/>
      <c r="AA92" s="150">
        <f>IF($W92="",0,IF($W92&gt;=100%,เงื่อนไข!$H$4,IF($W92&gt;=80%,เงื่อนไข!$G$4,IF($W92&gt;=50%,เงื่อนไข!$F$4,IF($W92&lt;50%,เงื่อนไข!$E$4)))))</f>
        <v>0</v>
      </c>
      <c r="AB92" s="179">
        <f t="shared" si="21"/>
        <v>0</v>
      </c>
      <c r="AC92" s="141">
        <f t="shared" si="22"/>
        <v>0</v>
      </c>
      <c r="AD92" s="175">
        <f>IF(AB92=0,0,AB92/$R92*เงื่อนไข!$B$4)</f>
        <v>0</v>
      </c>
      <c r="AE92" s="181">
        <f t="shared" si="27"/>
        <v>0</v>
      </c>
      <c r="AF92" s="175">
        <f>SUMIF(วันทำงาน!$F$554:$F$687,$B92,วันทำงาน!$J$554:$J$687)</f>
        <v>0</v>
      </c>
      <c r="AG92" s="182">
        <f>IF((AND($W92&gt;=100%,$W92&lt;&gt;"")),เงื่อนไข!$F$8*Y92/$V92,0)</f>
        <v>0</v>
      </c>
      <c r="AH92" s="181">
        <f>SUM(วันทำงาน!AR92:AT92,วันทำงาน!AV92:AX92)</f>
        <v>0</v>
      </c>
      <c r="AI92" s="150"/>
      <c r="AJ92" s="150">
        <f>IF($W92="",0,IF($W92&gt;=100%,เงื่อนไข!$L$4,IF($W92&gt;=80%,เงื่อนไข!$K$4,IF($W92&gt;=50%,เงื่อนไข!$J$4,IF($W92&lt;50%,เงื่อนไข!$I$4)))))</f>
        <v>0</v>
      </c>
      <c r="AK92" s="179">
        <f t="shared" si="23"/>
        <v>0</v>
      </c>
      <c r="AL92" s="175">
        <f t="shared" si="24"/>
        <v>0</v>
      </c>
      <c r="AM92" s="175">
        <f>IF(AK92=0,0,AK92/$R92*เงื่อนไข!$B$4)</f>
        <v>0</v>
      </c>
      <c r="AN92" s="181">
        <f t="shared" si="28"/>
        <v>0</v>
      </c>
      <c r="AO92" s="175">
        <f>SUMIF(วันทำงาน!$F$554:$F$687,$B92,วันทำงาน!$K$554:$K$687)</f>
        <v>0</v>
      </c>
      <c r="AP92" s="182">
        <f>IF((AND($W92&gt;=100%,$W92&lt;&gt;"")),เงื่อนไข!$F$8*AH92/$V92,0)</f>
        <v>0</v>
      </c>
      <c r="AQ92" s="184">
        <f>วันทำงาน!AU92</f>
        <v>0</v>
      </c>
      <c r="AR92" s="150"/>
      <c r="AS92" s="150">
        <f>IF(W92="",0,IF($W92&gt;=100%,เงื่อนไข!$P$4,IF($W92&gt;=80%,เงื่อนไข!$O$4,IF($W92&gt;=50%,เงื่อนไข!$N$4,IF($W92&lt;50%,เงื่อนไข!$M$4)))))</f>
        <v>0</v>
      </c>
      <c r="AT92" s="179">
        <f t="shared" si="25"/>
        <v>0</v>
      </c>
      <c r="AU92" s="175">
        <f t="shared" si="26"/>
        <v>0</v>
      </c>
      <c r="AV92" s="175">
        <f>IF(AT92=0,0,AT92/$R92*เงื่อนไข!$B$4)</f>
        <v>0</v>
      </c>
      <c r="AW92" s="181">
        <f t="shared" si="29"/>
        <v>0</v>
      </c>
      <c r="AX92" s="175">
        <f>SUMIF(วันทำงาน!$F$554:$F$687,$B92,วันทำงาน!$L$554:$L$687)</f>
        <v>0</v>
      </c>
      <c r="AY92" s="182">
        <f>IF((AND($W92&gt;=100%,$W92&lt;&gt;"")),เงื่อนไข!$F$8*AQ92/$V92,0)</f>
        <v>0</v>
      </c>
    </row>
    <row r="93" spans="1:51" s="6" customFormat="1" x14ac:dyDescent="0.25">
      <c r="A93" s="124" t="str">
        <f>IF(วันทำงาน!A93&lt;&gt;"",วันทำงาน!A93,"")</f>
        <v/>
      </c>
      <c r="B93" s="124" t="str">
        <f>IF(วันทำงาน!B93&lt;&gt;"",วันทำงาน!B93,"")</f>
        <v/>
      </c>
      <c r="C93" s="124"/>
      <c r="D93" s="124" t="str">
        <f>IF(วันทำงาน!C93&lt;&gt;"",วันทำงาน!C93,"")</f>
        <v/>
      </c>
      <c r="E93" s="125" t="str">
        <f>IF(วันทำงาน!D93&lt;&gt;"",วันทำงาน!D93,"")</f>
        <v/>
      </c>
      <c r="F93" s="90" t="str">
        <f>IF(วันทำงาน!E93&lt;&gt;"",วันทำงาน!E93,"")</f>
        <v/>
      </c>
      <c r="G93" s="124" t="str">
        <f>IF(วันทำงาน!F93&lt;&gt;"",วันทำงาน!F93,"")</f>
        <v/>
      </c>
      <c r="H93" s="136" t="str">
        <f>IF(F93="Salesman",วันทำงาน!G93,"")</f>
        <v/>
      </c>
      <c r="I93" s="141" t="str">
        <f>IF($H93="","",AB93/$R93*(100%-เงื่อนไข!$B$4))</f>
        <v/>
      </c>
      <c r="J93" s="141" t="str">
        <f>IF($H93="","",AK93/$R93*(100%-เงื่อนไข!$B$4))</f>
        <v/>
      </c>
      <c r="K93" s="141" t="str">
        <f>IF($H93="","",AT93/$R93*(100%-เงื่อนไข!$B$4))</f>
        <v/>
      </c>
      <c r="L93" s="141" t="str">
        <f t="shared" si="16"/>
        <v/>
      </c>
      <c r="M93" s="142" t="str">
        <f>IF((OR(วันทำงาน!H93="",$F$1="")),"",IF(F93="Salesman",วันทำงาน!H93,""))</f>
        <v/>
      </c>
      <c r="N93" s="111">
        <f>IF($M93="",0,IF($X93="P",Y93*เงื่อนไข!$C$5,0))</f>
        <v>0</v>
      </c>
      <c r="O93" s="111">
        <f>IF($M93="",0,IF($X93="P",AH93*เงื่อนไข!$C$5,0))</f>
        <v>0</v>
      </c>
      <c r="P93" s="141">
        <f>IF($M93="",0,IF($X93="P",AQ93*เงื่อนไข!$C$5,0))</f>
        <v>0</v>
      </c>
      <c r="Q93" s="141">
        <f t="shared" si="17"/>
        <v>0</v>
      </c>
      <c r="R93" s="124" t="str">
        <f>IF($A93="","",IF(วันทำงาน!J93&lt;&gt;"",วันทำงาน!J93,""))</f>
        <v/>
      </c>
      <c r="S93" s="124" t="str">
        <f>IF($A93="","",IF(วันทำงาน!K93&lt;&gt;"",วันทำงาน!K93,""))</f>
        <v/>
      </c>
      <c r="T93" s="156">
        <f>IF(วันทำงาน!AZ93&lt;&gt;"",IF(วันทำงาน!AZ93&gt;S93,S93,วันทำงาน!AZ93),"")</f>
        <v>1</v>
      </c>
      <c r="U93" s="106" t="str">
        <f>IF(A93="","",เงื่อนไข!C$4)</f>
        <v/>
      </c>
      <c r="V93" s="106">
        <f t="shared" si="18"/>
        <v>0</v>
      </c>
      <c r="W93" s="105" t="str">
        <f t="shared" si="19"/>
        <v/>
      </c>
      <c r="X93" s="186" t="str">
        <f t="shared" si="20"/>
        <v/>
      </c>
      <c r="Y93" s="184">
        <f>วันทำงาน!AQ93</f>
        <v>0</v>
      </c>
      <c r="Z93" s="150"/>
      <c r="AA93" s="150">
        <f>IF($W93="",0,IF($W93&gt;=100%,เงื่อนไข!$H$4,IF($W93&gt;=80%,เงื่อนไข!$G$4,IF($W93&gt;=50%,เงื่อนไข!$F$4,IF($W93&lt;50%,เงื่อนไข!$E$4)))))</f>
        <v>0</v>
      </c>
      <c r="AB93" s="179">
        <f t="shared" si="21"/>
        <v>0</v>
      </c>
      <c r="AC93" s="141">
        <f t="shared" si="22"/>
        <v>0</v>
      </c>
      <c r="AD93" s="175">
        <f>IF(AB93=0,0,AB93/$R93*เงื่อนไข!$B$4)</f>
        <v>0</v>
      </c>
      <c r="AE93" s="181">
        <f t="shared" si="27"/>
        <v>0</v>
      </c>
      <c r="AF93" s="175">
        <f>SUMIF(วันทำงาน!$F$554:$F$687,$B93,วันทำงาน!$J$554:$J$687)</f>
        <v>0</v>
      </c>
      <c r="AG93" s="182">
        <f>IF((AND($W93&gt;=100%,$W93&lt;&gt;"")),เงื่อนไข!$F$8*Y93/$V93,0)</f>
        <v>0</v>
      </c>
      <c r="AH93" s="181">
        <f>SUM(วันทำงาน!AR93:AT93,วันทำงาน!AV93:AX93)</f>
        <v>0</v>
      </c>
      <c r="AI93" s="150"/>
      <c r="AJ93" s="150">
        <f>IF($W93="",0,IF($W93&gt;=100%,เงื่อนไข!$L$4,IF($W93&gt;=80%,เงื่อนไข!$K$4,IF($W93&gt;=50%,เงื่อนไข!$J$4,IF($W93&lt;50%,เงื่อนไข!$I$4)))))</f>
        <v>0</v>
      </c>
      <c r="AK93" s="179">
        <f t="shared" si="23"/>
        <v>0</v>
      </c>
      <c r="AL93" s="175">
        <f t="shared" si="24"/>
        <v>0</v>
      </c>
      <c r="AM93" s="175">
        <f>IF(AK93=0,0,AK93/$R93*เงื่อนไข!$B$4)</f>
        <v>0</v>
      </c>
      <c r="AN93" s="181">
        <f t="shared" si="28"/>
        <v>0</v>
      </c>
      <c r="AO93" s="175">
        <f>SUMIF(วันทำงาน!$F$554:$F$687,$B93,วันทำงาน!$K$554:$K$687)</f>
        <v>0</v>
      </c>
      <c r="AP93" s="182">
        <f>IF((AND($W93&gt;=100%,$W93&lt;&gt;"")),เงื่อนไข!$F$8*AH93/$V93,0)</f>
        <v>0</v>
      </c>
      <c r="AQ93" s="184">
        <f>วันทำงาน!AU93</f>
        <v>0</v>
      </c>
      <c r="AR93" s="150"/>
      <c r="AS93" s="150">
        <f>IF(W93="",0,IF($W93&gt;=100%,เงื่อนไข!$P$4,IF($W93&gt;=80%,เงื่อนไข!$O$4,IF($W93&gt;=50%,เงื่อนไข!$N$4,IF($W93&lt;50%,เงื่อนไข!$M$4)))))</f>
        <v>0</v>
      </c>
      <c r="AT93" s="179">
        <f t="shared" si="25"/>
        <v>0</v>
      </c>
      <c r="AU93" s="175">
        <f t="shared" si="26"/>
        <v>0</v>
      </c>
      <c r="AV93" s="175">
        <f>IF(AT93=0,0,AT93/$R93*เงื่อนไข!$B$4)</f>
        <v>0</v>
      </c>
      <c r="AW93" s="181">
        <f t="shared" si="29"/>
        <v>0</v>
      </c>
      <c r="AX93" s="175">
        <f>SUMIF(วันทำงาน!$F$554:$F$687,$B93,วันทำงาน!$L$554:$L$687)</f>
        <v>0</v>
      </c>
      <c r="AY93" s="182">
        <f>IF((AND($W93&gt;=100%,$W93&lt;&gt;"")),เงื่อนไข!$F$8*AQ93/$V93,0)</f>
        <v>0</v>
      </c>
    </row>
    <row r="94" spans="1:51" s="6" customFormat="1" x14ac:dyDescent="0.25">
      <c r="A94" s="124" t="str">
        <f>IF(วันทำงาน!A94&lt;&gt;"",วันทำงาน!A94,"")</f>
        <v/>
      </c>
      <c r="B94" s="124" t="str">
        <f>IF(วันทำงาน!B94&lt;&gt;"",วันทำงาน!B94,"")</f>
        <v/>
      </c>
      <c r="C94" s="124"/>
      <c r="D94" s="124" t="str">
        <f>IF(วันทำงาน!C94&lt;&gt;"",วันทำงาน!C94,"")</f>
        <v/>
      </c>
      <c r="E94" s="125" t="str">
        <f>IF(วันทำงาน!D94&lt;&gt;"",วันทำงาน!D94,"")</f>
        <v/>
      </c>
      <c r="F94" s="90" t="str">
        <f>IF(วันทำงาน!E94&lt;&gt;"",วันทำงาน!E94,"")</f>
        <v/>
      </c>
      <c r="G94" s="124" t="str">
        <f>IF(วันทำงาน!F94&lt;&gt;"",วันทำงาน!F94,"")</f>
        <v/>
      </c>
      <c r="H94" s="136" t="str">
        <f>IF(F94="Salesman",วันทำงาน!G94,"")</f>
        <v/>
      </c>
      <c r="I94" s="141" t="str">
        <f>IF($H94="","",AB94/$R94*(100%-เงื่อนไข!$B$4))</f>
        <v/>
      </c>
      <c r="J94" s="141" t="str">
        <f>IF($H94="","",AK94/$R94*(100%-เงื่อนไข!$B$4))</f>
        <v/>
      </c>
      <c r="K94" s="141" t="str">
        <f>IF($H94="","",AT94/$R94*(100%-เงื่อนไข!$B$4))</f>
        <v/>
      </c>
      <c r="L94" s="141" t="str">
        <f t="shared" si="16"/>
        <v/>
      </c>
      <c r="M94" s="142" t="str">
        <f>IF((OR(วันทำงาน!H94="",$F$1="")),"",IF(F94="Salesman",วันทำงาน!H94,""))</f>
        <v/>
      </c>
      <c r="N94" s="111">
        <f>IF($M94="",0,IF($X94="P",Y94*เงื่อนไข!$C$5,0))</f>
        <v>0</v>
      </c>
      <c r="O94" s="111">
        <f>IF($M94="",0,IF($X94="P",AH94*เงื่อนไข!$C$5,0))</f>
        <v>0</v>
      </c>
      <c r="P94" s="141">
        <f>IF($M94="",0,IF($X94="P",AQ94*เงื่อนไข!$C$5,0))</f>
        <v>0</v>
      </c>
      <c r="Q94" s="141">
        <f t="shared" si="17"/>
        <v>0</v>
      </c>
      <c r="R94" s="124" t="str">
        <f>IF($A94="","",IF(วันทำงาน!J94&lt;&gt;"",วันทำงาน!J94,""))</f>
        <v/>
      </c>
      <c r="S94" s="124" t="str">
        <f>IF($A94="","",IF(วันทำงาน!K94&lt;&gt;"",วันทำงาน!K94,""))</f>
        <v/>
      </c>
      <c r="T94" s="156">
        <f>IF(วันทำงาน!AZ94&lt;&gt;"",IF(วันทำงาน!AZ94&gt;S94,S94,วันทำงาน!AZ94),"")</f>
        <v>1</v>
      </c>
      <c r="U94" s="106" t="str">
        <f>IF(A94="","",เงื่อนไข!C$4)</f>
        <v/>
      </c>
      <c r="V94" s="106">
        <f t="shared" si="18"/>
        <v>0</v>
      </c>
      <c r="W94" s="105" t="str">
        <f t="shared" si="19"/>
        <v/>
      </c>
      <c r="X94" s="186" t="str">
        <f t="shared" si="20"/>
        <v/>
      </c>
      <c r="Y94" s="184">
        <f>วันทำงาน!AQ94</f>
        <v>0</v>
      </c>
      <c r="Z94" s="150"/>
      <c r="AA94" s="150">
        <f>IF($W94="",0,IF($W94&gt;=100%,เงื่อนไข!$H$4,IF($W94&gt;=80%,เงื่อนไข!$G$4,IF($W94&gt;=50%,เงื่อนไข!$F$4,IF($W94&lt;50%,เงื่อนไข!$E$4)))))</f>
        <v>0</v>
      </c>
      <c r="AB94" s="179">
        <f t="shared" si="21"/>
        <v>0</v>
      </c>
      <c r="AC94" s="141">
        <f t="shared" si="22"/>
        <v>0</v>
      </c>
      <c r="AD94" s="175">
        <f>IF(AB94=0,0,AB94/$R94*เงื่อนไข!$B$4)</f>
        <v>0</v>
      </c>
      <c r="AE94" s="181">
        <f t="shared" si="27"/>
        <v>0</v>
      </c>
      <c r="AF94" s="175">
        <f>SUMIF(วันทำงาน!$F$554:$F$687,$B94,วันทำงาน!$J$554:$J$687)</f>
        <v>0</v>
      </c>
      <c r="AG94" s="182">
        <f>IF((AND($W94&gt;=100%,$W94&lt;&gt;"")),เงื่อนไข!$F$8*Y94/$V94,0)</f>
        <v>0</v>
      </c>
      <c r="AH94" s="181">
        <f>SUM(วันทำงาน!AR94:AT94,วันทำงาน!AV94:AX94)</f>
        <v>0</v>
      </c>
      <c r="AI94" s="150"/>
      <c r="AJ94" s="150">
        <f>IF($W94="",0,IF($W94&gt;=100%,เงื่อนไข!$L$4,IF($W94&gt;=80%,เงื่อนไข!$K$4,IF($W94&gt;=50%,เงื่อนไข!$J$4,IF($W94&lt;50%,เงื่อนไข!$I$4)))))</f>
        <v>0</v>
      </c>
      <c r="AK94" s="179">
        <f t="shared" si="23"/>
        <v>0</v>
      </c>
      <c r="AL94" s="175">
        <f t="shared" si="24"/>
        <v>0</v>
      </c>
      <c r="AM94" s="175">
        <f>IF(AK94=0,0,AK94/$R94*เงื่อนไข!$B$4)</f>
        <v>0</v>
      </c>
      <c r="AN94" s="181">
        <f t="shared" si="28"/>
        <v>0</v>
      </c>
      <c r="AO94" s="175">
        <f>SUMIF(วันทำงาน!$F$554:$F$687,$B94,วันทำงาน!$K$554:$K$687)</f>
        <v>0</v>
      </c>
      <c r="AP94" s="182">
        <f>IF((AND($W94&gt;=100%,$W94&lt;&gt;"")),เงื่อนไข!$F$8*AH94/$V94,0)</f>
        <v>0</v>
      </c>
      <c r="AQ94" s="184">
        <f>วันทำงาน!AU94</f>
        <v>0</v>
      </c>
      <c r="AR94" s="150"/>
      <c r="AS94" s="150">
        <f>IF(W94="",0,IF($W94&gt;=100%,เงื่อนไข!$P$4,IF($W94&gt;=80%,เงื่อนไข!$O$4,IF($W94&gt;=50%,เงื่อนไข!$N$4,IF($W94&lt;50%,เงื่อนไข!$M$4)))))</f>
        <v>0</v>
      </c>
      <c r="AT94" s="179">
        <f t="shared" si="25"/>
        <v>0</v>
      </c>
      <c r="AU94" s="175">
        <f t="shared" si="26"/>
        <v>0</v>
      </c>
      <c r="AV94" s="175">
        <f>IF(AT94=0,0,AT94/$R94*เงื่อนไข!$B$4)</f>
        <v>0</v>
      </c>
      <c r="AW94" s="181">
        <f t="shared" si="29"/>
        <v>0</v>
      </c>
      <c r="AX94" s="175">
        <f>SUMIF(วันทำงาน!$F$554:$F$687,$B94,วันทำงาน!$L$554:$L$687)</f>
        <v>0</v>
      </c>
      <c r="AY94" s="182">
        <f>IF((AND($W94&gt;=100%,$W94&lt;&gt;"")),เงื่อนไข!$F$8*AQ94/$V94,0)</f>
        <v>0</v>
      </c>
    </row>
    <row r="95" spans="1:51" s="6" customFormat="1" x14ac:dyDescent="0.25">
      <c r="A95" s="124" t="str">
        <f>IF(วันทำงาน!A95&lt;&gt;"",วันทำงาน!A95,"")</f>
        <v/>
      </c>
      <c r="B95" s="124" t="str">
        <f>IF(วันทำงาน!B95&lt;&gt;"",วันทำงาน!B95,"")</f>
        <v/>
      </c>
      <c r="C95" s="124"/>
      <c r="D95" s="124" t="str">
        <f>IF(วันทำงาน!C95&lt;&gt;"",วันทำงาน!C95,"")</f>
        <v/>
      </c>
      <c r="E95" s="125" t="str">
        <f>IF(วันทำงาน!D95&lt;&gt;"",วันทำงาน!D95,"")</f>
        <v/>
      </c>
      <c r="F95" s="90" t="str">
        <f>IF(วันทำงาน!E95&lt;&gt;"",วันทำงาน!E95,"")</f>
        <v/>
      </c>
      <c r="G95" s="124" t="str">
        <f>IF(วันทำงาน!F95&lt;&gt;"",วันทำงาน!F95,"")</f>
        <v/>
      </c>
      <c r="H95" s="136" t="str">
        <f>IF(F95="Salesman",วันทำงาน!G95,"")</f>
        <v/>
      </c>
      <c r="I95" s="141" t="str">
        <f>IF($H95="","",AB95/$R95*(100%-เงื่อนไข!$B$4))</f>
        <v/>
      </c>
      <c r="J95" s="141" t="str">
        <f>IF($H95="","",AK95/$R95*(100%-เงื่อนไข!$B$4))</f>
        <v/>
      </c>
      <c r="K95" s="141" t="str">
        <f>IF($H95="","",AT95/$R95*(100%-เงื่อนไข!$B$4))</f>
        <v/>
      </c>
      <c r="L95" s="141" t="str">
        <f t="shared" si="16"/>
        <v/>
      </c>
      <c r="M95" s="142" t="str">
        <f>IF((OR(วันทำงาน!H95="",$F$1="")),"",IF(F95="Salesman",วันทำงาน!H95,""))</f>
        <v/>
      </c>
      <c r="N95" s="111">
        <f>IF($M95="",0,IF($X95="P",Y95*เงื่อนไข!$C$5,0))</f>
        <v>0</v>
      </c>
      <c r="O95" s="111">
        <f>IF($M95="",0,IF($X95="P",AH95*เงื่อนไข!$C$5,0))</f>
        <v>0</v>
      </c>
      <c r="P95" s="141">
        <f>IF($M95="",0,IF($X95="P",AQ95*เงื่อนไข!$C$5,0))</f>
        <v>0</v>
      </c>
      <c r="Q95" s="141">
        <f t="shared" si="17"/>
        <v>0</v>
      </c>
      <c r="R95" s="124" t="str">
        <f>IF($A95="","",IF(วันทำงาน!J95&lt;&gt;"",วันทำงาน!J95,""))</f>
        <v/>
      </c>
      <c r="S95" s="124" t="str">
        <f>IF($A95="","",IF(วันทำงาน!K95&lt;&gt;"",วันทำงาน!K95,""))</f>
        <v/>
      </c>
      <c r="T95" s="156">
        <f>IF(วันทำงาน!AZ95&lt;&gt;"",IF(วันทำงาน!AZ95&gt;S95,S95,วันทำงาน!AZ95),"")</f>
        <v>1</v>
      </c>
      <c r="U95" s="106" t="str">
        <f>IF(A95="","",เงื่อนไข!C$4)</f>
        <v/>
      </c>
      <c r="V95" s="106">
        <f t="shared" si="18"/>
        <v>0</v>
      </c>
      <c r="W95" s="105" t="str">
        <f t="shared" si="19"/>
        <v/>
      </c>
      <c r="X95" s="186" t="str">
        <f t="shared" si="20"/>
        <v/>
      </c>
      <c r="Y95" s="184">
        <f>วันทำงาน!AQ95</f>
        <v>0</v>
      </c>
      <c r="Z95" s="150"/>
      <c r="AA95" s="150">
        <f>IF($W95="",0,IF($W95&gt;=100%,เงื่อนไข!$H$4,IF($W95&gt;=80%,เงื่อนไข!$G$4,IF($W95&gt;=50%,เงื่อนไข!$F$4,IF($W95&lt;50%,เงื่อนไข!$E$4)))))</f>
        <v>0</v>
      </c>
      <c r="AB95" s="179">
        <f t="shared" si="21"/>
        <v>0</v>
      </c>
      <c r="AC95" s="141">
        <f t="shared" si="22"/>
        <v>0</v>
      </c>
      <c r="AD95" s="175">
        <f>IF(AB95=0,0,AB95/$R95*เงื่อนไข!$B$4)</f>
        <v>0</v>
      </c>
      <c r="AE95" s="181">
        <f t="shared" si="27"/>
        <v>0</v>
      </c>
      <c r="AF95" s="175">
        <f>SUMIF(วันทำงาน!$F$554:$F$687,$B95,วันทำงาน!$J$554:$J$687)</f>
        <v>0</v>
      </c>
      <c r="AG95" s="182">
        <f>IF((AND($W95&gt;=100%,$W95&lt;&gt;"")),เงื่อนไข!$F$8*Y95/$V95,0)</f>
        <v>0</v>
      </c>
      <c r="AH95" s="181">
        <f>SUM(วันทำงาน!AR95:AT95,วันทำงาน!AV95:AX95)</f>
        <v>0</v>
      </c>
      <c r="AI95" s="150"/>
      <c r="AJ95" s="150">
        <f>IF($W95="",0,IF($W95&gt;=100%,เงื่อนไข!$L$4,IF($W95&gt;=80%,เงื่อนไข!$K$4,IF($W95&gt;=50%,เงื่อนไข!$J$4,IF($W95&lt;50%,เงื่อนไข!$I$4)))))</f>
        <v>0</v>
      </c>
      <c r="AK95" s="179">
        <f t="shared" si="23"/>
        <v>0</v>
      </c>
      <c r="AL95" s="175">
        <f t="shared" si="24"/>
        <v>0</v>
      </c>
      <c r="AM95" s="175">
        <f>IF(AK95=0,0,AK95/$R95*เงื่อนไข!$B$4)</f>
        <v>0</v>
      </c>
      <c r="AN95" s="181">
        <f t="shared" si="28"/>
        <v>0</v>
      </c>
      <c r="AO95" s="175">
        <f>SUMIF(วันทำงาน!$F$554:$F$687,$B95,วันทำงาน!$K$554:$K$687)</f>
        <v>0</v>
      </c>
      <c r="AP95" s="182">
        <f>IF((AND($W95&gt;=100%,$W95&lt;&gt;"")),เงื่อนไข!$F$8*AH95/$V95,0)</f>
        <v>0</v>
      </c>
      <c r="AQ95" s="184">
        <f>วันทำงาน!AU95</f>
        <v>0</v>
      </c>
      <c r="AR95" s="150"/>
      <c r="AS95" s="150">
        <f>IF(W95="",0,IF($W95&gt;=100%,เงื่อนไข!$P$4,IF($W95&gt;=80%,เงื่อนไข!$O$4,IF($W95&gt;=50%,เงื่อนไข!$N$4,IF($W95&lt;50%,เงื่อนไข!$M$4)))))</f>
        <v>0</v>
      </c>
      <c r="AT95" s="179">
        <f t="shared" si="25"/>
        <v>0</v>
      </c>
      <c r="AU95" s="175">
        <f t="shared" si="26"/>
        <v>0</v>
      </c>
      <c r="AV95" s="175">
        <f>IF(AT95=0,0,AT95/$R95*เงื่อนไข!$B$4)</f>
        <v>0</v>
      </c>
      <c r="AW95" s="181">
        <f t="shared" si="29"/>
        <v>0</v>
      </c>
      <c r="AX95" s="175">
        <f>SUMIF(วันทำงาน!$F$554:$F$687,$B95,วันทำงาน!$L$554:$L$687)</f>
        <v>0</v>
      </c>
      <c r="AY95" s="182">
        <f>IF((AND($W95&gt;=100%,$W95&lt;&gt;"")),เงื่อนไข!$F$8*AQ95/$V95,0)</f>
        <v>0</v>
      </c>
    </row>
    <row r="96" spans="1:51" s="6" customFormat="1" x14ac:dyDescent="0.25">
      <c r="A96" s="124" t="str">
        <f>IF(วันทำงาน!A96&lt;&gt;"",วันทำงาน!A96,"")</f>
        <v/>
      </c>
      <c r="B96" s="124" t="str">
        <f>IF(วันทำงาน!B96&lt;&gt;"",วันทำงาน!B96,"")</f>
        <v/>
      </c>
      <c r="C96" s="124"/>
      <c r="D96" s="124" t="str">
        <f>IF(วันทำงาน!C96&lt;&gt;"",วันทำงาน!C96,"")</f>
        <v/>
      </c>
      <c r="E96" s="125" t="str">
        <f>IF(วันทำงาน!D96&lt;&gt;"",วันทำงาน!D96,"")</f>
        <v/>
      </c>
      <c r="F96" s="90" t="str">
        <f>IF(วันทำงาน!E96&lt;&gt;"",วันทำงาน!E96,"")</f>
        <v/>
      </c>
      <c r="G96" s="124" t="str">
        <f>IF(วันทำงาน!F96&lt;&gt;"",วันทำงาน!F96,"")</f>
        <v/>
      </c>
      <c r="H96" s="136" t="str">
        <f>IF(F96="Salesman",วันทำงาน!G96,"")</f>
        <v/>
      </c>
      <c r="I96" s="141" t="str">
        <f>IF($H96="","",AB96/$R96*(100%-เงื่อนไข!$B$4))</f>
        <v/>
      </c>
      <c r="J96" s="141" t="str">
        <f>IF($H96="","",AK96/$R96*(100%-เงื่อนไข!$B$4))</f>
        <v/>
      </c>
      <c r="K96" s="141" t="str">
        <f>IF($H96="","",AT96/$R96*(100%-เงื่อนไข!$B$4))</f>
        <v/>
      </c>
      <c r="L96" s="141" t="str">
        <f t="shared" si="16"/>
        <v/>
      </c>
      <c r="M96" s="142" t="str">
        <f>IF((OR(วันทำงาน!H96="",$F$1="")),"",IF(F96="Salesman",วันทำงาน!H96,""))</f>
        <v/>
      </c>
      <c r="N96" s="111">
        <f>IF($M96="",0,IF($X96="P",Y96*เงื่อนไข!$C$5,0))</f>
        <v>0</v>
      </c>
      <c r="O96" s="111">
        <f>IF($M96="",0,IF($X96="P",AH96*เงื่อนไข!$C$5,0))</f>
        <v>0</v>
      </c>
      <c r="P96" s="141">
        <f>IF($M96="",0,IF($X96="P",AQ96*เงื่อนไข!$C$5,0))</f>
        <v>0</v>
      </c>
      <c r="Q96" s="141">
        <f t="shared" si="17"/>
        <v>0</v>
      </c>
      <c r="R96" s="124" t="str">
        <f>IF($A96="","",IF(วันทำงาน!J96&lt;&gt;"",วันทำงาน!J96,""))</f>
        <v/>
      </c>
      <c r="S96" s="124" t="str">
        <f>IF($A96="","",IF(วันทำงาน!K96&lt;&gt;"",วันทำงาน!K96,""))</f>
        <v/>
      </c>
      <c r="T96" s="156">
        <f>IF(วันทำงาน!AZ96&lt;&gt;"",IF(วันทำงาน!AZ96&gt;S96,S96,วันทำงาน!AZ96),"")</f>
        <v>1</v>
      </c>
      <c r="U96" s="106" t="str">
        <f>IF(A96="","",เงื่อนไข!C$4)</f>
        <v/>
      </c>
      <c r="V96" s="106">
        <f t="shared" si="18"/>
        <v>0</v>
      </c>
      <c r="W96" s="105" t="str">
        <f t="shared" si="19"/>
        <v/>
      </c>
      <c r="X96" s="186" t="str">
        <f t="shared" si="20"/>
        <v/>
      </c>
      <c r="Y96" s="184">
        <f>วันทำงาน!AQ96</f>
        <v>0</v>
      </c>
      <c r="Z96" s="150"/>
      <c r="AA96" s="150">
        <f>IF($W96="",0,IF($W96&gt;=100%,เงื่อนไข!$H$4,IF($W96&gt;=80%,เงื่อนไข!$G$4,IF($W96&gt;=50%,เงื่อนไข!$F$4,IF($W96&lt;50%,เงื่อนไข!$E$4)))))</f>
        <v>0</v>
      </c>
      <c r="AB96" s="179">
        <f t="shared" si="21"/>
        <v>0</v>
      </c>
      <c r="AC96" s="141">
        <f t="shared" si="22"/>
        <v>0</v>
      </c>
      <c r="AD96" s="175">
        <f>IF(AB96=0,0,AB96/$R96*เงื่อนไข!$B$4)</f>
        <v>0</v>
      </c>
      <c r="AE96" s="181">
        <f t="shared" si="27"/>
        <v>0</v>
      </c>
      <c r="AF96" s="175">
        <f>SUMIF(วันทำงาน!$F$554:$F$687,$B96,วันทำงาน!$J$554:$J$687)</f>
        <v>0</v>
      </c>
      <c r="AG96" s="182">
        <f>IF((AND($W96&gt;=100%,$W96&lt;&gt;"")),เงื่อนไข!$F$8*Y96/$V96,0)</f>
        <v>0</v>
      </c>
      <c r="AH96" s="181">
        <f>SUM(วันทำงาน!AR96:AT96,วันทำงาน!AV96:AX96)</f>
        <v>0</v>
      </c>
      <c r="AI96" s="150"/>
      <c r="AJ96" s="150">
        <f>IF($W96="",0,IF($W96&gt;=100%,เงื่อนไข!$L$4,IF($W96&gt;=80%,เงื่อนไข!$K$4,IF($W96&gt;=50%,เงื่อนไข!$J$4,IF($W96&lt;50%,เงื่อนไข!$I$4)))))</f>
        <v>0</v>
      </c>
      <c r="AK96" s="179">
        <f t="shared" si="23"/>
        <v>0</v>
      </c>
      <c r="AL96" s="175">
        <f t="shared" si="24"/>
        <v>0</v>
      </c>
      <c r="AM96" s="175">
        <f>IF(AK96=0,0,AK96/$R96*เงื่อนไข!$B$4)</f>
        <v>0</v>
      </c>
      <c r="AN96" s="181">
        <f t="shared" si="28"/>
        <v>0</v>
      </c>
      <c r="AO96" s="175">
        <f>SUMIF(วันทำงาน!$F$554:$F$687,$B96,วันทำงาน!$K$554:$K$687)</f>
        <v>0</v>
      </c>
      <c r="AP96" s="182">
        <f>IF((AND($W96&gt;=100%,$W96&lt;&gt;"")),เงื่อนไข!$F$8*AH96/$V96,0)</f>
        <v>0</v>
      </c>
      <c r="AQ96" s="184">
        <f>วันทำงาน!AU96</f>
        <v>0</v>
      </c>
      <c r="AR96" s="150"/>
      <c r="AS96" s="150">
        <f>IF(W96="",0,IF($W96&gt;=100%,เงื่อนไข!$P$4,IF($W96&gt;=80%,เงื่อนไข!$O$4,IF($W96&gt;=50%,เงื่อนไข!$N$4,IF($W96&lt;50%,เงื่อนไข!$M$4)))))</f>
        <v>0</v>
      </c>
      <c r="AT96" s="179">
        <f t="shared" si="25"/>
        <v>0</v>
      </c>
      <c r="AU96" s="175">
        <f t="shared" si="26"/>
        <v>0</v>
      </c>
      <c r="AV96" s="175">
        <f>IF(AT96=0,0,AT96/$R96*เงื่อนไข!$B$4)</f>
        <v>0</v>
      </c>
      <c r="AW96" s="181">
        <f t="shared" si="29"/>
        <v>0</v>
      </c>
      <c r="AX96" s="175">
        <f>SUMIF(วันทำงาน!$F$554:$F$687,$B96,วันทำงาน!$L$554:$L$687)</f>
        <v>0</v>
      </c>
      <c r="AY96" s="182">
        <f>IF((AND($W96&gt;=100%,$W96&lt;&gt;"")),เงื่อนไข!$F$8*AQ96/$V96,0)</f>
        <v>0</v>
      </c>
    </row>
    <row r="97" spans="1:51" s="6" customFormat="1" x14ac:dyDescent="0.25">
      <c r="A97" s="124" t="str">
        <f>IF(วันทำงาน!A97&lt;&gt;"",วันทำงาน!A97,"")</f>
        <v/>
      </c>
      <c r="B97" s="124" t="str">
        <f>IF(วันทำงาน!B97&lt;&gt;"",วันทำงาน!B97,"")</f>
        <v/>
      </c>
      <c r="C97" s="124"/>
      <c r="D97" s="124" t="str">
        <f>IF(วันทำงาน!C97&lt;&gt;"",วันทำงาน!C97,"")</f>
        <v/>
      </c>
      <c r="E97" s="125" t="str">
        <f>IF(วันทำงาน!D97&lt;&gt;"",วันทำงาน!D97,"")</f>
        <v/>
      </c>
      <c r="F97" s="90" t="str">
        <f>IF(วันทำงาน!E97&lt;&gt;"",วันทำงาน!E97,"")</f>
        <v/>
      </c>
      <c r="G97" s="124" t="str">
        <f>IF(วันทำงาน!F97&lt;&gt;"",วันทำงาน!F97,"")</f>
        <v/>
      </c>
      <c r="H97" s="136" t="str">
        <f>IF(F97="Salesman",วันทำงาน!G97,"")</f>
        <v/>
      </c>
      <c r="I97" s="141" t="str">
        <f>IF($H97="","",AB97/$R97*(100%-เงื่อนไข!$B$4))</f>
        <v/>
      </c>
      <c r="J97" s="141" t="str">
        <f>IF($H97="","",AK97/$R97*(100%-เงื่อนไข!$B$4))</f>
        <v/>
      </c>
      <c r="K97" s="141" t="str">
        <f>IF($H97="","",AT97/$R97*(100%-เงื่อนไข!$B$4))</f>
        <v/>
      </c>
      <c r="L97" s="141" t="str">
        <f t="shared" si="16"/>
        <v/>
      </c>
      <c r="M97" s="142" t="str">
        <f>IF((OR(วันทำงาน!H97="",$F$1="")),"",IF(F97="Salesman",วันทำงาน!H97,""))</f>
        <v/>
      </c>
      <c r="N97" s="111">
        <f>IF($M97="",0,IF($X97="P",Y97*เงื่อนไข!$C$5,0))</f>
        <v>0</v>
      </c>
      <c r="O97" s="111">
        <f>IF($M97="",0,IF($X97="P",AH97*เงื่อนไข!$C$5,0))</f>
        <v>0</v>
      </c>
      <c r="P97" s="141">
        <f>IF($M97="",0,IF($X97="P",AQ97*เงื่อนไข!$C$5,0))</f>
        <v>0</v>
      </c>
      <c r="Q97" s="141">
        <f t="shared" si="17"/>
        <v>0</v>
      </c>
      <c r="R97" s="124" t="str">
        <f>IF($A97="","",IF(วันทำงาน!J97&lt;&gt;"",วันทำงาน!J97,""))</f>
        <v/>
      </c>
      <c r="S97" s="124" t="str">
        <f>IF($A97="","",IF(วันทำงาน!K97&lt;&gt;"",วันทำงาน!K97,""))</f>
        <v/>
      </c>
      <c r="T97" s="156">
        <f>IF(วันทำงาน!AZ97&lt;&gt;"",IF(วันทำงาน!AZ97&gt;S97,S97,วันทำงาน!AZ97),"")</f>
        <v>1</v>
      </c>
      <c r="U97" s="106" t="str">
        <f>IF(A97="","",เงื่อนไข!C$4)</f>
        <v/>
      </c>
      <c r="V97" s="106">
        <f t="shared" si="18"/>
        <v>0</v>
      </c>
      <c r="W97" s="105" t="str">
        <f t="shared" si="19"/>
        <v/>
      </c>
      <c r="X97" s="186" t="str">
        <f t="shared" si="20"/>
        <v/>
      </c>
      <c r="Y97" s="184">
        <f>วันทำงาน!AQ97</f>
        <v>0</v>
      </c>
      <c r="Z97" s="150"/>
      <c r="AA97" s="150">
        <f>IF($W97="",0,IF($W97&gt;=100%,เงื่อนไข!$H$4,IF($W97&gt;=80%,เงื่อนไข!$G$4,IF($W97&gt;=50%,เงื่อนไข!$F$4,IF($W97&lt;50%,เงื่อนไข!$E$4)))))</f>
        <v>0</v>
      </c>
      <c r="AB97" s="179">
        <f t="shared" si="21"/>
        <v>0</v>
      </c>
      <c r="AC97" s="141">
        <f t="shared" si="22"/>
        <v>0</v>
      </c>
      <c r="AD97" s="175">
        <f>IF(AB97=0,0,AB97/$R97*เงื่อนไข!$B$4)</f>
        <v>0</v>
      </c>
      <c r="AE97" s="181">
        <f t="shared" si="27"/>
        <v>0</v>
      </c>
      <c r="AF97" s="175">
        <f>SUMIF(วันทำงาน!$F$554:$F$687,$B97,วันทำงาน!$J$554:$J$687)</f>
        <v>0</v>
      </c>
      <c r="AG97" s="182">
        <f>IF((AND($W97&gt;=100%,$W97&lt;&gt;"")),เงื่อนไข!$F$8*Y97/$V97,0)</f>
        <v>0</v>
      </c>
      <c r="AH97" s="181">
        <f>SUM(วันทำงาน!AR97:AT97,วันทำงาน!AV97:AX97)</f>
        <v>0</v>
      </c>
      <c r="AI97" s="150"/>
      <c r="AJ97" s="150">
        <f>IF($W97="",0,IF($W97&gt;=100%,เงื่อนไข!$L$4,IF($W97&gt;=80%,เงื่อนไข!$K$4,IF($W97&gt;=50%,เงื่อนไข!$J$4,IF($W97&lt;50%,เงื่อนไข!$I$4)))))</f>
        <v>0</v>
      </c>
      <c r="AK97" s="179">
        <f t="shared" si="23"/>
        <v>0</v>
      </c>
      <c r="AL97" s="175">
        <f t="shared" si="24"/>
        <v>0</v>
      </c>
      <c r="AM97" s="175">
        <f>IF(AK97=0,0,AK97/$R97*เงื่อนไข!$B$4)</f>
        <v>0</v>
      </c>
      <c r="AN97" s="181">
        <f t="shared" si="28"/>
        <v>0</v>
      </c>
      <c r="AO97" s="175">
        <f>SUMIF(วันทำงาน!$F$554:$F$687,$B97,วันทำงาน!$K$554:$K$687)</f>
        <v>0</v>
      </c>
      <c r="AP97" s="182">
        <f>IF((AND($W97&gt;=100%,$W97&lt;&gt;"")),เงื่อนไข!$F$8*AH97/$V97,0)</f>
        <v>0</v>
      </c>
      <c r="AQ97" s="184">
        <f>วันทำงาน!AU97</f>
        <v>0</v>
      </c>
      <c r="AR97" s="150"/>
      <c r="AS97" s="150">
        <f>IF(W97="",0,IF($W97&gt;=100%,เงื่อนไข!$P$4,IF($W97&gt;=80%,เงื่อนไข!$O$4,IF($W97&gt;=50%,เงื่อนไข!$N$4,IF($W97&lt;50%,เงื่อนไข!$M$4)))))</f>
        <v>0</v>
      </c>
      <c r="AT97" s="179">
        <f t="shared" si="25"/>
        <v>0</v>
      </c>
      <c r="AU97" s="175">
        <f t="shared" si="26"/>
        <v>0</v>
      </c>
      <c r="AV97" s="175">
        <f>IF(AT97=0,0,AT97/$R97*เงื่อนไข!$B$4)</f>
        <v>0</v>
      </c>
      <c r="AW97" s="181">
        <f t="shared" si="29"/>
        <v>0</v>
      </c>
      <c r="AX97" s="175">
        <f>SUMIF(วันทำงาน!$F$554:$F$687,$B97,วันทำงาน!$L$554:$L$687)</f>
        <v>0</v>
      </c>
      <c r="AY97" s="182">
        <f>IF((AND($W97&gt;=100%,$W97&lt;&gt;"")),เงื่อนไข!$F$8*AQ97/$V97,0)</f>
        <v>0</v>
      </c>
    </row>
    <row r="98" spans="1:51" s="6" customFormat="1" x14ac:dyDescent="0.25">
      <c r="A98" s="124" t="str">
        <f>IF(วันทำงาน!A98&lt;&gt;"",วันทำงาน!A98,"")</f>
        <v/>
      </c>
      <c r="B98" s="124" t="str">
        <f>IF(วันทำงาน!B98&lt;&gt;"",วันทำงาน!B98,"")</f>
        <v/>
      </c>
      <c r="C98" s="124"/>
      <c r="D98" s="124" t="str">
        <f>IF(วันทำงาน!C98&lt;&gt;"",วันทำงาน!C98,"")</f>
        <v/>
      </c>
      <c r="E98" s="125" t="str">
        <f>IF(วันทำงาน!D98&lt;&gt;"",วันทำงาน!D98,"")</f>
        <v/>
      </c>
      <c r="F98" s="90" t="str">
        <f>IF(วันทำงาน!E98&lt;&gt;"",วันทำงาน!E98,"")</f>
        <v/>
      </c>
      <c r="G98" s="124" t="str">
        <f>IF(วันทำงาน!F98&lt;&gt;"",วันทำงาน!F98,"")</f>
        <v/>
      </c>
      <c r="H98" s="136" t="str">
        <f>IF(F98="Salesman",วันทำงาน!G98,"")</f>
        <v/>
      </c>
      <c r="I98" s="141" t="str">
        <f>IF($H98="","",AB98/$R98*(100%-เงื่อนไข!$B$4))</f>
        <v/>
      </c>
      <c r="J98" s="141" t="str">
        <f>IF($H98="","",AK98/$R98*(100%-เงื่อนไข!$B$4))</f>
        <v/>
      </c>
      <c r="K98" s="141" t="str">
        <f>IF($H98="","",AT98/$R98*(100%-เงื่อนไข!$B$4))</f>
        <v/>
      </c>
      <c r="L98" s="141" t="str">
        <f t="shared" si="16"/>
        <v/>
      </c>
      <c r="M98" s="142" t="str">
        <f>IF((OR(วันทำงาน!H98="",$F$1="")),"",IF(F98="Salesman",วันทำงาน!H98,""))</f>
        <v/>
      </c>
      <c r="N98" s="111">
        <f>IF($M98="",0,IF($X98="P",Y98*เงื่อนไข!$C$5,0))</f>
        <v>0</v>
      </c>
      <c r="O98" s="111">
        <f>IF($M98="",0,IF($X98="P",AH98*เงื่อนไข!$C$5,0))</f>
        <v>0</v>
      </c>
      <c r="P98" s="141">
        <f>IF($M98="",0,IF($X98="P",AQ98*เงื่อนไข!$C$5,0))</f>
        <v>0</v>
      </c>
      <c r="Q98" s="141">
        <f t="shared" si="17"/>
        <v>0</v>
      </c>
      <c r="R98" s="124" t="str">
        <f>IF($A98="","",IF(วันทำงาน!J98&lt;&gt;"",วันทำงาน!J98,""))</f>
        <v/>
      </c>
      <c r="S98" s="124" t="str">
        <f>IF($A98="","",IF(วันทำงาน!K98&lt;&gt;"",วันทำงาน!K98,""))</f>
        <v/>
      </c>
      <c r="T98" s="156">
        <f>IF(วันทำงาน!AZ98&lt;&gt;"",IF(วันทำงาน!AZ98&gt;S98,S98,วันทำงาน!AZ98),"")</f>
        <v>1</v>
      </c>
      <c r="U98" s="106" t="str">
        <f>IF(A98="","",เงื่อนไข!C$4)</f>
        <v/>
      </c>
      <c r="V98" s="106">
        <f t="shared" si="18"/>
        <v>0</v>
      </c>
      <c r="W98" s="105" t="str">
        <f t="shared" si="19"/>
        <v/>
      </c>
      <c r="X98" s="186" t="str">
        <f t="shared" si="20"/>
        <v/>
      </c>
      <c r="Y98" s="184">
        <f>วันทำงาน!AQ98</f>
        <v>0</v>
      </c>
      <c r="Z98" s="150"/>
      <c r="AA98" s="150">
        <f>IF($W98="",0,IF($W98&gt;=100%,เงื่อนไข!$H$4,IF($W98&gt;=80%,เงื่อนไข!$G$4,IF($W98&gt;=50%,เงื่อนไข!$F$4,IF($W98&lt;50%,เงื่อนไข!$E$4)))))</f>
        <v>0</v>
      </c>
      <c r="AB98" s="179">
        <f t="shared" si="21"/>
        <v>0</v>
      </c>
      <c r="AC98" s="141">
        <f t="shared" si="22"/>
        <v>0</v>
      </c>
      <c r="AD98" s="175">
        <f>IF(AB98=0,0,AB98/$R98*เงื่อนไข!$B$4)</f>
        <v>0</v>
      </c>
      <c r="AE98" s="181">
        <f t="shared" si="27"/>
        <v>0</v>
      </c>
      <c r="AF98" s="175">
        <f>SUMIF(วันทำงาน!$F$554:$F$687,$B98,วันทำงาน!$J$554:$J$687)</f>
        <v>0</v>
      </c>
      <c r="AG98" s="182">
        <f>IF((AND($W98&gt;=100%,$W98&lt;&gt;"")),เงื่อนไข!$F$8*Y98/$V98,0)</f>
        <v>0</v>
      </c>
      <c r="AH98" s="181">
        <f>SUM(วันทำงาน!AR98:AT98,วันทำงาน!AV98:AX98)</f>
        <v>0</v>
      </c>
      <c r="AI98" s="150"/>
      <c r="AJ98" s="150">
        <f>IF($W98="",0,IF($W98&gt;=100%,เงื่อนไข!$L$4,IF($W98&gt;=80%,เงื่อนไข!$K$4,IF($W98&gt;=50%,เงื่อนไข!$J$4,IF($W98&lt;50%,เงื่อนไข!$I$4)))))</f>
        <v>0</v>
      </c>
      <c r="AK98" s="179">
        <f t="shared" si="23"/>
        <v>0</v>
      </c>
      <c r="AL98" s="175">
        <f t="shared" si="24"/>
        <v>0</v>
      </c>
      <c r="AM98" s="175">
        <f>IF(AK98=0,0,AK98/$R98*เงื่อนไข!$B$4)</f>
        <v>0</v>
      </c>
      <c r="AN98" s="181">
        <f t="shared" si="28"/>
        <v>0</v>
      </c>
      <c r="AO98" s="175">
        <f>SUMIF(วันทำงาน!$F$554:$F$687,$B98,วันทำงาน!$K$554:$K$687)</f>
        <v>0</v>
      </c>
      <c r="AP98" s="182">
        <f>IF((AND($W98&gt;=100%,$W98&lt;&gt;"")),เงื่อนไข!$F$8*AH98/$V98,0)</f>
        <v>0</v>
      </c>
      <c r="AQ98" s="184">
        <f>วันทำงาน!AU98</f>
        <v>0</v>
      </c>
      <c r="AR98" s="150"/>
      <c r="AS98" s="150">
        <f>IF(W98="",0,IF($W98&gt;=100%,เงื่อนไข!$P$4,IF($W98&gt;=80%,เงื่อนไข!$O$4,IF($W98&gt;=50%,เงื่อนไข!$N$4,IF($W98&lt;50%,เงื่อนไข!$M$4)))))</f>
        <v>0</v>
      </c>
      <c r="AT98" s="179">
        <f t="shared" si="25"/>
        <v>0</v>
      </c>
      <c r="AU98" s="175">
        <f t="shared" si="26"/>
        <v>0</v>
      </c>
      <c r="AV98" s="175">
        <f>IF(AT98=0,0,AT98/$R98*เงื่อนไข!$B$4)</f>
        <v>0</v>
      </c>
      <c r="AW98" s="181">
        <f t="shared" si="29"/>
        <v>0</v>
      </c>
      <c r="AX98" s="175">
        <f>SUMIF(วันทำงาน!$F$554:$F$687,$B98,วันทำงาน!$L$554:$L$687)</f>
        <v>0</v>
      </c>
      <c r="AY98" s="182">
        <f>IF((AND($W98&gt;=100%,$W98&lt;&gt;"")),เงื่อนไข!$F$8*AQ98/$V98,0)</f>
        <v>0</v>
      </c>
    </row>
    <row r="99" spans="1:51" s="6" customFormat="1" x14ac:dyDescent="0.25">
      <c r="A99" s="124" t="str">
        <f>IF(วันทำงาน!A99&lt;&gt;"",วันทำงาน!A99,"")</f>
        <v/>
      </c>
      <c r="B99" s="124" t="str">
        <f>IF(วันทำงาน!B99&lt;&gt;"",วันทำงาน!B99,"")</f>
        <v/>
      </c>
      <c r="C99" s="124"/>
      <c r="D99" s="124" t="str">
        <f>IF(วันทำงาน!C99&lt;&gt;"",วันทำงาน!C99,"")</f>
        <v/>
      </c>
      <c r="E99" s="125" t="str">
        <f>IF(วันทำงาน!D99&lt;&gt;"",วันทำงาน!D99,"")</f>
        <v/>
      </c>
      <c r="F99" s="90" t="str">
        <f>IF(วันทำงาน!E99&lt;&gt;"",วันทำงาน!E99,"")</f>
        <v/>
      </c>
      <c r="G99" s="124" t="str">
        <f>IF(วันทำงาน!F99&lt;&gt;"",วันทำงาน!F99,"")</f>
        <v/>
      </c>
      <c r="H99" s="136" t="str">
        <f>IF(F99="Salesman",วันทำงาน!G99,"")</f>
        <v/>
      </c>
      <c r="I99" s="141" t="str">
        <f>IF($H99="","",AB99/$R99*(100%-เงื่อนไข!$B$4))</f>
        <v/>
      </c>
      <c r="J99" s="141" t="str">
        <f>IF($H99="","",AK99/$R99*(100%-เงื่อนไข!$B$4))</f>
        <v/>
      </c>
      <c r="K99" s="141" t="str">
        <f>IF($H99="","",AT99/$R99*(100%-เงื่อนไข!$B$4))</f>
        <v/>
      </c>
      <c r="L99" s="141" t="str">
        <f t="shared" si="16"/>
        <v/>
      </c>
      <c r="M99" s="142" t="str">
        <f>IF((OR(วันทำงาน!H99="",$F$1="")),"",IF(F99="Salesman",วันทำงาน!H99,""))</f>
        <v/>
      </c>
      <c r="N99" s="111">
        <f>IF($M99="",0,IF($X99="P",Y99*เงื่อนไข!$C$5,0))</f>
        <v>0</v>
      </c>
      <c r="O99" s="111">
        <f>IF($M99="",0,IF($X99="P",AH99*เงื่อนไข!$C$5,0))</f>
        <v>0</v>
      </c>
      <c r="P99" s="141">
        <f>IF($M99="",0,IF($X99="P",AQ99*เงื่อนไข!$C$5,0))</f>
        <v>0</v>
      </c>
      <c r="Q99" s="141">
        <f t="shared" si="17"/>
        <v>0</v>
      </c>
      <c r="R99" s="124" t="str">
        <f>IF($A99="","",IF(วันทำงาน!J99&lt;&gt;"",วันทำงาน!J99,""))</f>
        <v/>
      </c>
      <c r="S99" s="124" t="str">
        <f>IF($A99="","",IF(วันทำงาน!K99&lt;&gt;"",วันทำงาน!K99,""))</f>
        <v/>
      </c>
      <c r="T99" s="156">
        <f>IF(วันทำงาน!AZ99&lt;&gt;"",IF(วันทำงาน!AZ99&gt;S99,S99,วันทำงาน!AZ99),"")</f>
        <v>1</v>
      </c>
      <c r="U99" s="106" t="str">
        <f>IF(A99="","",เงื่อนไข!C$4)</f>
        <v/>
      </c>
      <c r="V99" s="106">
        <f t="shared" si="18"/>
        <v>0</v>
      </c>
      <c r="W99" s="105" t="str">
        <f t="shared" si="19"/>
        <v/>
      </c>
      <c r="X99" s="186" t="str">
        <f t="shared" si="20"/>
        <v/>
      </c>
      <c r="Y99" s="184">
        <f>วันทำงาน!AQ99</f>
        <v>0</v>
      </c>
      <c r="Z99" s="150"/>
      <c r="AA99" s="150">
        <f>IF($W99="",0,IF($W99&gt;=100%,เงื่อนไข!$H$4,IF($W99&gt;=80%,เงื่อนไข!$G$4,IF($W99&gt;=50%,เงื่อนไข!$F$4,IF($W99&lt;50%,เงื่อนไข!$E$4)))))</f>
        <v>0</v>
      </c>
      <c r="AB99" s="179">
        <f t="shared" si="21"/>
        <v>0</v>
      </c>
      <c r="AC99" s="141">
        <f t="shared" si="22"/>
        <v>0</v>
      </c>
      <c r="AD99" s="175">
        <f>IF(AB99=0,0,AB99/$R99*เงื่อนไข!$B$4)</f>
        <v>0</v>
      </c>
      <c r="AE99" s="181">
        <f t="shared" si="27"/>
        <v>0</v>
      </c>
      <c r="AF99" s="175">
        <f>SUMIF(วันทำงาน!$F$554:$F$687,$B99,วันทำงาน!$J$554:$J$687)</f>
        <v>0</v>
      </c>
      <c r="AG99" s="182">
        <f>IF((AND($W99&gt;=100%,$W99&lt;&gt;"")),เงื่อนไข!$F$8*Y99/$V99,0)</f>
        <v>0</v>
      </c>
      <c r="AH99" s="181">
        <f>SUM(วันทำงาน!AR99:AT99,วันทำงาน!AV99:AX99)</f>
        <v>0</v>
      </c>
      <c r="AI99" s="150"/>
      <c r="AJ99" s="150">
        <f>IF($W99="",0,IF($W99&gt;=100%,เงื่อนไข!$L$4,IF($W99&gt;=80%,เงื่อนไข!$K$4,IF($W99&gt;=50%,เงื่อนไข!$J$4,IF($W99&lt;50%,เงื่อนไข!$I$4)))))</f>
        <v>0</v>
      </c>
      <c r="AK99" s="179">
        <f t="shared" si="23"/>
        <v>0</v>
      </c>
      <c r="AL99" s="175">
        <f t="shared" si="24"/>
        <v>0</v>
      </c>
      <c r="AM99" s="175">
        <f>IF(AK99=0,0,AK99/$R99*เงื่อนไข!$B$4)</f>
        <v>0</v>
      </c>
      <c r="AN99" s="181">
        <f t="shared" si="28"/>
        <v>0</v>
      </c>
      <c r="AO99" s="175">
        <f>SUMIF(วันทำงาน!$F$554:$F$687,$B99,วันทำงาน!$K$554:$K$687)</f>
        <v>0</v>
      </c>
      <c r="AP99" s="182">
        <f>IF((AND($W99&gt;=100%,$W99&lt;&gt;"")),เงื่อนไข!$F$8*AH99/$V99,0)</f>
        <v>0</v>
      </c>
      <c r="AQ99" s="184">
        <f>วันทำงาน!AU99</f>
        <v>0</v>
      </c>
      <c r="AR99" s="150"/>
      <c r="AS99" s="150">
        <f>IF(W99="",0,IF($W99&gt;=100%,เงื่อนไข!$P$4,IF($W99&gt;=80%,เงื่อนไข!$O$4,IF($W99&gt;=50%,เงื่อนไข!$N$4,IF($W99&lt;50%,เงื่อนไข!$M$4)))))</f>
        <v>0</v>
      </c>
      <c r="AT99" s="179">
        <f t="shared" si="25"/>
        <v>0</v>
      </c>
      <c r="AU99" s="175">
        <f t="shared" si="26"/>
        <v>0</v>
      </c>
      <c r="AV99" s="175">
        <f>IF(AT99=0,0,AT99/$R99*เงื่อนไข!$B$4)</f>
        <v>0</v>
      </c>
      <c r="AW99" s="181">
        <f t="shared" si="29"/>
        <v>0</v>
      </c>
      <c r="AX99" s="175">
        <f>SUMIF(วันทำงาน!$F$554:$F$687,$B99,วันทำงาน!$L$554:$L$687)</f>
        <v>0</v>
      </c>
      <c r="AY99" s="182">
        <f>IF((AND($W99&gt;=100%,$W99&lt;&gt;"")),เงื่อนไข!$F$8*AQ99/$V99,0)</f>
        <v>0</v>
      </c>
    </row>
    <row r="100" spans="1:51" s="6" customFormat="1" x14ac:dyDescent="0.25">
      <c r="A100" s="124" t="str">
        <f>IF(วันทำงาน!A100&lt;&gt;"",วันทำงาน!A100,"")</f>
        <v/>
      </c>
      <c r="B100" s="124" t="str">
        <f>IF(วันทำงาน!B100&lt;&gt;"",วันทำงาน!B100,"")</f>
        <v/>
      </c>
      <c r="C100" s="124"/>
      <c r="D100" s="124" t="str">
        <f>IF(วันทำงาน!C100&lt;&gt;"",วันทำงาน!C100,"")</f>
        <v/>
      </c>
      <c r="E100" s="125" t="str">
        <f>IF(วันทำงาน!D100&lt;&gt;"",วันทำงาน!D100,"")</f>
        <v/>
      </c>
      <c r="F100" s="90" t="str">
        <f>IF(วันทำงาน!E100&lt;&gt;"",วันทำงาน!E100,"")</f>
        <v/>
      </c>
      <c r="G100" s="124" t="str">
        <f>IF(วันทำงาน!F100&lt;&gt;"",วันทำงาน!F100,"")</f>
        <v/>
      </c>
      <c r="H100" s="136" t="str">
        <f>IF(F100="Salesman",วันทำงาน!G100,"")</f>
        <v/>
      </c>
      <c r="I100" s="141" t="str">
        <f>IF($H100="","",AB100/$R100*(100%-เงื่อนไข!$B$4))</f>
        <v/>
      </c>
      <c r="J100" s="141" t="str">
        <f>IF($H100="","",AK100/$R100*(100%-เงื่อนไข!$B$4))</f>
        <v/>
      </c>
      <c r="K100" s="141" t="str">
        <f>IF($H100="","",AT100/$R100*(100%-เงื่อนไข!$B$4))</f>
        <v/>
      </c>
      <c r="L100" s="141" t="str">
        <f t="shared" si="16"/>
        <v/>
      </c>
      <c r="M100" s="142" t="str">
        <f>IF((OR(วันทำงาน!H100="",$F$1="")),"",IF(F100="Salesman",วันทำงาน!H100,""))</f>
        <v/>
      </c>
      <c r="N100" s="111">
        <f>IF($M100="",0,IF($X100="P",Y100*เงื่อนไข!$C$5,0))</f>
        <v>0</v>
      </c>
      <c r="O100" s="111">
        <f>IF($M100="",0,IF($X100="P",AH100*เงื่อนไข!$C$5,0))</f>
        <v>0</v>
      </c>
      <c r="P100" s="141">
        <f>IF($M100="",0,IF($X100="P",AQ100*เงื่อนไข!$C$5,0))</f>
        <v>0</v>
      </c>
      <c r="Q100" s="141">
        <f t="shared" si="17"/>
        <v>0</v>
      </c>
      <c r="R100" s="124" t="str">
        <f>IF($A100="","",IF(วันทำงาน!J100&lt;&gt;"",วันทำงาน!J100,""))</f>
        <v/>
      </c>
      <c r="S100" s="124" t="str">
        <f>IF($A100="","",IF(วันทำงาน!K100&lt;&gt;"",วันทำงาน!K100,""))</f>
        <v/>
      </c>
      <c r="T100" s="156">
        <f>IF(วันทำงาน!AZ100&lt;&gt;"",IF(วันทำงาน!AZ100&gt;S100,S100,วันทำงาน!AZ100),"")</f>
        <v>1</v>
      </c>
      <c r="U100" s="106" t="str">
        <f>IF(A100="","",เงื่อนไข!C$4)</f>
        <v/>
      </c>
      <c r="V100" s="106">
        <f t="shared" si="18"/>
        <v>0</v>
      </c>
      <c r="W100" s="105" t="str">
        <f t="shared" si="19"/>
        <v/>
      </c>
      <c r="X100" s="186" t="str">
        <f t="shared" si="20"/>
        <v/>
      </c>
      <c r="Y100" s="184">
        <f>วันทำงาน!AQ100</f>
        <v>0</v>
      </c>
      <c r="Z100" s="150"/>
      <c r="AA100" s="150">
        <f>IF($W100="",0,IF($W100&gt;=100%,เงื่อนไข!$H$4,IF($W100&gt;=80%,เงื่อนไข!$G$4,IF($W100&gt;=50%,เงื่อนไข!$F$4,IF($W100&lt;50%,เงื่อนไข!$E$4)))))</f>
        <v>0</v>
      </c>
      <c r="AB100" s="179">
        <f t="shared" si="21"/>
        <v>0</v>
      </c>
      <c r="AC100" s="141">
        <f t="shared" si="22"/>
        <v>0</v>
      </c>
      <c r="AD100" s="175">
        <f>IF(AB100=0,0,AB100/$R100*เงื่อนไข!$B$4)</f>
        <v>0</v>
      </c>
      <c r="AE100" s="181">
        <f t="shared" si="27"/>
        <v>0</v>
      </c>
      <c r="AF100" s="175">
        <f>SUMIF(วันทำงาน!$F$554:$F$687,$B100,วันทำงาน!$J$554:$J$687)</f>
        <v>0</v>
      </c>
      <c r="AG100" s="182">
        <f>IF((AND($W100&gt;=100%,$W100&lt;&gt;"")),เงื่อนไข!$F$8*Y100/$V100,0)</f>
        <v>0</v>
      </c>
      <c r="AH100" s="181">
        <f>SUM(วันทำงาน!AR100:AT100,วันทำงาน!AV100:AX100)</f>
        <v>0</v>
      </c>
      <c r="AI100" s="150"/>
      <c r="AJ100" s="150">
        <f>IF($W100="",0,IF($W100&gt;=100%,เงื่อนไข!$L$4,IF($W100&gt;=80%,เงื่อนไข!$K$4,IF($W100&gt;=50%,เงื่อนไข!$J$4,IF($W100&lt;50%,เงื่อนไข!$I$4)))))</f>
        <v>0</v>
      </c>
      <c r="AK100" s="179">
        <f t="shared" si="23"/>
        <v>0</v>
      </c>
      <c r="AL100" s="175">
        <f t="shared" si="24"/>
        <v>0</v>
      </c>
      <c r="AM100" s="175">
        <f>IF(AK100=0,0,AK100/$R100*เงื่อนไข!$B$4)</f>
        <v>0</v>
      </c>
      <c r="AN100" s="181">
        <f t="shared" si="28"/>
        <v>0</v>
      </c>
      <c r="AO100" s="175">
        <f>SUMIF(วันทำงาน!$F$554:$F$687,$B100,วันทำงาน!$K$554:$K$687)</f>
        <v>0</v>
      </c>
      <c r="AP100" s="182">
        <f>IF((AND($W100&gt;=100%,$W100&lt;&gt;"")),เงื่อนไข!$F$8*AH100/$V100,0)</f>
        <v>0</v>
      </c>
      <c r="AQ100" s="184">
        <f>วันทำงาน!AU100</f>
        <v>0</v>
      </c>
      <c r="AR100" s="150"/>
      <c r="AS100" s="150">
        <f>IF(W100="",0,IF($W100&gt;=100%,เงื่อนไข!$P$4,IF($W100&gt;=80%,เงื่อนไข!$O$4,IF($W100&gt;=50%,เงื่อนไข!$N$4,IF($W100&lt;50%,เงื่อนไข!$M$4)))))</f>
        <v>0</v>
      </c>
      <c r="AT100" s="179">
        <f t="shared" si="25"/>
        <v>0</v>
      </c>
      <c r="AU100" s="175">
        <f t="shared" si="26"/>
        <v>0</v>
      </c>
      <c r="AV100" s="175">
        <f>IF(AT100=0,0,AT100/$R100*เงื่อนไข!$B$4)</f>
        <v>0</v>
      </c>
      <c r="AW100" s="181">
        <f t="shared" si="29"/>
        <v>0</v>
      </c>
      <c r="AX100" s="175">
        <f>SUMIF(วันทำงาน!$F$554:$F$687,$B100,วันทำงาน!$L$554:$L$687)</f>
        <v>0</v>
      </c>
      <c r="AY100" s="182">
        <f>IF((AND($W100&gt;=100%,$W100&lt;&gt;"")),เงื่อนไข!$F$8*AQ100/$V100,0)</f>
        <v>0</v>
      </c>
    </row>
    <row r="101" spans="1:51" s="6" customFormat="1" x14ac:dyDescent="0.25">
      <c r="A101" s="124" t="str">
        <f>IF(วันทำงาน!A101&lt;&gt;"",วันทำงาน!A101,"")</f>
        <v/>
      </c>
      <c r="B101" s="124" t="str">
        <f>IF(วันทำงาน!B101&lt;&gt;"",วันทำงาน!B101,"")</f>
        <v/>
      </c>
      <c r="C101" s="124"/>
      <c r="D101" s="124" t="str">
        <f>IF(วันทำงาน!C101&lt;&gt;"",วันทำงาน!C101,"")</f>
        <v/>
      </c>
      <c r="E101" s="125" t="str">
        <f>IF(วันทำงาน!D101&lt;&gt;"",วันทำงาน!D101,"")</f>
        <v/>
      </c>
      <c r="F101" s="90" t="str">
        <f>IF(วันทำงาน!E101&lt;&gt;"",วันทำงาน!E101,"")</f>
        <v/>
      </c>
      <c r="G101" s="124" t="str">
        <f>IF(วันทำงาน!F101&lt;&gt;"",วันทำงาน!F101,"")</f>
        <v/>
      </c>
      <c r="H101" s="136" t="str">
        <f>IF(F101="Salesman",วันทำงาน!G101,"")</f>
        <v/>
      </c>
      <c r="I101" s="141" t="str">
        <f>IF($H101="","",AB101/$R101*(100%-เงื่อนไข!$B$4))</f>
        <v/>
      </c>
      <c r="J101" s="141" t="str">
        <f>IF($H101="","",AK101/$R101*(100%-เงื่อนไข!$B$4))</f>
        <v/>
      </c>
      <c r="K101" s="141" t="str">
        <f>IF($H101="","",AT101/$R101*(100%-เงื่อนไข!$B$4))</f>
        <v/>
      </c>
      <c r="L101" s="141" t="str">
        <f t="shared" si="16"/>
        <v/>
      </c>
      <c r="M101" s="142" t="str">
        <f>IF((OR(วันทำงาน!H101="",$F$1="")),"",IF(F101="Salesman",วันทำงาน!H101,""))</f>
        <v/>
      </c>
      <c r="N101" s="111">
        <f>IF($M101="",0,IF($X101="P",Y101*เงื่อนไข!$C$5,0))</f>
        <v>0</v>
      </c>
      <c r="O101" s="111">
        <f>IF($M101="",0,IF($X101="P",AH101*เงื่อนไข!$C$5,0))</f>
        <v>0</v>
      </c>
      <c r="P101" s="141">
        <f>IF($M101="",0,IF($X101="P",AQ101*เงื่อนไข!$C$5,0))</f>
        <v>0</v>
      </c>
      <c r="Q101" s="141">
        <f t="shared" si="17"/>
        <v>0</v>
      </c>
      <c r="R101" s="124" t="str">
        <f>IF($A101="","",IF(วันทำงาน!J101&lt;&gt;"",วันทำงาน!J101,""))</f>
        <v/>
      </c>
      <c r="S101" s="124" t="str">
        <f>IF($A101="","",IF(วันทำงาน!K101&lt;&gt;"",วันทำงาน!K101,""))</f>
        <v/>
      </c>
      <c r="T101" s="156">
        <f>IF(วันทำงาน!AZ101&lt;&gt;"",IF(วันทำงาน!AZ101&gt;S101,S101,วันทำงาน!AZ101),"")</f>
        <v>1</v>
      </c>
      <c r="U101" s="106" t="str">
        <f>IF(A101="","",เงื่อนไข!C$4)</f>
        <v/>
      </c>
      <c r="V101" s="106">
        <f t="shared" si="18"/>
        <v>0</v>
      </c>
      <c r="W101" s="105" t="str">
        <f t="shared" si="19"/>
        <v/>
      </c>
      <c r="X101" s="186" t="str">
        <f t="shared" si="20"/>
        <v/>
      </c>
      <c r="Y101" s="184">
        <f>วันทำงาน!AQ101</f>
        <v>0</v>
      </c>
      <c r="Z101" s="150"/>
      <c r="AA101" s="150">
        <f>IF($W101="",0,IF($W101&gt;=100%,เงื่อนไข!$H$4,IF($W101&gt;=80%,เงื่อนไข!$G$4,IF($W101&gt;=50%,เงื่อนไข!$F$4,IF($W101&lt;50%,เงื่อนไข!$E$4)))))</f>
        <v>0</v>
      </c>
      <c r="AB101" s="179">
        <f t="shared" si="21"/>
        <v>0</v>
      </c>
      <c r="AC101" s="141">
        <f t="shared" si="22"/>
        <v>0</v>
      </c>
      <c r="AD101" s="175">
        <f>IF(AB101=0,0,AB101/$R101*เงื่อนไข!$B$4)</f>
        <v>0</v>
      </c>
      <c r="AE101" s="181">
        <f t="shared" si="27"/>
        <v>0</v>
      </c>
      <c r="AF101" s="175">
        <f>SUMIF(วันทำงาน!$F$554:$F$687,$B101,วันทำงาน!$J$554:$J$687)</f>
        <v>0</v>
      </c>
      <c r="AG101" s="182">
        <f>IF((AND($W101&gt;=100%,$W101&lt;&gt;"")),เงื่อนไข!$F$8*Y101/$V101,0)</f>
        <v>0</v>
      </c>
      <c r="AH101" s="181">
        <f>SUM(วันทำงาน!AR101:AT101,วันทำงาน!AV101:AX101)</f>
        <v>0</v>
      </c>
      <c r="AI101" s="150"/>
      <c r="AJ101" s="150">
        <f>IF($W101="",0,IF($W101&gt;=100%,เงื่อนไข!$L$4,IF($W101&gt;=80%,เงื่อนไข!$K$4,IF($W101&gt;=50%,เงื่อนไข!$J$4,IF($W101&lt;50%,เงื่อนไข!$I$4)))))</f>
        <v>0</v>
      </c>
      <c r="AK101" s="179">
        <f t="shared" si="23"/>
        <v>0</v>
      </c>
      <c r="AL101" s="175">
        <f t="shared" si="24"/>
        <v>0</v>
      </c>
      <c r="AM101" s="175">
        <f>IF(AK101=0,0,AK101/$R101*เงื่อนไข!$B$4)</f>
        <v>0</v>
      </c>
      <c r="AN101" s="181">
        <f t="shared" si="28"/>
        <v>0</v>
      </c>
      <c r="AO101" s="175">
        <f>SUMIF(วันทำงาน!$F$554:$F$687,$B101,วันทำงาน!$K$554:$K$687)</f>
        <v>0</v>
      </c>
      <c r="AP101" s="182">
        <f>IF((AND($W101&gt;=100%,$W101&lt;&gt;"")),เงื่อนไข!$F$8*AH101/$V101,0)</f>
        <v>0</v>
      </c>
      <c r="AQ101" s="184">
        <f>วันทำงาน!AU101</f>
        <v>0</v>
      </c>
      <c r="AR101" s="150"/>
      <c r="AS101" s="150">
        <f>IF(W101="",0,IF($W101&gt;=100%,เงื่อนไข!$P$4,IF($W101&gt;=80%,เงื่อนไข!$O$4,IF($W101&gt;=50%,เงื่อนไข!$N$4,IF($W101&lt;50%,เงื่อนไข!$M$4)))))</f>
        <v>0</v>
      </c>
      <c r="AT101" s="179">
        <f t="shared" si="25"/>
        <v>0</v>
      </c>
      <c r="AU101" s="175">
        <f t="shared" si="26"/>
        <v>0</v>
      </c>
      <c r="AV101" s="175">
        <f>IF(AT101=0,0,AT101/$R101*เงื่อนไข!$B$4)</f>
        <v>0</v>
      </c>
      <c r="AW101" s="181">
        <f t="shared" si="29"/>
        <v>0</v>
      </c>
      <c r="AX101" s="175">
        <f>SUMIF(วันทำงาน!$F$554:$F$687,$B101,วันทำงาน!$L$554:$L$687)</f>
        <v>0</v>
      </c>
      <c r="AY101" s="182">
        <f>IF((AND($W101&gt;=100%,$W101&lt;&gt;"")),เงื่อนไข!$F$8*AQ101/$V101,0)</f>
        <v>0</v>
      </c>
    </row>
    <row r="102" spans="1:51" s="6" customFormat="1" x14ac:dyDescent="0.25">
      <c r="A102" s="124" t="str">
        <f>IF(วันทำงาน!A102&lt;&gt;"",วันทำงาน!A102,"")</f>
        <v/>
      </c>
      <c r="B102" s="124" t="str">
        <f>IF(วันทำงาน!B102&lt;&gt;"",วันทำงาน!B102,"")</f>
        <v/>
      </c>
      <c r="C102" s="124"/>
      <c r="D102" s="124" t="str">
        <f>IF(วันทำงาน!C102&lt;&gt;"",วันทำงาน!C102,"")</f>
        <v/>
      </c>
      <c r="E102" s="125" t="str">
        <f>IF(วันทำงาน!D102&lt;&gt;"",วันทำงาน!D102,"")</f>
        <v/>
      </c>
      <c r="F102" s="90" t="str">
        <f>IF(วันทำงาน!E102&lt;&gt;"",วันทำงาน!E102,"")</f>
        <v/>
      </c>
      <c r="G102" s="124" t="str">
        <f>IF(วันทำงาน!F102&lt;&gt;"",วันทำงาน!F102,"")</f>
        <v/>
      </c>
      <c r="H102" s="136" t="str">
        <f>IF(F102="Salesman",วันทำงาน!G102,"")</f>
        <v/>
      </c>
      <c r="I102" s="141" t="str">
        <f>IF($H102="","",AB102/$R102*(100%-เงื่อนไข!$B$4))</f>
        <v/>
      </c>
      <c r="J102" s="141" t="str">
        <f>IF($H102="","",AK102/$R102*(100%-เงื่อนไข!$B$4))</f>
        <v/>
      </c>
      <c r="K102" s="141" t="str">
        <f>IF($H102="","",AT102/$R102*(100%-เงื่อนไข!$B$4))</f>
        <v/>
      </c>
      <c r="L102" s="141" t="str">
        <f t="shared" si="16"/>
        <v/>
      </c>
      <c r="M102" s="142" t="str">
        <f>IF((OR(วันทำงาน!H102="",$F$1="")),"",IF(F102="Salesman",วันทำงาน!H102,""))</f>
        <v/>
      </c>
      <c r="N102" s="111">
        <f>IF($M102="",0,IF($X102="P",Y102*เงื่อนไข!$C$5,0))</f>
        <v>0</v>
      </c>
      <c r="O102" s="111">
        <f>IF($M102="",0,IF($X102="P",AH102*เงื่อนไข!$C$5,0))</f>
        <v>0</v>
      </c>
      <c r="P102" s="141">
        <f>IF($M102="",0,IF($X102="P",AQ102*เงื่อนไข!$C$5,0))</f>
        <v>0</v>
      </c>
      <c r="Q102" s="141">
        <f t="shared" si="17"/>
        <v>0</v>
      </c>
      <c r="R102" s="124" t="str">
        <f>IF($A102="","",IF(วันทำงาน!J102&lt;&gt;"",วันทำงาน!J102,""))</f>
        <v/>
      </c>
      <c r="S102" s="124" t="str">
        <f>IF($A102="","",IF(วันทำงาน!K102&lt;&gt;"",วันทำงาน!K102,""))</f>
        <v/>
      </c>
      <c r="T102" s="156">
        <f>IF(วันทำงาน!AZ102&lt;&gt;"",IF(วันทำงาน!AZ102&gt;S102,S102,วันทำงาน!AZ102),"")</f>
        <v>1</v>
      </c>
      <c r="U102" s="106" t="str">
        <f>IF(A102="","",เงื่อนไข!C$4)</f>
        <v/>
      </c>
      <c r="V102" s="106">
        <f t="shared" si="18"/>
        <v>0</v>
      </c>
      <c r="W102" s="105" t="str">
        <f t="shared" si="19"/>
        <v/>
      </c>
      <c r="X102" s="186" t="str">
        <f t="shared" si="20"/>
        <v/>
      </c>
      <c r="Y102" s="184">
        <f>วันทำงาน!AQ102</f>
        <v>0</v>
      </c>
      <c r="Z102" s="150"/>
      <c r="AA102" s="150">
        <f>IF($W102="",0,IF($W102&gt;=100%,เงื่อนไข!$H$4,IF($W102&gt;=80%,เงื่อนไข!$G$4,IF($W102&gt;=50%,เงื่อนไข!$F$4,IF($W102&lt;50%,เงื่อนไข!$E$4)))))</f>
        <v>0</v>
      </c>
      <c r="AB102" s="179">
        <f t="shared" si="21"/>
        <v>0</v>
      </c>
      <c r="AC102" s="141">
        <f t="shared" si="22"/>
        <v>0</v>
      </c>
      <c r="AD102" s="175">
        <f>IF(AB102=0,0,AB102/$R102*เงื่อนไข!$B$4)</f>
        <v>0</v>
      </c>
      <c r="AE102" s="181">
        <f t="shared" si="27"/>
        <v>0</v>
      </c>
      <c r="AF102" s="175">
        <f>SUMIF(วันทำงาน!$F$554:$F$687,$B102,วันทำงาน!$J$554:$J$687)</f>
        <v>0</v>
      </c>
      <c r="AG102" s="182">
        <f>IF((AND($W102&gt;=100%,$W102&lt;&gt;"")),เงื่อนไข!$F$8*Y102/$V102,0)</f>
        <v>0</v>
      </c>
      <c r="AH102" s="181">
        <f>SUM(วันทำงาน!AR102:AT102,วันทำงาน!AV102:AX102)</f>
        <v>0</v>
      </c>
      <c r="AI102" s="150"/>
      <c r="AJ102" s="150">
        <f>IF($W102="",0,IF($W102&gt;=100%,เงื่อนไข!$L$4,IF($W102&gt;=80%,เงื่อนไข!$K$4,IF($W102&gt;=50%,เงื่อนไข!$J$4,IF($W102&lt;50%,เงื่อนไข!$I$4)))))</f>
        <v>0</v>
      </c>
      <c r="AK102" s="179">
        <f t="shared" si="23"/>
        <v>0</v>
      </c>
      <c r="AL102" s="175">
        <f t="shared" si="24"/>
        <v>0</v>
      </c>
      <c r="AM102" s="175">
        <f>IF(AK102=0,0,AK102/$R102*เงื่อนไข!$B$4)</f>
        <v>0</v>
      </c>
      <c r="AN102" s="181">
        <f t="shared" si="28"/>
        <v>0</v>
      </c>
      <c r="AO102" s="175">
        <f>SUMIF(วันทำงาน!$F$554:$F$687,$B102,วันทำงาน!$K$554:$K$687)</f>
        <v>0</v>
      </c>
      <c r="AP102" s="182">
        <f>IF((AND($W102&gt;=100%,$W102&lt;&gt;"")),เงื่อนไข!$F$8*AH102/$V102,0)</f>
        <v>0</v>
      </c>
      <c r="AQ102" s="184">
        <f>วันทำงาน!AU102</f>
        <v>0</v>
      </c>
      <c r="AR102" s="150"/>
      <c r="AS102" s="150">
        <f>IF(W102="",0,IF($W102&gt;=100%,เงื่อนไข!$P$4,IF($W102&gt;=80%,เงื่อนไข!$O$4,IF($W102&gt;=50%,เงื่อนไข!$N$4,IF($W102&lt;50%,เงื่อนไข!$M$4)))))</f>
        <v>0</v>
      </c>
      <c r="AT102" s="179">
        <f t="shared" si="25"/>
        <v>0</v>
      </c>
      <c r="AU102" s="175">
        <f t="shared" si="26"/>
        <v>0</v>
      </c>
      <c r="AV102" s="175">
        <f>IF(AT102=0,0,AT102/$R102*เงื่อนไข!$B$4)</f>
        <v>0</v>
      </c>
      <c r="AW102" s="181">
        <f t="shared" si="29"/>
        <v>0</v>
      </c>
      <c r="AX102" s="175">
        <f>SUMIF(วันทำงาน!$F$554:$F$687,$B102,วันทำงาน!$L$554:$L$687)</f>
        <v>0</v>
      </c>
      <c r="AY102" s="182">
        <f>IF((AND($W102&gt;=100%,$W102&lt;&gt;"")),เงื่อนไข!$F$8*AQ102/$V102,0)</f>
        <v>0</v>
      </c>
    </row>
    <row r="103" spans="1:51" s="6" customFormat="1" x14ac:dyDescent="0.25">
      <c r="A103" s="124" t="str">
        <f>IF(วันทำงาน!A103&lt;&gt;"",วันทำงาน!A103,"")</f>
        <v/>
      </c>
      <c r="B103" s="124" t="str">
        <f>IF(วันทำงาน!B103&lt;&gt;"",วันทำงาน!B103,"")</f>
        <v/>
      </c>
      <c r="C103" s="124"/>
      <c r="D103" s="124" t="str">
        <f>IF(วันทำงาน!C103&lt;&gt;"",วันทำงาน!C103,"")</f>
        <v/>
      </c>
      <c r="E103" s="125" t="str">
        <f>IF(วันทำงาน!D103&lt;&gt;"",วันทำงาน!D103,"")</f>
        <v/>
      </c>
      <c r="F103" s="90" t="str">
        <f>IF(วันทำงาน!E103&lt;&gt;"",วันทำงาน!E103,"")</f>
        <v/>
      </c>
      <c r="G103" s="124" t="str">
        <f>IF(วันทำงาน!F103&lt;&gt;"",วันทำงาน!F103,"")</f>
        <v/>
      </c>
      <c r="H103" s="136" t="str">
        <f>IF(F103="Salesman",วันทำงาน!G103,"")</f>
        <v/>
      </c>
      <c r="I103" s="141" t="str">
        <f>IF($H103="","",AB103/$R103*(100%-เงื่อนไข!$B$4))</f>
        <v/>
      </c>
      <c r="J103" s="141" t="str">
        <f>IF($H103="","",AK103/$R103*(100%-เงื่อนไข!$B$4))</f>
        <v/>
      </c>
      <c r="K103" s="141" t="str">
        <f>IF($H103="","",AT103/$R103*(100%-เงื่อนไข!$B$4))</f>
        <v/>
      </c>
      <c r="L103" s="141" t="str">
        <f t="shared" si="16"/>
        <v/>
      </c>
      <c r="M103" s="142" t="str">
        <f>IF((OR(วันทำงาน!H103="",$F$1="")),"",IF(F103="Salesman",วันทำงาน!H103,""))</f>
        <v/>
      </c>
      <c r="N103" s="111">
        <f>IF($M103="",0,IF($X103="P",Y103*เงื่อนไข!$C$5,0))</f>
        <v>0</v>
      </c>
      <c r="O103" s="111">
        <f>IF($M103="",0,IF($X103="P",AH103*เงื่อนไข!$C$5,0))</f>
        <v>0</v>
      </c>
      <c r="P103" s="141">
        <f>IF($M103="",0,IF($X103="P",AQ103*เงื่อนไข!$C$5,0))</f>
        <v>0</v>
      </c>
      <c r="Q103" s="141">
        <f t="shared" si="17"/>
        <v>0</v>
      </c>
      <c r="R103" s="124" t="str">
        <f>IF($A103="","",IF(วันทำงาน!J103&lt;&gt;"",วันทำงาน!J103,""))</f>
        <v/>
      </c>
      <c r="S103" s="124" t="str">
        <f>IF($A103="","",IF(วันทำงาน!K103&lt;&gt;"",วันทำงาน!K103,""))</f>
        <v/>
      </c>
      <c r="T103" s="156">
        <f>IF(วันทำงาน!AZ103&lt;&gt;"",IF(วันทำงาน!AZ103&gt;S103,S103,วันทำงาน!AZ103),"")</f>
        <v>1</v>
      </c>
      <c r="U103" s="106" t="str">
        <f>IF(A103="","",เงื่อนไข!C$4)</f>
        <v/>
      </c>
      <c r="V103" s="106">
        <f t="shared" si="18"/>
        <v>0</v>
      </c>
      <c r="W103" s="105" t="str">
        <f t="shared" si="19"/>
        <v/>
      </c>
      <c r="X103" s="186" t="str">
        <f t="shared" si="20"/>
        <v/>
      </c>
      <c r="Y103" s="184">
        <f>วันทำงาน!AQ103</f>
        <v>0</v>
      </c>
      <c r="Z103" s="150"/>
      <c r="AA103" s="150">
        <f>IF($W103="",0,IF($W103&gt;=100%,เงื่อนไข!$H$4,IF($W103&gt;=80%,เงื่อนไข!$G$4,IF($W103&gt;=50%,เงื่อนไข!$F$4,IF($W103&lt;50%,เงื่อนไข!$E$4)))))</f>
        <v>0</v>
      </c>
      <c r="AB103" s="179">
        <f t="shared" si="21"/>
        <v>0</v>
      </c>
      <c r="AC103" s="141">
        <f t="shared" si="22"/>
        <v>0</v>
      </c>
      <c r="AD103" s="175">
        <f>IF(AB103=0,0,AB103/$R103*เงื่อนไข!$B$4)</f>
        <v>0</v>
      </c>
      <c r="AE103" s="181">
        <f t="shared" si="27"/>
        <v>0</v>
      </c>
      <c r="AF103" s="175">
        <f>SUMIF(วันทำงาน!$F$554:$F$687,$B103,วันทำงาน!$J$554:$J$687)</f>
        <v>0</v>
      </c>
      <c r="AG103" s="182">
        <f>IF((AND($W103&gt;=100%,$W103&lt;&gt;"")),เงื่อนไข!$F$8*Y103/$V103,0)</f>
        <v>0</v>
      </c>
      <c r="AH103" s="181">
        <f>SUM(วันทำงาน!AR103:AT103,วันทำงาน!AV103:AX103)</f>
        <v>0</v>
      </c>
      <c r="AI103" s="150"/>
      <c r="AJ103" s="150">
        <f>IF($W103="",0,IF($W103&gt;=100%,เงื่อนไข!$L$4,IF($W103&gt;=80%,เงื่อนไข!$K$4,IF($W103&gt;=50%,เงื่อนไข!$J$4,IF($W103&lt;50%,เงื่อนไข!$I$4)))))</f>
        <v>0</v>
      </c>
      <c r="AK103" s="179">
        <f t="shared" si="23"/>
        <v>0</v>
      </c>
      <c r="AL103" s="175">
        <f t="shared" si="24"/>
        <v>0</v>
      </c>
      <c r="AM103" s="175">
        <f>IF(AK103=0,0,AK103/$R103*เงื่อนไข!$B$4)</f>
        <v>0</v>
      </c>
      <c r="AN103" s="181">
        <f t="shared" si="28"/>
        <v>0</v>
      </c>
      <c r="AO103" s="175">
        <f>SUMIF(วันทำงาน!$F$554:$F$687,$B103,วันทำงาน!$K$554:$K$687)</f>
        <v>0</v>
      </c>
      <c r="AP103" s="182">
        <f>IF((AND($W103&gt;=100%,$W103&lt;&gt;"")),เงื่อนไข!$F$8*AH103/$V103,0)</f>
        <v>0</v>
      </c>
      <c r="AQ103" s="184">
        <f>วันทำงาน!AU103</f>
        <v>0</v>
      </c>
      <c r="AR103" s="150"/>
      <c r="AS103" s="150">
        <f>IF(W103="",0,IF($W103&gt;=100%,เงื่อนไข!$P$4,IF($W103&gt;=80%,เงื่อนไข!$O$4,IF($W103&gt;=50%,เงื่อนไข!$N$4,IF($W103&lt;50%,เงื่อนไข!$M$4)))))</f>
        <v>0</v>
      </c>
      <c r="AT103" s="179">
        <f t="shared" si="25"/>
        <v>0</v>
      </c>
      <c r="AU103" s="175">
        <f t="shared" si="26"/>
        <v>0</v>
      </c>
      <c r="AV103" s="175">
        <f>IF(AT103=0,0,AT103/$R103*เงื่อนไข!$B$4)</f>
        <v>0</v>
      </c>
      <c r="AW103" s="181">
        <f t="shared" si="29"/>
        <v>0</v>
      </c>
      <c r="AX103" s="175">
        <f>SUMIF(วันทำงาน!$F$554:$F$687,$B103,วันทำงาน!$L$554:$L$687)</f>
        <v>0</v>
      </c>
      <c r="AY103" s="182">
        <f>IF((AND($W103&gt;=100%,$W103&lt;&gt;"")),เงื่อนไข!$F$8*AQ103/$V103,0)</f>
        <v>0</v>
      </c>
    </row>
    <row r="104" spans="1:51" s="6" customFormat="1" x14ac:dyDescent="0.25">
      <c r="A104" s="124" t="str">
        <f>IF(วันทำงาน!A104&lt;&gt;"",วันทำงาน!A104,"")</f>
        <v/>
      </c>
      <c r="B104" s="124" t="str">
        <f>IF(วันทำงาน!B104&lt;&gt;"",วันทำงาน!B104,"")</f>
        <v/>
      </c>
      <c r="C104" s="124"/>
      <c r="D104" s="124" t="str">
        <f>IF(วันทำงาน!C104&lt;&gt;"",วันทำงาน!C104,"")</f>
        <v/>
      </c>
      <c r="E104" s="125" t="str">
        <f>IF(วันทำงาน!D104&lt;&gt;"",วันทำงาน!D104,"")</f>
        <v/>
      </c>
      <c r="F104" s="90" t="str">
        <f>IF(วันทำงาน!E104&lt;&gt;"",วันทำงาน!E104,"")</f>
        <v/>
      </c>
      <c r="G104" s="124" t="str">
        <f>IF(วันทำงาน!F104&lt;&gt;"",วันทำงาน!F104,"")</f>
        <v/>
      </c>
      <c r="H104" s="136" t="str">
        <f>IF(F104="Salesman",วันทำงาน!G104,"")</f>
        <v/>
      </c>
      <c r="I104" s="141" t="str">
        <f>IF($H104="","",AB104/$R104*(100%-เงื่อนไข!$B$4))</f>
        <v/>
      </c>
      <c r="J104" s="141" t="str">
        <f>IF($H104="","",AK104/$R104*(100%-เงื่อนไข!$B$4))</f>
        <v/>
      </c>
      <c r="K104" s="141" t="str">
        <f>IF($H104="","",AT104/$R104*(100%-เงื่อนไข!$B$4))</f>
        <v/>
      </c>
      <c r="L104" s="141" t="str">
        <f t="shared" ref="L104:L167" si="30">IF(H104="","",SUM(I104:K104))</f>
        <v/>
      </c>
      <c r="M104" s="142" t="str">
        <f>IF((OR(วันทำงาน!H104="",$F$1="")),"",IF(F104="Salesman",วันทำงาน!H104,""))</f>
        <v/>
      </c>
      <c r="N104" s="111">
        <f>IF($M104="",0,IF($X104="P",Y104*เงื่อนไข!$C$5,0))</f>
        <v>0</v>
      </c>
      <c r="O104" s="111">
        <f>IF($M104="",0,IF($X104="P",AH104*เงื่อนไข!$C$5,0))</f>
        <v>0</v>
      </c>
      <c r="P104" s="141">
        <f>IF($M104="",0,IF($X104="P",AQ104*เงื่อนไข!$C$5,0))</f>
        <v>0</v>
      </c>
      <c r="Q104" s="141">
        <f t="shared" ref="Q104:Q167" si="31">IF(M104="",0,SUM(N104:P104))</f>
        <v>0</v>
      </c>
      <c r="R104" s="124" t="str">
        <f>IF($A104="","",IF(วันทำงาน!J104&lt;&gt;"",วันทำงาน!J104,""))</f>
        <v/>
      </c>
      <c r="S104" s="124" t="str">
        <f>IF($A104="","",IF(วันทำงาน!K104&lt;&gt;"",วันทำงาน!K104,""))</f>
        <v/>
      </c>
      <c r="T104" s="156">
        <f>IF(วันทำงาน!AZ104&lt;&gt;"",IF(วันทำงาน!AZ104&gt;S104,S104,วันทำงาน!AZ104),"")</f>
        <v>1</v>
      </c>
      <c r="U104" s="106" t="str">
        <f>IF(A104="","",เงื่อนไข!C$4)</f>
        <v/>
      </c>
      <c r="V104" s="106">
        <f t="shared" si="18"/>
        <v>0</v>
      </c>
      <c r="W104" s="105" t="str">
        <f t="shared" si="19"/>
        <v/>
      </c>
      <c r="X104" s="186" t="str">
        <f t="shared" si="20"/>
        <v/>
      </c>
      <c r="Y104" s="184">
        <f>วันทำงาน!AQ104</f>
        <v>0</v>
      </c>
      <c r="Z104" s="150"/>
      <c r="AA104" s="150">
        <f>IF($W104="",0,IF($W104&gt;=100%,เงื่อนไข!$H$4,IF($W104&gt;=80%,เงื่อนไข!$G$4,IF($W104&gt;=50%,เงื่อนไข!$F$4,IF($W104&lt;50%,เงื่อนไข!$E$4)))))</f>
        <v>0</v>
      </c>
      <c r="AB104" s="179">
        <f t="shared" si="21"/>
        <v>0</v>
      </c>
      <c r="AC104" s="141">
        <f t="shared" si="22"/>
        <v>0</v>
      </c>
      <c r="AD104" s="175">
        <f>IF(AB104=0,0,AB104/$R104*เงื่อนไข!$B$4)</f>
        <v>0</v>
      </c>
      <c r="AE104" s="181">
        <f t="shared" si="27"/>
        <v>0</v>
      </c>
      <c r="AF104" s="175">
        <f>SUMIF(วันทำงาน!$F$554:$F$687,$B104,วันทำงาน!$J$554:$J$687)</f>
        <v>0</v>
      </c>
      <c r="AG104" s="182">
        <f>IF((AND($W104&gt;=100%,$W104&lt;&gt;"")),เงื่อนไข!$F$8*Y104/$V104,0)</f>
        <v>0</v>
      </c>
      <c r="AH104" s="181">
        <f>SUM(วันทำงาน!AR104:AT104,วันทำงาน!AV104:AX104)</f>
        <v>0</v>
      </c>
      <c r="AI104" s="150"/>
      <c r="AJ104" s="150">
        <f>IF($W104="",0,IF($W104&gt;=100%,เงื่อนไข!$L$4,IF($W104&gt;=80%,เงื่อนไข!$K$4,IF($W104&gt;=50%,เงื่อนไข!$J$4,IF($W104&lt;50%,เงื่อนไข!$I$4)))))</f>
        <v>0</v>
      </c>
      <c r="AK104" s="179">
        <f t="shared" si="23"/>
        <v>0</v>
      </c>
      <c r="AL104" s="175">
        <f t="shared" si="24"/>
        <v>0</v>
      </c>
      <c r="AM104" s="175">
        <f>IF(AK104=0,0,AK104/$R104*เงื่อนไข!$B$4)</f>
        <v>0</v>
      </c>
      <c r="AN104" s="181">
        <f t="shared" si="28"/>
        <v>0</v>
      </c>
      <c r="AO104" s="175">
        <f>SUMIF(วันทำงาน!$F$554:$F$687,$B104,วันทำงาน!$K$554:$K$687)</f>
        <v>0</v>
      </c>
      <c r="AP104" s="182">
        <f>IF((AND($W104&gt;=100%,$W104&lt;&gt;"")),เงื่อนไข!$F$8*AH104/$V104,0)</f>
        <v>0</v>
      </c>
      <c r="AQ104" s="184">
        <f>วันทำงาน!AU104</f>
        <v>0</v>
      </c>
      <c r="AR104" s="150"/>
      <c r="AS104" s="150">
        <f>IF(W104="",0,IF($W104&gt;=100%,เงื่อนไข!$P$4,IF($W104&gt;=80%,เงื่อนไข!$O$4,IF($W104&gt;=50%,เงื่อนไข!$N$4,IF($W104&lt;50%,เงื่อนไข!$M$4)))))</f>
        <v>0</v>
      </c>
      <c r="AT104" s="179">
        <f t="shared" si="25"/>
        <v>0</v>
      </c>
      <c r="AU104" s="175">
        <f t="shared" si="26"/>
        <v>0</v>
      </c>
      <c r="AV104" s="175">
        <f>IF(AT104=0,0,AT104/$R104*เงื่อนไข!$B$4)</f>
        <v>0</v>
      </c>
      <c r="AW104" s="181">
        <f t="shared" si="29"/>
        <v>0</v>
      </c>
      <c r="AX104" s="175">
        <f>SUMIF(วันทำงาน!$F$554:$F$687,$B104,วันทำงาน!$L$554:$L$687)</f>
        <v>0</v>
      </c>
      <c r="AY104" s="182">
        <f>IF((AND($W104&gt;=100%,$W104&lt;&gt;"")),เงื่อนไข!$F$8*AQ104/$V104,0)</f>
        <v>0</v>
      </c>
    </row>
    <row r="105" spans="1:51" s="6" customFormat="1" x14ac:dyDescent="0.25">
      <c r="A105" s="124" t="str">
        <f>IF(วันทำงาน!A105&lt;&gt;"",วันทำงาน!A105,"")</f>
        <v/>
      </c>
      <c r="B105" s="124" t="str">
        <f>IF(วันทำงาน!B105&lt;&gt;"",วันทำงาน!B105,"")</f>
        <v/>
      </c>
      <c r="C105" s="124"/>
      <c r="D105" s="124" t="str">
        <f>IF(วันทำงาน!C105&lt;&gt;"",วันทำงาน!C105,"")</f>
        <v/>
      </c>
      <c r="E105" s="125" t="str">
        <f>IF(วันทำงาน!D105&lt;&gt;"",วันทำงาน!D105,"")</f>
        <v/>
      </c>
      <c r="F105" s="90" t="str">
        <f>IF(วันทำงาน!E105&lt;&gt;"",วันทำงาน!E105,"")</f>
        <v/>
      </c>
      <c r="G105" s="124" t="str">
        <f>IF(วันทำงาน!F105&lt;&gt;"",วันทำงาน!F105,"")</f>
        <v/>
      </c>
      <c r="H105" s="136" t="str">
        <f>IF(F105="Salesman",วันทำงาน!G105,"")</f>
        <v/>
      </c>
      <c r="I105" s="141" t="str">
        <f>IF($H105="","",AB105/$R105*(100%-เงื่อนไข!$B$4))</f>
        <v/>
      </c>
      <c r="J105" s="141" t="str">
        <f>IF($H105="","",AK105/$R105*(100%-เงื่อนไข!$B$4))</f>
        <v/>
      </c>
      <c r="K105" s="141" t="str">
        <f>IF($H105="","",AT105/$R105*(100%-เงื่อนไข!$B$4))</f>
        <v/>
      </c>
      <c r="L105" s="141" t="str">
        <f t="shared" si="30"/>
        <v/>
      </c>
      <c r="M105" s="142" t="str">
        <f>IF((OR(วันทำงาน!H105="",$F$1="")),"",IF(F105="Salesman",วันทำงาน!H105,""))</f>
        <v/>
      </c>
      <c r="N105" s="111">
        <f>IF($M105="",0,IF($X105="P",Y105*เงื่อนไข!$C$5,0))</f>
        <v>0</v>
      </c>
      <c r="O105" s="111">
        <f>IF($M105="",0,IF($X105="P",AH105*เงื่อนไข!$C$5,0))</f>
        <v>0</v>
      </c>
      <c r="P105" s="141">
        <f>IF($M105="",0,IF($X105="P",AQ105*เงื่อนไข!$C$5,0))</f>
        <v>0</v>
      </c>
      <c r="Q105" s="141">
        <f t="shared" si="31"/>
        <v>0</v>
      </c>
      <c r="R105" s="124" t="str">
        <f>IF($A105="","",IF(วันทำงาน!J105&lt;&gt;"",วันทำงาน!J105,""))</f>
        <v/>
      </c>
      <c r="S105" s="124" t="str">
        <f>IF($A105="","",IF(วันทำงาน!K105&lt;&gt;"",วันทำงาน!K105,""))</f>
        <v/>
      </c>
      <c r="T105" s="156">
        <f>IF(วันทำงาน!AZ105&lt;&gt;"",IF(วันทำงาน!AZ105&gt;S105,S105,วันทำงาน!AZ105),"")</f>
        <v>1</v>
      </c>
      <c r="U105" s="106" t="str">
        <f>IF(A105="","",เงื่อนไข!C$4)</f>
        <v/>
      </c>
      <c r="V105" s="106">
        <f t="shared" si="18"/>
        <v>0</v>
      </c>
      <c r="W105" s="105" t="str">
        <f t="shared" si="19"/>
        <v/>
      </c>
      <c r="X105" s="186" t="str">
        <f t="shared" si="20"/>
        <v/>
      </c>
      <c r="Y105" s="184">
        <f>วันทำงาน!AQ105</f>
        <v>0</v>
      </c>
      <c r="Z105" s="150"/>
      <c r="AA105" s="150">
        <f>IF($W105="",0,IF($W105&gt;=100%,เงื่อนไข!$H$4,IF($W105&gt;=80%,เงื่อนไข!$G$4,IF($W105&gt;=50%,เงื่อนไข!$F$4,IF($W105&lt;50%,เงื่อนไข!$E$4)))))</f>
        <v>0</v>
      </c>
      <c r="AB105" s="179">
        <f t="shared" si="21"/>
        <v>0</v>
      </c>
      <c r="AC105" s="141">
        <f t="shared" si="22"/>
        <v>0</v>
      </c>
      <c r="AD105" s="175">
        <f>IF(AB105=0,0,AB105/$R105*เงื่อนไข!$B$4)</f>
        <v>0</v>
      </c>
      <c r="AE105" s="181">
        <f t="shared" si="27"/>
        <v>0</v>
      </c>
      <c r="AF105" s="175">
        <f>SUMIF(วันทำงาน!$F$554:$F$687,$B105,วันทำงาน!$J$554:$J$687)</f>
        <v>0</v>
      </c>
      <c r="AG105" s="182">
        <f>IF((AND($W105&gt;=100%,$W105&lt;&gt;"")),เงื่อนไข!$F$8*Y105/$V105,0)</f>
        <v>0</v>
      </c>
      <c r="AH105" s="181">
        <f>SUM(วันทำงาน!AR105:AT105,วันทำงาน!AV105:AX105)</f>
        <v>0</v>
      </c>
      <c r="AI105" s="150"/>
      <c r="AJ105" s="150">
        <f>IF($W105="",0,IF($W105&gt;=100%,เงื่อนไข!$L$4,IF($W105&gt;=80%,เงื่อนไข!$K$4,IF($W105&gt;=50%,เงื่อนไข!$J$4,IF($W105&lt;50%,เงื่อนไข!$I$4)))))</f>
        <v>0</v>
      </c>
      <c r="AK105" s="179">
        <f t="shared" si="23"/>
        <v>0</v>
      </c>
      <c r="AL105" s="175">
        <f t="shared" si="24"/>
        <v>0</v>
      </c>
      <c r="AM105" s="175">
        <f>IF(AK105=0,0,AK105/$R105*เงื่อนไข!$B$4)</f>
        <v>0</v>
      </c>
      <c r="AN105" s="181">
        <f t="shared" si="28"/>
        <v>0</v>
      </c>
      <c r="AO105" s="175">
        <f>SUMIF(วันทำงาน!$F$554:$F$687,$B105,วันทำงาน!$K$554:$K$687)</f>
        <v>0</v>
      </c>
      <c r="AP105" s="182">
        <f>IF((AND($W105&gt;=100%,$W105&lt;&gt;"")),เงื่อนไข!$F$8*AH105/$V105,0)</f>
        <v>0</v>
      </c>
      <c r="AQ105" s="184">
        <f>วันทำงาน!AU105</f>
        <v>0</v>
      </c>
      <c r="AR105" s="150"/>
      <c r="AS105" s="150">
        <f>IF(W105="",0,IF($W105&gt;=100%,เงื่อนไข!$P$4,IF($W105&gt;=80%,เงื่อนไข!$O$4,IF($W105&gt;=50%,เงื่อนไข!$N$4,IF($W105&lt;50%,เงื่อนไข!$M$4)))))</f>
        <v>0</v>
      </c>
      <c r="AT105" s="179">
        <f t="shared" si="25"/>
        <v>0</v>
      </c>
      <c r="AU105" s="175">
        <f t="shared" si="26"/>
        <v>0</v>
      </c>
      <c r="AV105" s="175">
        <f>IF(AT105=0,0,AT105/$R105*เงื่อนไข!$B$4)</f>
        <v>0</v>
      </c>
      <c r="AW105" s="181">
        <f t="shared" si="29"/>
        <v>0</v>
      </c>
      <c r="AX105" s="175">
        <f>SUMIF(วันทำงาน!$F$554:$F$687,$B105,วันทำงาน!$L$554:$L$687)</f>
        <v>0</v>
      </c>
      <c r="AY105" s="182">
        <f>IF((AND($W105&gt;=100%,$W105&lt;&gt;"")),เงื่อนไข!$F$8*AQ105/$V105,0)</f>
        <v>0</v>
      </c>
    </row>
    <row r="106" spans="1:51" s="6" customFormat="1" x14ac:dyDescent="0.25">
      <c r="A106" s="124" t="str">
        <f>IF(วันทำงาน!A106&lt;&gt;"",วันทำงาน!A106,"")</f>
        <v/>
      </c>
      <c r="B106" s="124" t="str">
        <f>IF(วันทำงาน!B106&lt;&gt;"",วันทำงาน!B106,"")</f>
        <v/>
      </c>
      <c r="C106" s="124"/>
      <c r="D106" s="124" t="str">
        <f>IF(วันทำงาน!C106&lt;&gt;"",วันทำงาน!C106,"")</f>
        <v/>
      </c>
      <c r="E106" s="125" t="str">
        <f>IF(วันทำงาน!D106&lt;&gt;"",วันทำงาน!D106,"")</f>
        <v/>
      </c>
      <c r="F106" s="90" t="str">
        <f>IF(วันทำงาน!E106&lt;&gt;"",วันทำงาน!E106,"")</f>
        <v/>
      </c>
      <c r="G106" s="124" t="str">
        <f>IF(วันทำงาน!F106&lt;&gt;"",วันทำงาน!F106,"")</f>
        <v/>
      </c>
      <c r="H106" s="136" t="str">
        <f>IF(F106="Salesman",วันทำงาน!G106,"")</f>
        <v/>
      </c>
      <c r="I106" s="141" t="str">
        <f>IF($H106="","",AB106/$R106*(100%-เงื่อนไข!$B$4))</f>
        <v/>
      </c>
      <c r="J106" s="141" t="str">
        <f>IF($H106="","",AK106/$R106*(100%-เงื่อนไข!$B$4))</f>
        <v/>
      </c>
      <c r="K106" s="141" t="str">
        <f>IF($H106="","",AT106/$R106*(100%-เงื่อนไข!$B$4))</f>
        <v/>
      </c>
      <c r="L106" s="141" t="str">
        <f t="shared" si="30"/>
        <v/>
      </c>
      <c r="M106" s="142" t="str">
        <f>IF((OR(วันทำงาน!H106="",$F$1="")),"",IF(F106="Salesman",วันทำงาน!H106,""))</f>
        <v/>
      </c>
      <c r="N106" s="111">
        <f>IF($M106="",0,IF($X106="P",Y106*เงื่อนไข!$C$5,0))</f>
        <v>0</v>
      </c>
      <c r="O106" s="111">
        <f>IF($M106="",0,IF($X106="P",AH106*เงื่อนไข!$C$5,0))</f>
        <v>0</v>
      </c>
      <c r="P106" s="141">
        <f>IF($M106="",0,IF($X106="P",AQ106*เงื่อนไข!$C$5,0))</f>
        <v>0</v>
      </c>
      <c r="Q106" s="141">
        <f t="shared" si="31"/>
        <v>0</v>
      </c>
      <c r="R106" s="124" t="str">
        <f>IF($A106="","",IF(วันทำงาน!J106&lt;&gt;"",วันทำงาน!J106,""))</f>
        <v/>
      </c>
      <c r="S106" s="124" t="str">
        <f>IF($A106="","",IF(วันทำงาน!K106&lt;&gt;"",วันทำงาน!K106,""))</f>
        <v/>
      </c>
      <c r="T106" s="156">
        <f>IF(วันทำงาน!AZ106&lt;&gt;"",IF(วันทำงาน!AZ106&gt;S106,S106,วันทำงาน!AZ106),"")</f>
        <v>1</v>
      </c>
      <c r="U106" s="106" t="str">
        <f>IF(A106="","",เงื่อนไข!C$4)</f>
        <v/>
      </c>
      <c r="V106" s="106">
        <f t="shared" si="18"/>
        <v>0</v>
      </c>
      <c r="W106" s="105" t="str">
        <f t="shared" si="19"/>
        <v/>
      </c>
      <c r="X106" s="186" t="str">
        <f t="shared" si="20"/>
        <v/>
      </c>
      <c r="Y106" s="184">
        <f>วันทำงาน!AQ106</f>
        <v>0</v>
      </c>
      <c r="Z106" s="150"/>
      <c r="AA106" s="150">
        <f>IF($W106="",0,IF($W106&gt;=100%,เงื่อนไข!$H$4,IF($W106&gt;=80%,เงื่อนไข!$G$4,IF($W106&gt;=50%,เงื่อนไข!$F$4,IF($W106&lt;50%,เงื่อนไข!$E$4)))))</f>
        <v>0</v>
      </c>
      <c r="AB106" s="179">
        <f t="shared" si="21"/>
        <v>0</v>
      </c>
      <c r="AC106" s="141">
        <f t="shared" si="22"/>
        <v>0</v>
      </c>
      <c r="AD106" s="175">
        <f>IF(AB106=0,0,AB106/$R106*เงื่อนไข!$B$4)</f>
        <v>0</v>
      </c>
      <c r="AE106" s="181">
        <f t="shared" si="27"/>
        <v>0</v>
      </c>
      <c r="AF106" s="175">
        <f>SUMIF(วันทำงาน!$F$554:$F$687,$B106,วันทำงาน!$J$554:$J$687)</f>
        <v>0</v>
      </c>
      <c r="AG106" s="182">
        <f>IF((AND($W106&gt;=100%,$W106&lt;&gt;"")),เงื่อนไข!$F$8*Y106/$V106,0)</f>
        <v>0</v>
      </c>
      <c r="AH106" s="181">
        <f>SUM(วันทำงาน!AR106:AT106,วันทำงาน!AV106:AX106)</f>
        <v>0</v>
      </c>
      <c r="AI106" s="150"/>
      <c r="AJ106" s="150">
        <f>IF($W106="",0,IF($W106&gt;=100%,เงื่อนไข!$L$4,IF($W106&gt;=80%,เงื่อนไข!$K$4,IF($W106&gt;=50%,เงื่อนไข!$J$4,IF($W106&lt;50%,เงื่อนไข!$I$4)))))</f>
        <v>0</v>
      </c>
      <c r="AK106" s="179">
        <f t="shared" si="23"/>
        <v>0</v>
      </c>
      <c r="AL106" s="175">
        <f t="shared" si="24"/>
        <v>0</v>
      </c>
      <c r="AM106" s="175">
        <f>IF(AK106=0,0,AK106/$R106*เงื่อนไข!$B$4)</f>
        <v>0</v>
      </c>
      <c r="AN106" s="181">
        <f t="shared" si="28"/>
        <v>0</v>
      </c>
      <c r="AO106" s="175">
        <f>SUMIF(วันทำงาน!$F$554:$F$687,$B106,วันทำงาน!$K$554:$K$687)</f>
        <v>0</v>
      </c>
      <c r="AP106" s="182">
        <f>IF((AND($W106&gt;=100%,$W106&lt;&gt;"")),เงื่อนไข!$F$8*AH106/$V106,0)</f>
        <v>0</v>
      </c>
      <c r="AQ106" s="184">
        <f>วันทำงาน!AU106</f>
        <v>0</v>
      </c>
      <c r="AR106" s="150"/>
      <c r="AS106" s="150">
        <f>IF(W106="",0,IF($W106&gt;=100%,เงื่อนไข!$P$4,IF($W106&gt;=80%,เงื่อนไข!$O$4,IF($W106&gt;=50%,เงื่อนไข!$N$4,IF($W106&lt;50%,เงื่อนไข!$M$4)))))</f>
        <v>0</v>
      </c>
      <c r="AT106" s="179">
        <f t="shared" si="25"/>
        <v>0</v>
      </c>
      <c r="AU106" s="175">
        <f t="shared" si="26"/>
        <v>0</v>
      </c>
      <c r="AV106" s="175">
        <f>IF(AT106=0,0,AT106/$R106*เงื่อนไข!$B$4)</f>
        <v>0</v>
      </c>
      <c r="AW106" s="181">
        <f t="shared" si="29"/>
        <v>0</v>
      </c>
      <c r="AX106" s="175">
        <f>SUMIF(วันทำงาน!$F$554:$F$687,$B106,วันทำงาน!$L$554:$L$687)</f>
        <v>0</v>
      </c>
      <c r="AY106" s="182">
        <f>IF((AND($W106&gt;=100%,$W106&lt;&gt;"")),เงื่อนไข!$F$8*AQ106/$V106,0)</f>
        <v>0</v>
      </c>
    </row>
    <row r="107" spans="1:51" s="6" customFormat="1" x14ac:dyDescent="0.25">
      <c r="A107" s="124" t="str">
        <f>IF(วันทำงาน!A107&lt;&gt;"",วันทำงาน!A107,"")</f>
        <v/>
      </c>
      <c r="B107" s="124" t="str">
        <f>IF(วันทำงาน!B107&lt;&gt;"",วันทำงาน!B107,"")</f>
        <v/>
      </c>
      <c r="C107" s="124"/>
      <c r="D107" s="124" t="str">
        <f>IF(วันทำงาน!C107&lt;&gt;"",วันทำงาน!C107,"")</f>
        <v/>
      </c>
      <c r="E107" s="125" t="str">
        <f>IF(วันทำงาน!D107&lt;&gt;"",วันทำงาน!D107,"")</f>
        <v/>
      </c>
      <c r="F107" s="90" t="str">
        <f>IF(วันทำงาน!E107&lt;&gt;"",วันทำงาน!E107,"")</f>
        <v/>
      </c>
      <c r="G107" s="124" t="str">
        <f>IF(วันทำงาน!F107&lt;&gt;"",วันทำงาน!F107,"")</f>
        <v/>
      </c>
      <c r="H107" s="136" t="str">
        <f>IF(F107="Salesman",วันทำงาน!G107,"")</f>
        <v/>
      </c>
      <c r="I107" s="141" t="str">
        <f>IF($H107="","",AB107/$R107*(100%-เงื่อนไข!$B$4))</f>
        <v/>
      </c>
      <c r="J107" s="141" t="str">
        <f>IF($H107="","",AK107/$R107*(100%-เงื่อนไข!$B$4))</f>
        <v/>
      </c>
      <c r="K107" s="141" t="str">
        <f>IF($H107="","",AT107/$R107*(100%-เงื่อนไข!$B$4))</f>
        <v/>
      </c>
      <c r="L107" s="141" t="str">
        <f t="shared" si="30"/>
        <v/>
      </c>
      <c r="M107" s="142" t="str">
        <f>IF((OR(วันทำงาน!H107="",$F$1="")),"",IF(F107="Salesman",วันทำงาน!H107,""))</f>
        <v/>
      </c>
      <c r="N107" s="111">
        <f>IF($M107="",0,IF($X107="P",Y107*เงื่อนไข!$C$5,0))</f>
        <v>0</v>
      </c>
      <c r="O107" s="111">
        <f>IF($M107="",0,IF($X107="P",AH107*เงื่อนไข!$C$5,0))</f>
        <v>0</v>
      </c>
      <c r="P107" s="141">
        <f>IF($M107="",0,IF($X107="P",AQ107*เงื่อนไข!$C$5,0))</f>
        <v>0</v>
      </c>
      <c r="Q107" s="141">
        <f t="shared" si="31"/>
        <v>0</v>
      </c>
      <c r="R107" s="124" t="str">
        <f>IF($A107="","",IF(วันทำงาน!J107&lt;&gt;"",วันทำงาน!J107,""))</f>
        <v/>
      </c>
      <c r="S107" s="124" t="str">
        <f>IF($A107="","",IF(วันทำงาน!K107&lt;&gt;"",วันทำงาน!K107,""))</f>
        <v/>
      </c>
      <c r="T107" s="156">
        <f>IF(วันทำงาน!AZ107&lt;&gt;"",IF(วันทำงาน!AZ107&gt;S107,S107,วันทำงาน!AZ107),"")</f>
        <v>1</v>
      </c>
      <c r="U107" s="106" t="str">
        <f>IF(A107="","",เงื่อนไข!C$4)</f>
        <v/>
      </c>
      <c r="V107" s="106">
        <f t="shared" si="18"/>
        <v>0</v>
      </c>
      <c r="W107" s="105" t="str">
        <f t="shared" si="19"/>
        <v/>
      </c>
      <c r="X107" s="186" t="str">
        <f t="shared" si="20"/>
        <v/>
      </c>
      <c r="Y107" s="184">
        <f>วันทำงาน!AQ107</f>
        <v>0</v>
      </c>
      <c r="Z107" s="150"/>
      <c r="AA107" s="150">
        <f>IF($W107="",0,IF($W107&gt;=100%,เงื่อนไข!$H$4,IF($W107&gt;=80%,เงื่อนไข!$G$4,IF($W107&gt;=50%,เงื่อนไข!$F$4,IF($W107&lt;50%,เงื่อนไข!$E$4)))))</f>
        <v>0</v>
      </c>
      <c r="AB107" s="179">
        <f t="shared" si="21"/>
        <v>0</v>
      </c>
      <c r="AC107" s="141">
        <f t="shared" si="22"/>
        <v>0</v>
      </c>
      <c r="AD107" s="175">
        <f>IF(AB107=0,0,AB107/$R107*เงื่อนไข!$B$4)</f>
        <v>0</v>
      </c>
      <c r="AE107" s="181">
        <f t="shared" si="27"/>
        <v>0</v>
      </c>
      <c r="AF107" s="175">
        <f>SUMIF(วันทำงาน!$F$554:$F$687,$B107,วันทำงาน!$J$554:$J$687)</f>
        <v>0</v>
      </c>
      <c r="AG107" s="182">
        <f>IF((AND($W107&gt;=100%,$W107&lt;&gt;"")),เงื่อนไข!$F$8*Y107/$V107,0)</f>
        <v>0</v>
      </c>
      <c r="AH107" s="181">
        <f>SUM(วันทำงาน!AR107:AT107,วันทำงาน!AV107:AX107)</f>
        <v>0</v>
      </c>
      <c r="AI107" s="150"/>
      <c r="AJ107" s="150">
        <f>IF($W107="",0,IF($W107&gt;=100%,เงื่อนไข!$L$4,IF($W107&gt;=80%,เงื่อนไข!$K$4,IF($W107&gt;=50%,เงื่อนไข!$J$4,IF($W107&lt;50%,เงื่อนไข!$I$4)))))</f>
        <v>0</v>
      </c>
      <c r="AK107" s="179">
        <f t="shared" si="23"/>
        <v>0</v>
      </c>
      <c r="AL107" s="175">
        <f t="shared" si="24"/>
        <v>0</v>
      </c>
      <c r="AM107" s="175">
        <f>IF(AK107=0,0,AK107/$R107*เงื่อนไข!$B$4)</f>
        <v>0</v>
      </c>
      <c r="AN107" s="181">
        <f t="shared" si="28"/>
        <v>0</v>
      </c>
      <c r="AO107" s="175">
        <f>SUMIF(วันทำงาน!$F$554:$F$687,$B107,วันทำงาน!$K$554:$K$687)</f>
        <v>0</v>
      </c>
      <c r="AP107" s="182">
        <f>IF((AND($W107&gt;=100%,$W107&lt;&gt;"")),เงื่อนไข!$F$8*AH107/$V107,0)</f>
        <v>0</v>
      </c>
      <c r="AQ107" s="184">
        <f>วันทำงาน!AU107</f>
        <v>0</v>
      </c>
      <c r="AR107" s="150"/>
      <c r="AS107" s="150">
        <f>IF(W107="",0,IF($W107&gt;=100%,เงื่อนไข!$P$4,IF($W107&gt;=80%,เงื่อนไข!$O$4,IF($W107&gt;=50%,เงื่อนไข!$N$4,IF($W107&lt;50%,เงื่อนไข!$M$4)))))</f>
        <v>0</v>
      </c>
      <c r="AT107" s="179">
        <f t="shared" si="25"/>
        <v>0</v>
      </c>
      <c r="AU107" s="175">
        <f t="shared" si="26"/>
        <v>0</v>
      </c>
      <c r="AV107" s="175">
        <f>IF(AT107=0,0,AT107/$R107*เงื่อนไข!$B$4)</f>
        <v>0</v>
      </c>
      <c r="AW107" s="181">
        <f t="shared" si="29"/>
        <v>0</v>
      </c>
      <c r="AX107" s="175">
        <f>SUMIF(วันทำงาน!$F$554:$F$687,$B107,วันทำงาน!$L$554:$L$687)</f>
        <v>0</v>
      </c>
      <c r="AY107" s="182">
        <f>IF((AND($W107&gt;=100%,$W107&lt;&gt;"")),เงื่อนไข!$F$8*AQ107/$V107,0)</f>
        <v>0</v>
      </c>
    </row>
    <row r="108" spans="1:51" s="6" customFormat="1" x14ac:dyDescent="0.25">
      <c r="A108" s="124" t="str">
        <f>IF(วันทำงาน!A108&lt;&gt;"",วันทำงาน!A108,"")</f>
        <v/>
      </c>
      <c r="B108" s="124" t="str">
        <f>IF(วันทำงาน!B108&lt;&gt;"",วันทำงาน!B108,"")</f>
        <v/>
      </c>
      <c r="C108" s="124"/>
      <c r="D108" s="124" t="str">
        <f>IF(วันทำงาน!C108&lt;&gt;"",วันทำงาน!C108,"")</f>
        <v/>
      </c>
      <c r="E108" s="125" t="str">
        <f>IF(วันทำงาน!D108&lt;&gt;"",วันทำงาน!D108,"")</f>
        <v/>
      </c>
      <c r="F108" s="90" t="str">
        <f>IF(วันทำงาน!E108&lt;&gt;"",วันทำงาน!E108,"")</f>
        <v/>
      </c>
      <c r="G108" s="124" t="str">
        <f>IF(วันทำงาน!F108&lt;&gt;"",วันทำงาน!F108,"")</f>
        <v/>
      </c>
      <c r="H108" s="136" t="str">
        <f>IF(F108="Salesman",วันทำงาน!G108,"")</f>
        <v/>
      </c>
      <c r="I108" s="141" t="str">
        <f>IF($H108="","",AB108/$R108*(100%-เงื่อนไข!$B$4))</f>
        <v/>
      </c>
      <c r="J108" s="141" t="str">
        <f>IF($H108="","",AK108/$R108*(100%-เงื่อนไข!$B$4))</f>
        <v/>
      </c>
      <c r="K108" s="141" t="str">
        <f>IF($H108="","",AT108/$R108*(100%-เงื่อนไข!$B$4))</f>
        <v/>
      </c>
      <c r="L108" s="141" t="str">
        <f t="shared" si="30"/>
        <v/>
      </c>
      <c r="M108" s="142" t="str">
        <f>IF((OR(วันทำงาน!H108="",$F$1="")),"",IF(F108="Salesman",วันทำงาน!H108,""))</f>
        <v/>
      </c>
      <c r="N108" s="111">
        <f>IF($M108="",0,IF($X108="P",Y108*เงื่อนไข!$C$5,0))</f>
        <v>0</v>
      </c>
      <c r="O108" s="111">
        <f>IF($M108="",0,IF($X108="P",AH108*เงื่อนไข!$C$5,0))</f>
        <v>0</v>
      </c>
      <c r="P108" s="141">
        <f>IF($M108="",0,IF($X108="P",AQ108*เงื่อนไข!$C$5,0))</f>
        <v>0</v>
      </c>
      <c r="Q108" s="141">
        <f t="shared" si="31"/>
        <v>0</v>
      </c>
      <c r="R108" s="124" t="str">
        <f>IF($A108="","",IF(วันทำงาน!J108&lt;&gt;"",วันทำงาน!J108,""))</f>
        <v/>
      </c>
      <c r="S108" s="124" t="str">
        <f>IF($A108="","",IF(วันทำงาน!K108&lt;&gt;"",วันทำงาน!K108,""))</f>
        <v/>
      </c>
      <c r="T108" s="156">
        <f>IF(วันทำงาน!AZ108&lt;&gt;"",IF(วันทำงาน!AZ108&gt;S108,S108,วันทำงาน!AZ108),"")</f>
        <v>1</v>
      </c>
      <c r="U108" s="106" t="str">
        <f>IF(A108="","",เงื่อนไข!C$4)</f>
        <v/>
      </c>
      <c r="V108" s="106">
        <f t="shared" si="18"/>
        <v>0</v>
      </c>
      <c r="W108" s="105" t="str">
        <f t="shared" si="19"/>
        <v/>
      </c>
      <c r="X108" s="186" t="str">
        <f t="shared" si="20"/>
        <v/>
      </c>
      <c r="Y108" s="184">
        <f>วันทำงาน!AQ108</f>
        <v>0</v>
      </c>
      <c r="Z108" s="150"/>
      <c r="AA108" s="150">
        <f>IF($W108="",0,IF($W108&gt;=100%,เงื่อนไข!$H$4,IF($W108&gt;=80%,เงื่อนไข!$G$4,IF($W108&gt;=50%,เงื่อนไข!$F$4,IF($W108&lt;50%,เงื่อนไข!$E$4)))))</f>
        <v>0</v>
      </c>
      <c r="AB108" s="179">
        <f t="shared" si="21"/>
        <v>0</v>
      </c>
      <c r="AC108" s="141">
        <f t="shared" si="22"/>
        <v>0</v>
      </c>
      <c r="AD108" s="175">
        <f>IF(AB108=0,0,AB108/$R108*เงื่อนไข!$B$4)</f>
        <v>0</v>
      </c>
      <c r="AE108" s="181">
        <f t="shared" si="27"/>
        <v>0</v>
      </c>
      <c r="AF108" s="175">
        <f>SUMIF(วันทำงาน!$F$554:$F$687,$B108,วันทำงาน!$J$554:$J$687)</f>
        <v>0</v>
      </c>
      <c r="AG108" s="182">
        <f>IF((AND($W108&gt;=100%,$W108&lt;&gt;"")),เงื่อนไข!$F$8*Y108/$V108,0)</f>
        <v>0</v>
      </c>
      <c r="AH108" s="181">
        <f>SUM(วันทำงาน!AR108:AT108,วันทำงาน!AV108:AX108)</f>
        <v>0</v>
      </c>
      <c r="AI108" s="150"/>
      <c r="AJ108" s="150">
        <f>IF($W108="",0,IF($W108&gt;=100%,เงื่อนไข!$L$4,IF($W108&gt;=80%,เงื่อนไข!$K$4,IF($W108&gt;=50%,เงื่อนไข!$J$4,IF($W108&lt;50%,เงื่อนไข!$I$4)))))</f>
        <v>0</v>
      </c>
      <c r="AK108" s="179">
        <f t="shared" si="23"/>
        <v>0</v>
      </c>
      <c r="AL108" s="175">
        <f t="shared" si="24"/>
        <v>0</v>
      </c>
      <c r="AM108" s="175">
        <f>IF(AK108=0,0,AK108/$R108*เงื่อนไข!$B$4)</f>
        <v>0</v>
      </c>
      <c r="AN108" s="181">
        <f t="shared" si="28"/>
        <v>0</v>
      </c>
      <c r="AO108" s="175">
        <f>SUMIF(วันทำงาน!$F$554:$F$687,$B108,วันทำงาน!$K$554:$K$687)</f>
        <v>0</v>
      </c>
      <c r="AP108" s="182">
        <f>IF((AND($W108&gt;=100%,$W108&lt;&gt;"")),เงื่อนไข!$F$8*AH108/$V108,0)</f>
        <v>0</v>
      </c>
      <c r="AQ108" s="184">
        <f>วันทำงาน!AU108</f>
        <v>0</v>
      </c>
      <c r="AR108" s="150"/>
      <c r="AS108" s="150">
        <f>IF(W108="",0,IF($W108&gt;=100%,เงื่อนไข!$P$4,IF($W108&gt;=80%,เงื่อนไข!$O$4,IF($W108&gt;=50%,เงื่อนไข!$N$4,IF($W108&lt;50%,เงื่อนไข!$M$4)))))</f>
        <v>0</v>
      </c>
      <c r="AT108" s="179">
        <f t="shared" si="25"/>
        <v>0</v>
      </c>
      <c r="AU108" s="175">
        <f t="shared" si="26"/>
        <v>0</v>
      </c>
      <c r="AV108" s="175">
        <f>IF(AT108=0,0,AT108/$R108*เงื่อนไข!$B$4)</f>
        <v>0</v>
      </c>
      <c r="AW108" s="181">
        <f t="shared" si="29"/>
        <v>0</v>
      </c>
      <c r="AX108" s="175">
        <f>SUMIF(วันทำงาน!$F$554:$F$687,$B108,วันทำงาน!$L$554:$L$687)</f>
        <v>0</v>
      </c>
      <c r="AY108" s="182">
        <f>IF((AND($W108&gt;=100%,$W108&lt;&gt;"")),เงื่อนไข!$F$8*AQ108/$V108,0)</f>
        <v>0</v>
      </c>
    </row>
    <row r="109" spans="1:51" s="6" customFormat="1" x14ac:dyDescent="0.25">
      <c r="A109" s="124" t="str">
        <f>IF(วันทำงาน!A109&lt;&gt;"",วันทำงาน!A109,"")</f>
        <v/>
      </c>
      <c r="B109" s="124" t="str">
        <f>IF(วันทำงาน!B109&lt;&gt;"",วันทำงาน!B109,"")</f>
        <v/>
      </c>
      <c r="C109" s="124"/>
      <c r="D109" s="124" t="str">
        <f>IF(วันทำงาน!C109&lt;&gt;"",วันทำงาน!C109,"")</f>
        <v/>
      </c>
      <c r="E109" s="125" t="str">
        <f>IF(วันทำงาน!D109&lt;&gt;"",วันทำงาน!D109,"")</f>
        <v/>
      </c>
      <c r="F109" s="90" t="str">
        <f>IF(วันทำงาน!E109&lt;&gt;"",วันทำงาน!E109,"")</f>
        <v/>
      </c>
      <c r="G109" s="124" t="str">
        <f>IF(วันทำงาน!F109&lt;&gt;"",วันทำงาน!F109,"")</f>
        <v/>
      </c>
      <c r="H109" s="136" t="str">
        <f>IF(F109="Salesman",วันทำงาน!G109,"")</f>
        <v/>
      </c>
      <c r="I109" s="141" t="str">
        <f>IF($H109="","",AB109/$R109*(100%-เงื่อนไข!$B$4))</f>
        <v/>
      </c>
      <c r="J109" s="141" t="str">
        <f>IF($H109="","",AK109/$R109*(100%-เงื่อนไข!$B$4))</f>
        <v/>
      </c>
      <c r="K109" s="141" t="str">
        <f>IF($H109="","",AT109/$R109*(100%-เงื่อนไข!$B$4))</f>
        <v/>
      </c>
      <c r="L109" s="141" t="str">
        <f t="shared" si="30"/>
        <v/>
      </c>
      <c r="M109" s="142" t="str">
        <f>IF((OR(วันทำงาน!H109="",$F$1="")),"",IF(F109="Salesman",วันทำงาน!H109,""))</f>
        <v/>
      </c>
      <c r="N109" s="111">
        <f>IF($M109="",0,IF($X109="P",Y109*เงื่อนไข!$C$5,0))</f>
        <v>0</v>
      </c>
      <c r="O109" s="111">
        <f>IF($M109="",0,IF($X109="P",AH109*เงื่อนไข!$C$5,0))</f>
        <v>0</v>
      </c>
      <c r="P109" s="141">
        <f>IF($M109="",0,IF($X109="P",AQ109*เงื่อนไข!$C$5,0))</f>
        <v>0</v>
      </c>
      <c r="Q109" s="141">
        <f t="shared" si="31"/>
        <v>0</v>
      </c>
      <c r="R109" s="124" t="str">
        <f>IF($A109="","",IF(วันทำงาน!J109&lt;&gt;"",วันทำงาน!J109,""))</f>
        <v/>
      </c>
      <c r="S109" s="124" t="str">
        <f>IF($A109="","",IF(วันทำงาน!K109&lt;&gt;"",วันทำงาน!K109,""))</f>
        <v/>
      </c>
      <c r="T109" s="156">
        <f>IF(วันทำงาน!AZ109&lt;&gt;"",IF(วันทำงาน!AZ109&gt;S109,S109,วันทำงาน!AZ109),"")</f>
        <v>1</v>
      </c>
      <c r="U109" s="106" t="str">
        <f>IF(A109="","",เงื่อนไข!C$4)</f>
        <v/>
      </c>
      <c r="V109" s="106">
        <f t="shared" si="18"/>
        <v>0</v>
      </c>
      <c r="W109" s="105" t="str">
        <f t="shared" si="19"/>
        <v/>
      </c>
      <c r="X109" s="186" t="str">
        <f t="shared" si="20"/>
        <v/>
      </c>
      <c r="Y109" s="184">
        <f>วันทำงาน!AQ109</f>
        <v>0</v>
      </c>
      <c r="Z109" s="150"/>
      <c r="AA109" s="150">
        <f>IF($W109="",0,IF($W109&gt;=100%,เงื่อนไข!$H$4,IF($W109&gt;=80%,เงื่อนไข!$G$4,IF($W109&gt;=50%,เงื่อนไข!$F$4,IF($W109&lt;50%,เงื่อนไข!$E$4)))))</f>
        <v>0</v>
      </c>
      <c r="AB109" s="179">
        <f t="shared" si="21"/>
        <v>0</v>
      </c>
      <c r="AC109" s="141">
        <f t="shared" si="22"/>
        <v>0</v>
      </c>
      <c r="AD109" s="175">
        <f>IF(AB109=0,0,AB109/$R109*เงื่อนไข!$B$4)</f>
        <v>0</v>
      </c>
      <c r="AE109" s="181">
        <f t="shared" si="27"/>
        <v>0</v>
      </c>
      <c r="AF109" s="175">
        <f>SUMIF(วันทำงาน!$F$554:$F$687,$B109,วันทำงาน!$J$554:$J$687)</f>
        <v>0</v>
      </c>
      <c r="AG109" s="182">
        <f>IF((AND($W109&gt;=100%,$W109&lt;&gt;"")),เงื่อนไข!$F$8*Y109/$V109,0)</f>
        <v>0</v>
      </c>
      <c r="AH109" s="181">
        <f>SUM(วันทำงาน!AR109:AT109,วันทำงาน!AV109:AX109)</f>
        <v>0</v>
      </c>
      <c r="AI109" s="150"/>
      <c r="AJ109" s="150">
        <f>IF($W109="",0,IF($W109&gt;=100%,เงื่อนไข!$L$4,IF($W109&gt;=80%,เงื่อนไข!$K$4,IF($W109&gt;=50%,เงื่อนไข!$J$4,IF($W109&lt;50%,เงื่อนไข!$I$4)))))</f>
        <v>0</v>
      </c>
      <c r="AK109" s="179">
        <f t="shared" si="23"/>
        <v>0</v>
      </c>
      <c r="AL109" s="175">
        <f t="shared" si="24"/>
        <v>0</v>
      </c>
      <c r="AM109" s="175">
        <f>IF(AK109=0,0,AK109/$R109*เงื่อนไข!$B$4)</f>
        <v>0</v>
      </c>
      <c r="AN109" s="181">
        <f t="shared" si="28"/>
        <v>0</v>
      </c>
      <c r="AO109" s="175">
        <f>SUMIF(วันทำงาน!$F$554:$F$687,$B109,วันทำงาน!$K$554:$K$687)</f>
        <v>0</v>
      </c>
      <c r="AP109" s="182">
        <f>IF((AND($W109&gt;=100%,$W109&lt;&gt;"")),เงื่อนไข!$F$8*AH109/$V109,0)</f>
        <v>0</v>
      </c>
      <c r="AQ109" s="184">
        <f>วันทำงาน!AU109</f>
        <v>0</v>
      </c>
      <c r="AR109" s="150"/>
      <c r="AS109" s="150">
        <f>IF(W109="",0,IF($W109&gt;=100%,เงื่อนไข!$P$4,IF($W109&gt;=80%,เงื่อนไข!$O$4,IF($W109&gt;=50%,เงื่อนไข!$N$4,IF($W109&lt;50%,เงื่อนไข!$M$4)))))</f>
        <v>0</v>
      </c>
      <c r="AT109" s="179">
        <f t="shared" si="25"/>
        <v>0</v>
      </c>
      <c r="AU109" s="175">
        <f t="shared" si="26"/>
        <v>0</v>
      </c>
      <c r="AV109" s="175">
        <f>IF(AT109=0,0,AT109/$R109*เงื่อนไข!$B$4)</f>
        <v>0</v>
      </c>
      <c r="AW109" s="181">
        <f t="shared" si="29"/>
        <v>0</v>
      </c>
      <c r="AX109" s="175">
        <f>SUMIF(วันทำงาน!$F$554:$F$687,$B109,วันทำงาน!$L$554:$L$687)</f>
        <v>0</v>
      </c>
      <c r="AY109" s="182">
        <f>IF((AND($W109&gt;=100%,$W109&lt;&gt;"")),เงื่อนไข!$F$8*AQ109/$V109,0)</f>
        <v>0</v>
      </c>
    </row>
    <row r="110" spans="1:51" s="6" customFormat="1" x14ac:dyDescent="0.25">
      <c r="A110" s="124" t="str">
        <f>IF(วันทำงาน!A110&lt;&gt;"",วันทำงาน!A110,"")</f>
        <v/>
      </c>
      <c r="B110" s="124" t="str">
        <f>IF(วันทำงาน!B110&lt;&gt;"",วันทำงาน!B110,"")</f>
        <v/>
      </c>
      <c r="C110" s="124"/>
      <c r="D110" s="124" t="str">
        <f>IF(วันทำงาน!C110&lt;&gt;"",วันทำงาน!C110,"")</f>
        <v/>
      </c>
      <c r="E110" s="125" t="str">
        <f>IF(วันทำงาน!D110&lt;&gt;"",วันทำงาน!D110,"")</f>
        <v/>
      </c>
      <c r="F110" s="90" t="str">
        <f>IF(วันทำงาน!E110&lt;&gt;"",วันทำงาน!E110,"")</f>
        <v/>
      </c>
      <c r="G110" s="124" t="str">
        <f>IF(วันทำงาน!F110&lt;&gt;"",วันทำงาน!F110,"")</f>
        <v/>
      </c>
      <c r="H110" s="136" t="str">
        <f>IF(F110="Salesman",วันทำงาน!G110,"")</f>
        <v/>
      </c>
      <c r="I110" s="141" t="str">
        <f>IF($H110="","",AB110/$R110*(100%-เงื่อนไข!$B$4))</f>
        <v/>
      </c>
      <c r="J110" s="141" t="str">
        <f>IF($H110="","",AK110/$R110*(100%-เงื่อนไข!$B$4))</f>
        <v/>
      </c>
      <c r="K110" s="141" t="str">
        <f>IF($H110="","",AT110/$R110*(100%-เงื่อนไข!$B$4))</f>
        <v/>
      </c>
      <c r="L110" s="141" t="str">
        <f t="shared" si="30"/>
        <v/>
      </c>
      <c r="M110" s="142" t="str">
        <f>IF((OR(วันทำงาน!H110="",$F$1="")),"",IF(F110="Salesman",วันทำงาน!H110,""))</f>
        <v/>
      </c>
      <c r="N110" s="111">
        <f>IF($M110="",0,IF($X110="P",Y110*เงื่อนไข!$C$5,0))</f>
        <v>0</v>
      </c>
      <c r="O110" s="111">
        <f>IF($M110="",0,IF($X110="P",AH110*เงื่อนไข!$C$5,0))</f>
        <v>0</v>
      </c>
      <c r="P110" s="141">
        <f>IF($M110="",0,IF($X110="P",AQ110*เงื่อนไข!$C$5,0))</f>
        <v>0</v>
      </c>
      <c r="Q110" s="141">
        <f t="shared" si="31"/>
        <v>0</v>
      </c>
      <c r="R110" s="124" t="str">
        <f>IF($A110="","",IF(วันทำงาน!J110&lt;&gt;"",วันทำงาน!J110,""))</f>
        <v/>
      </c>
      <c r="S110" s="124" t="str">
        <f>IF($A110="","",IF(วันทำงาน!K110&lt;&gt;"",วันทำงาน!K110,""))</f>
        <v/>
      </c>
      <c r="T110" s="156">
        <f>IF(วันทำงาน!AZ110&lt;&gt;"",IF(วันทำงาน!AZ110&gt;S110,S110,วันทำงาน!AZ110),"")</f>
        <v>1</v>
      </c>
      <c r="U110" s="106" t="str">
        <f>IF(A110="","",เงื่อนไข!C$4)</f>
        <v/>
      </c>
      <c r="V110" s="106">
        <f t="shared" si="18"/>
        <v>0</v>
      </c>
      <c r="W110" s="105" t="str">
        <f t="shared" si="19"/>
        <v/>
      </c>
      <c r="X110" s="186" t="str">
        <f t="shared" si="20"/>
        <v/>
      </c>
      <c r="Y110" s="184">
        <f>วันทำงาน!AQ110</f>
        <v>0</v>
      </c>
      <c r="Z110" s="150"/>
      <c r="AA110" s="150">
        <f>IF($W110="",0,IF($W110&gt;=100%,เงื่อนไข!$H$4,IF($W110&gt;=80%,เงื่อนไข!$G$4,IF($W110&gt;=50%,เงื่อนไข!$F$4,IF($W110&lt;50%,เงื่อนไข!$E$4)))))</f>
        <v>0</v>
      </c>
      <c r="AB110" s="179">
        <f t="shared" si="21"/>
        <v>0</v>
      </c>
      <c r="AC110" s="141">
        <f t="shared" si="22"/>
        <v>0</v>
      </c>
      <c r="AD110" s="175">
        <f>IF(AB110=0,0,AB110/$R110*เงื่อนไข!$B$4)</f>
        <v>0</v>
      </c>
      <c r="AE110" s="181">
        <f t="shared" si="27"/>
        <v>0</v>
      </c>
      <c r="AF110" s="175">
        <f>SUMIF(วันทำงาน!$F$554:$F$687,$B110,วันทำงาน!$J$554:$J$687)</f>
        <v>0</v>
      </c>
      <c r="AG110" s="182">
        <f>IF((AND($W110&gt;=100%,$W110&lt;&gt;"")),เงื่อนไข!$F$8*Y110/$V110,0)</f>
        <v>0</v>
      </c>
      <c r="AH110" s="181">
        <f>SUM(วันทำงาน!AR110:AT110,วันทำงาน!AV110:AX110)</f>
        <v>0</v>
      </c>
      <c r="AI110" s="150"/>
      <c r="AJ110" s="150">
        <f>IF($W110="",0,IF($W110&gt;=100%,เงื่อนไข!$L$4,IF($W110&gt;=80%,เงื่อนไข!$K$4,IF($W110&gt;=50%,เงื่อนไข!$J$4,IF($W110&lt;50%,เงื่อนไข!$I$4)))))</f>
        <v>0</v>
      </c>
      <c r="AK110" s="179">
        <f t="shared" si="23"/>
        <v>0</v>
      </c>
      <c r="AL110" s="175">
        <f t="shared" si="24"/>
        <v>0</v>
      </c>
      <c r="AM110" s="175">
        <f>IF(AK110=0,0,AK110/$R110*เงื่อนไข!$B$4)</f>
        <v>0</v>
      </c>
      <c r="AN110" s="181">
        <f t="shared" si="28"/>
        <v>0</v>
      </c>
      <c r="AO110" s="175">
        <f>SUMIF(วันทำงาน!$F$554:$F$687,$B110,วันทำงาน!$K$554:$K$687)</f>
        <v>0</v>
      </c>
      <c r="AP110" s="182">
        <f>IF((AND($W110&gt;=100%,$W110&lt;&gt;"")),เงื่อนไข!$F$8*AH110/$V110,0)</f>
        <v>0</v>
      </c>
      <c r="AQ110" s="184">
        <f>วันทำงาน!AU110</f>
        <v>0</v>
      </c>
      <c r="AR110" s="150"/>
      <c r="AS110" s="150">
        <f>IF(W110="",0,IF($W110&gt;=100%,เงื่อนไข!$P$4,IF($W110&gt;=80%,เงื่อนไข!$O$4,IF($W110&gt;=50%,เงื่อนไข!$N$4,IF($W110&lt;50%,เงื่อนไข!$M$4)))))</f>
        <v>0</v>
      </c>
      <c r="AT110" s="179">
        <f t="shared" si="25"/>
        <v>0</v>
      </c>
      <c r="AU110" s="175">
        <f t="shared" si="26"/>
        <v>0</v>
      </c>
      <c r="AV110" s="175">
        <f>IF(AT110=0,0,AT110/$R110*เงื่อนไข!$B$4)</f>
        <v>0</v>
      </c>
      <c r="AW110" s="181">
        <f t="shared" si="29"/>
        <v>0</v>
      </c>
      <c r="AX110" s="175">
        <f>SUMIF(วันทำงาน!$F$554:$F$687,$B110,วันทำงาน!$L$554:$L$687)</f>
        <v>0</v>
      </c>
      <c r="AY110" s="182">
        <f>IF((AND($W110&gt;=100%,$W110&lt;&gt;"")),เงื่อนไข!$F$8*AQ110/$V110,0)</f>
        <v>0</v>
      </c>
    </row>
    <row r="111" spans="1:51" s="6" customFormat="1" x14ac:dyDescent="0.25">
      <c r="A111" s="124" t="str">
        <f>IF(วันทำงาน!A111&lt;&gt;"",วันทำงาน!A111,"")</f>
        <v/>
      </c>
      <c r="B111" s="124" t="str">
        <f>IF(วันทำงาน!B111&lt;&gt;"",วันทำงาน!B111,"")</f>
        <v/>
      </c>
      <c r="C111" s="124"/>
      <c r="D111" s="124" t="str">
        <f>IF(วันทำงาน!C111&lt;&gt;"",วันทำงาน!C111,"")</f>
        <v/>
      </c>
      <c r="E111" s="125" t="str">
        <f>IF(วันทำงาน!D111&lt;&gt;"",วันทำงาน!D111,"")</f>
        <v/>
      </c>
      <c r="F111" s="90" t="str">
        <f>IF(วันทำงาน!E111&lt;&gt;"",วันทำงาน!E111,"")</f>
        <v/>
      </c>
      <c r="G111" s="124" t="str">
        <f>IF(วันทำงาน!F111&lt;&gt;"",วันทำงาน!F111,"")</f>
        <v/>
      </c>
      <c r="H111" s="136" t="str">
        <f>IF(F111="Salesman",วันทำงาน!G111,"")</f>
        <v/>
      </c>
      <c r="I111" s="141" t="str">
        <f>IF($H111="","",AB111/$R111*(100%-เงื่อนไข!$B$4))</f>
        <v/>
      </c>
      <c r="J111" s="141" t="str">
        <f>IF($H111="","",AK111/$R111*(100%-เงื่อนไข!$B$4))</f>
        <v/>
      </c>
      <c r="K111" s="141" t="str">
        <f>IF($H111="","",AT111/$R111*(100%-เงื่อนไข!$B$4))</f>
        <v/>
      </c>
      <c r="L111" s="141" t="str">
        <f t="shared" si="30"/>
        <v/>
      </c>
      <c r="M111" s="142" t="str">
        <f>IF((OR(วันทำงาน!H111="",$F$1="")),"",IF(F111="Salesman",วันทำงาน!H111,""))</f>
        <v/>
      </c>
      <c r="N111" s="111">
        <f>IF($M111="",0,IF($X111="P",Y111*เงื่อนไข!$C$5,0))</f>
        <v>0</v>
      </c>
      <c r="O111" s="111">
        <f>IF($M111="",0,IF($X111="P",AH111*เงื่อนไข!$C$5,0))</f>
        <v>0</v>
      </c>
      <c r="P111" s="141">
        <f>IF($M111="",0,IF($X111="P",AQ111*เงื่อนไข!$C$5,0))</f>
        <v>0</v>
      </c>
      <c r="Q111" s="141">
        <f t="shared" si="31"/>
        <v>0</v>
      </c>
      <c r="R111" s="124" t="str">
        <f>IF($A111="","",IF(วันทำงาน!J111&lt;&gt;"",วันทำงาน!J111,""))</f>
        <v/>
      </c>
      <c r="S111" s="124" t="str">
        <f>IF($A111="","",IF(วันทำงาน!K111&lt;&gt;"",วันทำงาน!K111,""))</f>
        <v/>
      </c>
      <c r="T111" s="156">
        <f>IF(วันทำงาน!AZ111&lt;&gt;"",IF(วันทำงาน!AZ111&gt;S111,S111,วันทำงาน!AZ111),"")</f>
        <v>1</v>
      </c>
      <c r="U111" s="106" t="str">
        <f>IF(A111="","",เงื่อนไข!C$4)</f>
        <v/>
      </c>
      <c r="V111" s="106">
        <f t="shared" si="18"/>
        <v>0</v>
      </c>
      <c r="W111" s="105" t="str">
        <f t="shared" si="19"/>
        <v/>
      </c>
      <c r="X111" s="186" t="str">
        <f t="shared" si="20"/>
        <v/>
      </c>
      <c r="Y111" s="184">
        <f>วันทำงาน!AQ111</f>
        <v>0</v>
      </c>
      <c r="Z111" s="150"/>
      <c r="AA111" s="150">
        <f>IF($W111="",0,IF($W111&gt;=100%,เงื่อนไข!$H$4,IF($W111&gt;=80%,เงื่อนไข!$G$4,IF($W111&gt;=50%,เงื่อนไข!$F$4,IF($W111&lt;50%,เงื่อนไข!$E$4)))))</f>
        <v>0</v>
      </c>
      <c r="AB111" s="179">
        <f t="shared" si="21"/>
        <v>0</v>
      </c>
      <c r="AC111" s="141">
        <f t="shared" si="22"/>
        <v>0</v>
      </c>
      <c r="AD111" s="175">
        <f>IF(AB111=0,0,AB111/$R111*เงื่อนไข!$B$4)</f>
        <v>0</v>
      </c>
      <c r="AE111" s="181">
        <f t="shared" si="27"/>
        <v>0</v>
      </c>
      <c r="AF111" s="175">
        <f>SUMIF(วันทำงาน!$F$554:$F$687,$B111,วันทำงาน!$J$554:$J$687)</f>
        <v>0</v>
      </c>
      <c r="AG111" s="182">
        <f>IF((AND($W111&gt;=100%,$W111&lt;&gt;"")),เงื่อนไข!$F$8*Y111/$V111,0)</f>
        <v>0</v>
      </c>
      <c r="AH111" s="181">
        <f>SUM(วันทำงาน!AR111:AT111,วันทำงาน!AV111:AX111)</f>
        <v>0</v>
      </c>
      <c r="AI111" s="150"/>
      <c r="AJ111" s="150">
        <f>IF($W111="",0,IF($W111&gt;=100%,เงื่อนไข!$L$4,IF($W111&gt;=80%,เงื่อนไข!$K$4,IF($W111&gt;=50%,เงื่อนไข!$J$4,IF($W111&lt;50%,เงื่อนไข!$I$4)))))</f>
        <v>0</v>
      </c>
      <c r="AK111" s="179">
        <f t="shared" si="23"/>
        <v>0</v>
      </c>
      <c r="AL111" s="175">
        <f t="shared" si="24"/>
        <v>0</v>
      </c>
      <c r="AM111" s="175">
        <f>IF(AK111=0,0,AK111/$R111*เงื่อนไข!$B$4)</f>
        <v>0</v>
      </c>
      <c r="AN111" s="181">
        <f t="shared" si="28"/>
        <v>0</v>
      </c>
      <c r="AO111" s="175">
        <f>SUMIF(วันทำงาน!$F$554:$F$687,$B111,วันทำงาน!$K$554:$K$687)</f>
        <v>0</v>
      </c>
      <c r="AP111" s="182">
        <f>IF((AND($W111&gt;=100%,$W111&lt;&gt;"")),เงื่อนไข!$F$8*AH111/$V111,0)</f>
        <v>0</v>
      </c>
      <c r="AQ111" s="184">
        <f>วันทำงาน!AU111</f>
        <v>0</v>
      </c>
      <c r="AR111" s="150"/>
      <c r="AS111" s="150">
        <f>IF(W111="",0,IF($W111&gt;=100%,เงื่อนไข!$P$4,IF($W111&gt;=80%,เงื่อนไข!$O$4,IF($W111&gt;=50%,เงื่อนไข!$N$4,IF($W111&lt;50%,เงื่อนไข!$M$4)))))</f>
        <v>0</v>
      </c>
      <c r="AT111" s="179">
        <f t="shared" si="25"/>
        <v>0</v>
      </c>
      <c r="AU111" s="175">
        <f t="shared" si="26"/>
        <v>0</v>
      </c>
      <c r="AV111" s="175">
        <f>IF(AT111=0,0,AT111/$R111*เงื่อนไข!$B$4)</f>
        <v>0</v>
      </c>
      <c r="AW111" s="181">
        <f t="shared" si="29"/>
        <v>0</v>
      </c>
      <c r="AX111" s="175">
        <f>SUMIF(วันทำงาน!$F$554:$F$687,$B111,วันทำงาน!$L$554:$L$687)</f>
        <v>0</v>
      </c>
      <c r="AY111" s="182">
        <f>IF((AND($W111&gt;=100%,$W111&lt;&gt;"")),เงื่อนไข!$F$8*AQ111/$V111,0)</f>
        <v>0</v>
      </c>
    </row>
    <row r="112" spans="1:51" s="6" customFormat="1" x14ac:dyDescent="0.25">
      <c r="A112" s="124" t="str">
        <f>IF(วันทำงาน!A112&lt;&gt;"",วันทำงาน!A112,"")</f>
        <v/>
      </c>
      <c r="B112" s="124" t="str">
        <f>IF(วันทำงาน!B112&lt;&gt;"",วันทำงาน!B112,"")</f>
        <v/>
      </c>
      <c r="C112" s="124"/>
      <c r="D112" s="124" t="str">
        <f>IF(วันทำงาน!C112&lt;&gt;"",วันทำงาน!C112,"")</f>
        <v/>
      </c>
      <c r="E112" s="125" t="str">
        <f>IF(วันทำงาน!D112&lt;&gt;"",วันทำงาน!D112,"")</f>
        <v/>
      </c>
      <c r="F112" s="90" t="str">
        <f>IF(วันทำงาน!E112&lt;&gt;"",วันทำงาน!E112,"")</f>
        <v/>
      </c>
      <c r="G112" s="124" t="str">
        <f>IF(วันทำงาน!F112&lt;&gt;"",วันทำงาน!F112,"")</f>
        <v/>
      </c>
      <c r="H112" s="136" t="str">
        <f>IF(F112="Salesman",วันทำงาน!G112,"")</f>
        <v/>
      </c>
      <c r="I112" s="141" t="str">
        <f>IF($H112="","",AB112/$R112*(100%-เงื่อนไข!$B$4))</f>
        <v/>
      </c>
      <c r="J112" s="141" t="str">
        <f>IF($H112="","",AK112/$R112*(100%-เงื่อนไข!$B$4))</f>
        <v/>
      </c>
      <c r="K112" s="141" t="str">
        <f>IF($H112="","",AT112/$R112*(100%-เงื่อนไข!$B$4))</f>
        <v/>
      </c>
      <c r="L112" s="141" t="str">
        <f t="shared" si="30"/>
        <v/>
      </c>
      <c r="M112" s="142" t="str">
        <f>IF((OR(วันทำงาน!H112="",$F$1="")),"",IF(F112="Salesman",วันทำงาน!H112,""))</f>
        <v/>
      </c>
      <c r="N112" s="111">
        <f>IF($M112="",0,IF($X112="P",Y112*เงื่อนไข!$C$5,0))</f>
        <v>0</v>
      </c>
      <c r="O112" s="111">
        <f>IF($M112="",0,IF($X112="P",AH112*เงื่อนไข!$C$5,0))</f>
        <v>0</v>
      </c>
      <c r="P112" s="141">
        <f>IF($M112="",0,IF($X112="P",AQ112*เงื่อนไข!$C$5,0))</f>
        <v>0</v>
      </c>
      <c r="Q112" s="141">
        <f t="shared" si="31"/>
        <v>0</v>
      </c>
      <c r="R112" s="124" t="str">
        <f>IF($A112="","",IF(วันทำงาน!J112&lt;&gt;"",วันทำงาน!J112,""))</f>
        <v/>
      </c>
      <c r="S112" s="124" t="str">
        <f>IF($A112="","",IF(วันทำงาน!K112&lt;&gt;"",วันทำงาน!K112,""))</f>
        <v/>
      </c>
      <c r="T112" s="156">
        <f>IF(วันทำงาน!AZ112&lt;&gt;"",IF(วันทำงาน!AZ112&gt;S112,S112,วันทำงาน!AZ112),"")</f>
        <v>1</v>
      </c>
      <c r="U112" s="106" t="str">
        <f>IF(A112="","",เงื่อนไข!C$4)</f>
        <v/>
      </c>
      <c r="V112" s="106">
        <f t="shared" si="18"/>
        <v>0</v>
      </c>
      <c r="W112" s="105" t="str">
        <f t="shared" si="19"/>
        <v/>
      </c>
      <c r="X112" s="186" t="str">
        <f t="shared" si="20"/>
        <v/>
      </c>
      <c r="Y112" s="184">
        <f>วันทำงาน!AQ112</f>
        <v>0</v>
      </c>
      <c r="Z112" s="150"/>
      <c r="AA112" s="150">
        <f>IF($W112="",0,IF($W112&gt;=100%,เงื่อนไข!$H$4,IF($W112&gt;=80%,เงื่อนไข!$G$4,IF($W112&gt;=50%,เงื่อนไข!$F$4,IF($W112&lt;50%,เงื่อนไข!$E$4)))))</f>
        <v>0</v>
      </c>
      <c r="AB112" s="179">
        <f t="shared" si="21"/>
        <v>0</v>
      </c>
      <c r="AC112" s="141">
        <f t="shared" si="22"/>
        <v>0</v>
      </c>
      <c r="AD112" s="175">
        <f>IF(AB112=0,0,AB112/$R112*เงื่อนไข!$B$4)</f>
        <v>0</v>
      </c>
      <c r="AE112" s="181">
        <f t="shared" si="27"/>
        <v>0</v>
      </c>
      <c r="AF112" s="175">
        <f>SUMIF(วันทำงาน!$F$554:$F$687,$B112,วันทำงาน!$J$554:$J$687)</f>
        <v>0</v>
      </c>
      <c r="AG112" s="182">
        <f>IF((AND($W112&gt;=100%,$W112&lt;&gt;"")),เงื่อนไข!$F$8*Y112/$V112,0)</f>
        <v>0</v>
      </c>
      <c r="AH112" s="181">
        <f>SUM(วันทำงาน!AR112:AT112,วันทำงาน!AV112:AX112)</f>
        <v>0</v>
      </c>
      <c r="AI112" s="150"/>
      <c r="AJ112" s="150">
        <f>IF($W112="",0,IF($W112&gt;=100%,เงื่อนไข!$L$4,IF($W112&gt;=80%,เงื่อนไข!$K$4,IF($W112&gt;=50%,เงื่อนไข!$J$4,IF($W112&lt;50%,เงื่อนไข!$I$4)))))</f>
        <v>0</v>
      </c>
      <c r="AK112" s="179">
        <f t="shared" si="23"/>
        <v>0</v>
      </c>
      <c r="AL112" s="175">
        <f t="shared" si="24"/>
        <v>0</v>
      </c>
      <c r="AM112" s="175">
        <f>IF(AK112=0,0,AK112/$R112*เงื่อนไข!$B$4)</f>
        <v>0</v>
      </c>
      <c r="AN112" s="181">
        <f t="shared" si="28"/>
        <v>0</v>
      </c>
      <c r="AO112" s="175">
        <f>SUMIF(วันทำงาน!$F$554:$F$687,$B112,วันทำงาน!$K$554:$K$687)</f>
        <v>0</v>
      </c>
      <c r="AP112" s="182">
        <f>IF((AND($W112&gt;=100%,$W112&lt;&gt;"")),เงื่อนไข!$F$8*AH112/$V112,0)</f>
        <v>0</v>
      </c>
      <c r="AQ112" s="184">
        <f>วันทำงาน!AU112</f>
        <v>0</v>
      </c>
      <c r="AR112" s="150"/>
      <c r="AS112" s="150">
        <f>IF(W112="",0,IF($W112&gt;=100%,เงื่อนไข!$P$4,IF($W112&gt;=80%,เงื่อนไข!$O$4,IF($W112&gt;=50%,เงื่อนไข!$N$4,IF($W112&lt;50%,เงื่อนไข!$M$4)))))</f>
        <v>0</v>
      </c>
      <c r="AT112" s="179">
        <f t="shared" si="25"/>
        <v>0</v>
      </c>
      <c r="AU112" s="175">
        <f t="shared" si="26"/>
        <v>0</v>
      </c>
      <c r="AV112" s="175">
        <f>IF(AT112=0,0,AT112/$R112*เงื่อนไข!$B$4)</f>
        <v>0</v>
      </c>
      <c r="AW112" s="181">
        <f t="shared" si="29"/>
        <v>0</v>
      </c>
      <c r="AX112" s="175">
        <f>SUMIF(วันทำงาน!$F$554:$F$687,$B112,วันทำงาน!$L$554:$L$687)</f>
        <v>0</v>
      </c>
      <c r="AY112" s="182">
        <f>IF((AND($W112&gt;=100%,$W112&lt;&gt;"")),เงื่อนไข!$F$8*AQ112/$V112,0)</f>
        <v>0</v>
      </c>
    </row>
    <row r="113" spans="1:51" s="6" customFormat="1" x14ac:dyDescent="0.25">
      <c r="A113" s="124" t="str">
        <f>IF(วันทำงาน!A113&lt;&gt;"",วันทำงาน!A113,"")</f>
        <v/>
      </c>
      <c r="B113" s="124" t="str">
        <f>IF(วันทำงาน!B113&lt;&gt;"",วันทำงาน!B113,"")</f>
        <v/>
      </c>
      <c r="C113" s="124"/>
      <c r="D113" s="124" t="str">
        <f>IF(วันทำงาน!C113&lt;&gt;"",วันทำงาน!C113,"")</f>
        <v/>
      </c>
      <c r="E113" s="125" t="str">
        <f>IF(วันทำงาน!D113&lt;&gt;"",วันทำงาน!D113,"")</f>
        <v/>
      </c>
      <c r="F113" s="90" t="str">
        <f>IF(วันทำงาน!E113&lt;&gt;"",วันทำงาน!E113,"")</f>
        <v/>
      </c>
      <c r="G113" s="124" t="str">
        <f>IF(วันทำงาน!F113&lt;&gt;"",วันทำงาน!F113,"")</f>
        <v/>
      </c>
      <c r="H113" s="136" t="str">
        <f>IF(F113="Salesman",วันทำงาน!G113,"")</f>
        <v/>
      </c>
      <c r="I113" s="141" t="str">
        <f>IF($H113="","",AB113/$R113*(100%-เงื่อนไข!$B$4))</f>
        <v/>
      </c>
      <c r="J113" s="141" t="str">
        <f>IF($H113="","",AK113/$R113*(100%-เงื่อนไข!$B$4))</f>
        <v/>
      </c>
      <c r="K113" s="141" t="str">
        <f>IF($H113="","",AT113/$R113*(100%-เงื่อนไข!$B$4))</f>
        <v/>
      </c>
      <c r="L113" s="141" t="str">
        <f t="shared" si="30"/>
        <v/>
      </c>
      <c r="M113" s="142" t="str">
        <f>IF((OR(วันทำงาน!H113="",$F$1="")),"",IF(F113="Salesman",วันทำงาน!H113,""))</f>
        <v/>
      </c>
      <c r="N113" s="111">
        <f>IF($M113="",0,IF($X113="P",Y113*เงื่อนไข!$C$5,0))</f>
        <v>0</v>
      </c>
      <c r="O113" s="111">
        <f>IF($M113="",0,IF($X113="P",AH113*เงื่อนไข!$C$5,0))</f>
        <v>0</v>
      </c>
      <c r="P113" s="141">
        <f>IF($M113="",0,IF($X113="P",AQ113*เงื่อนไข!$C$5,0))</f>
        <v>0</v>
      </c>
      <c r="Q113" s="141">
        <f t="shared" si="31"/>
        <v>0</v>
      </c>
      <c r="R113" s="124" t="str">
        <f>IF($A113="","",IF(วันทำงาน!J113&lt;&gt;"",วันทำงาน!J113,""))</f>
        <v/>
      </c>
      <c r="S113" s="124" t="str">
        <f>IF($A113="","",IF(วันทำงาน!K113&lt;&gt;"",วันทำงาน!K113,""))</f>
        <v/>
      </c>
      <c r="T113" s="156">
        <f>IF(วันทำงาน!AZ113&lt;&gt;"",IF(วันทำงาน!AZ113&gt;S113,S113,วันทำงาน!AZ113),"")</f>
        <v>1</v>
      </c>
      <c r="U113" s="106" t="str">
        <f>IF(A113="","",เงื่อนไข!C$4)</f>
        <v/>
      </c>
      <c r="V113" s="106">
        <f t="shared" si="18"/>
        <v>0</v>
      </c>
      <c r="W113" s="105" t="str">
        <f t="shared" si="19"/>
        <v/>
      </c>
      <c r="X113" s="186" t="str">
        <f t="shared" si="20"/>
        <v/>
      </c>
      <c r="Y113" s="184">
        <f>วันทำงาน!AQ113</f>
        <v>0</v>
      </c>
      <c r="Z113" s="150"/>
      <c r="AA113" s="150">
        <f>IF($W113="",0,IF($W113&gt;=100%,เงื่อนไข!$H$4,IF($W113&gt;=80%,เงื่อนไข!$G$4,IF($W113&gt;=50%,เงื่อนไข!$F$4,IF($W113&lt;50%,เงื่อนไข!$E$4)))))</f>
        <v>0</v>
      </c>
      <c r="AB113" s="179">
        <f t="shared" si="21"/>
        <v>0</v>
      </c>
      <c r="AC113" s="141">
        <f t="shared" si="22"/>
        <v>0</v>
      </c>
      <c r="AD113" s="175">
        <f>IF(AB113=0,0,AB113/$R113*เงื่อนไข!$B$4)</f>
        <v>0</v>
      </c>
      <c r="AE113" s="181">
        <f t="shared" si="27"/>
        <v>0</v>
      </c>
      <c r="AF113" s="175">
        <f>SUMIF(วันทำงาน!$F$554:$F$687,$B113,วันทำงาน!$J$554:$J$687)</f>
        <v>0</v>
      </c>
      <c r="AG113" s="182">
        <f>IF((AND($W113&gt;=100%,$W113&lt;&gt;"")),เงื่อนไข!$F$8*Y113/$V113,0)</f>
        <v>0</v>
      </c>
      <c r="AH113" s="181">
        <f>SUM(วันทำงาน!AR113:AT113,วันทำงาน!AV113:AX113)</f>
        <v>0</v>
      </c>
      <c r="AI113" s="150"/>
      <c r="AJ113" s="150">
        <f>IF($W113="",0,IF($W113&gt;=100%,เงื่อนไข!$L$4,IF($W113&gt;=80%,เงื่อนไข!$K$4,IF($W113&gt;=50%,เงื่อนไข!$J$4,IF($W113&lt;50%,เงื่อนไข!$I$4)))))</f>
        <v>0</v>
      </c>
      <c r="AK113" s="179">
        <f t="shared" si="23"/>
        <v>0</v>
      </c>
      <c r="AL113" s="175">
        <f t="shared" si="24"/>
        <v>0</v>
      </c>
      <c r="AM113" s="175">
        <f>IF(AK113=0,0,AK113/$R113*เงื่อนไข!$B$4)</f>
        <v>0</v>
      </c>
      <c r="AN113" s="181">
        <f t="shared" si="28"/>
        <v>0</v>
      </c>
      <c r="AO113" s="175">
        <f>SUMIF(วันทำงาน!$F$554:$F$687,$B113,วันทำงาน!$K$554:$K$687)</f>
        <v>0</v>
      </c>
      <c r="AP113" s="182">
        <f>IF((AND($W113&gt;=100%,$W113&lt;&gt;"")),เงื่อนไข!$F$8*AH113/$V113,0)</f>
        <v>0</v>
      </c>
      <c r="AQ113" s="184">
        <f>วันทำงาน!AU113</f>
        <v>0</v>
      </c>
      <c r="AR113" s="150"/>
      <c r="AS113" s="150">
        <f>IF(W113="",0,IF($W113&gt;=100%,เงื่อนไข!$P$4,IF($W113&gt;=80%,เงื่อนไข!$O$4,IF($W113&gt;=50%,เงื่อนไข!$N$4,IF($W113&lt;50%,เงื่อนไข!$M$4)))))</f>
        <v>0</v>
      </c>
      <c r="AT113" s="179">
        <f t="shared" si="25"/>
        <v>0</v>
      </c>
      <c r="AU113" s="175">
        <f t="shared" si="26"/>
        <v>0</v>
      </c>
      <c r="AV113" s="175">
        <f>IF(AT113=0,0,AT113/$R113*เงื่อนไข!$B$4)</f>
        <v>0</v>
      </c>
      <c r="AW113" s="181">
        <f t="shared" si="29"/>
        <v>0</v>
      </c>
      <c r="AX113" s="175">
        <f>SUMIF(วันทำงาน!$F$554:$F$687,$B113,วันทำงาน!$L$554:$L$687)</f>
        <v>0</v>
      </c>
      <c r="AY113" s="182">
        <f>IF((AND($W113&gt;=100%,$W113&lt;&gt;"")),เงื่อนไข!$F$8*AQ113/$V113,0)</f>
        <v>0</v>
      </c>
    </row>
    <row r="114" spans="1:51" s="6" customFormat="1" x14ac:dyDescent="0.25">
      <c r="A114" s="124" t="str">
        <f>IF(วันทำงาน!A114&lt;&gt;"",วันทำงาน!A114,"")</f>
        <v/>
      </c>
      <c r="B114" s="124" t="str">
        <f>IF(วันทำงาน!B114&lt;&gt;"",วันทำงาน!B114,"")</f>
        <v/>
      </c>
      <c r="C114" s="124"/>
      <c r="D114" s="124" t="str">
        <f>IF(วันทำงาน!C114&lt;&gt;"",วันทำงาน!C114,"")</f>
        <v/>
      </c>
      <c r="E114" s="125" t="str">
        <f>IF(วันทำงาน!D114&lt;&gt;"",วันทำงาน!D114,"")</f>
        <v/>
      </c>
      <c r="F114" s="90" t="str">
        <f>IF(วันทำงาน!E114&lt;&gt;"",วันทำงาน!E114,"")</f>
        <v/>
      </c>
      <c r="G114" s="124" t="str">
        <f>IF(วันทำงาน!F114&lt;&gt;"",วันทำงาน!F114,"")</f>
        <v/>
      </c>
      <c r="H114" s="136" t="str">
        <f>IF(F114="Salesman",วันทำงาน!G114,"")</f>
        <v/>
      </c>
      <c r="I114" s="141" t="str">
        <f>IF($H114="","",AB114/$R114*(100%-เงื่อนไข!$B$4))</f>
        <v/>
      </c>
      <c r="J114" s="141" t="str">
        <f>IF($H114="","",AK114/$R114*(100%-เงื่อนไข!$B$4))</f>
        <v/>
      </c>
      <c r="K114" s="141" t="str">
        <f>IF($H114="","",AT114/$R114*(100%-เงื่อนไข!$B$4))</f>
        <v/>
      </c>
      <c r="L114" s="141" t="str">
        <f t="shared" si="30"/>
        <v/>
      </c>
      <c r="M114" s="142" t="str">
        <f>IF((OR(วันทำงาน!H114="",$F$1="")),"",IF(F114="Salesman",วันทำงาน!H114,""))</f>
        <v/>
      </c>
      <c r="N114" s="111">
        <f>IF($M114="",0,IF($X114="P",Y114*เงื่อนไข!$C$5,0))</f>
        <v>0</v>
      </c>
      <c r="O114" s="111">
        <f>IF($M114="",0,IF($X114="P",AH114*เงื่อนไข!$C$5,0))</f>
        <v>0</v>
      </c>
      <c r="P114" s="141">
        <f>IF($M114="",0,IF($X114="P",AQ114*เงื่อนไข!$C$5,0))</f>
        <v>0</v>
      </c>
      <c r="Q114" s="141">
        <f t="shared" si="31"/>
        <v>0</v>
      </c>
      <c r="R114" s="124" t="str">
        <f>IF($A114="","",IF(วันทำงาน!J114&lt;&gt;"",วันทำงาน!J114,""))</f>
        <v/>
      </c>
      <c r="S114" s="124" t="str">
        <f>IF($A114="","",IF(วันทำงาน!K114&lt;&gt;"",วันทำงาน!K114,""))</f>
        <v/>
      </c>
      <c r="T114" s="156">
        <f>IF(วันทำงาน!AZ114&lt;&gt;"",IF(วันทำงาน!AZ114&gt;S114,S114,วันทำงาน!AZ114),"")</f>
        <v>1</v>
      </c>
      <c r="U114" s="106" t="str">
        <f>IF(A114="","",เงื่อนไข!C$4)</f>
        <v/>
      </c>
      <c r="V114" s="106">
        <f t="shared" si="18"/>
        <v>0</v>
      </c>
      <c r="W114" s="105" t="str">
        <f t="shared" si="19"/>
        <v/>
      </c>
      <c r="X114" s="186" t="str">
        <f t="shared" si="20"/>
        <v/>
      </c>
      <c r="Y114" s="184">
        <f>วันทำงาน!AQ114</f>
        <v>0</v>
      </c>
      <c r="Z114" s="150"/>
      <c r="AA114" s="150">
        <f>IF($W114="",0,IF($W114&gt;=100%,เงื่อนไข!$H$4,IF($W114&gt;=80%,เงื่อนไข!$G$4,IF($W114&gt;=50%,เงื่อนไข!$F$4,IF($W114&lt;50%,เงื่อนไข!$E$4)))))</f>
        <v>0</v>
      </c>
      <c r="AB114" s="179">
        <f t="shared" si="21"/>
        <v>0</v>
      </c>
      <c r="AC114" s="141">
        <f t="shared" si="22"/>
        <v>0</v>
      </c>
      <c r="AD114" s="175">
        <f>IF(AB114=0,0,AB114/$R114*เงื่อนไข!$B$4)</f>
        <v>0</v>
      </c>
      <c r="AE114" s="181">
        <f t="shared" si="27"/>
        <v>0</v>
      </c>
      <c r="AF114" s="175">
        <f>SUMIF(วันทำงาน!$F$554:$F$687,$B114,วันทำงาน!$J$554:$J$687)</f>
        <v>0</v>
      </c>
      <c r="AG114" s="182">
        <f>IF((AND($W114&gt;=100%,$W114&lt;&gt;"")),เงื่อนไข!$F$8*Y114/$V114,0)</f>
        <v>0</v>
      </c>
      <c r="AH114" s="181">
        <f>SUM(วันทำงาน!AR114:AT114,วันทำงาน!AV114:AX114)</f>
        <v>0</v>
      </c>
      <c r="AI114" s="150"/>
      <c r="AJ114" s="150">
        <f>IF($W114="",0,IF($W114&gt;=100%,เงื่อนไข!$L$4,IF($W114&gt;=80%,เงื่อนไข!$K$4,IF($W114&gt;=50%,เงื่อนไข!$J$4,IF($W114&lt;50%,เงื่อนไข!$I$4)))))</f>
        <v>0</v>
      </c>
      <c r="AK114" s="179">
        <f t="shared" si="23"/>
        <v>0</v>
      </c>
      <c r="AL114" s="175">
        <f t="shared" si="24"/>
        <v>0</v>
      </c>
      <c r="AM114" s="175">
        <f>IF(AK114=0,0,AK114/$R114*เงื่อนไข!$B$4)</f>
        <v>0</v>
      </c>
      <c r="AN114" s="181">
        <f t="shared" si="28"/>
        <v>0</v>
      </c>
      <c r="AO114" s="175">
        <f>SUMIF(วันทำงาน!$F$554:$F$687,$B114,วันทำงาน!$K$554:$K$687)</f>
        <v>0</v>
      </c>
      <c r="AP114" s="182">
        <f>IF((AND($W114&gt;=100%,$W114&lt;&gt;"")),เงื่อนไข!$F$8*AH114/$V114,0)</f>
        <v>0</v>
      </c>
      <c r="AQ114" s="184">
        <f>วันทำงาน!AU114</f>
        <v>0</v>
      </c>
      <c r="AR114" s="150"/>
      <c r="AS114" s="150">
        <f>IF(W114="",0,IF($W114&gt;=100%,เงื่อนไข!$P$4,IF($W114&gt;=80%,เงื่อนไข!$O$4,IF($W114&gt;=50%,เงื่อนไข!$N$4,IF($W114&lt;50%,เงื่อนไข!$M$4)))))</f>
        <v>0</v>
      </c>
      <c r="AT114" s="179">
        <f t="shared" si="25"/>
        <v>0</v>
      </c>
      <c r="AU114" s="175">
        <f t="shared" si="26"/>
        <v>0</v>
      </c>
      <c r="AV114" s="175">
        <f>IF(AT114=0,0,AT114/$R114*เงื่อนไข!$B$4)</f>
        <v>0</v>
      </c>
      <c r="AW114" s="181">
        <f t="shared" si="29"/>
        <v>0</v>
      </c>
      <c r="AX114" s="175">
        <f>SUMIF(วันทำงาน!$F$554:$F$687,$B114,วันทำงาน!$L$554:$L$687)</f>
        <v>0</v>
      </c>
      <c r="AY114" s="182">
        <f>IF((AND($W114&gt;=100%,$W114&lt;&gt;"")),เงื่อนไข!$F$8*AQ114/$V114,0)</f>
        <v>0</v>
      </c>
    </row>
    <row r="115" spans="1:51" s="6" customFormat="1" x14ac:dyDescent="0.25">
      <c r="A115" s="124" t="str">
        <f>IF(วันทำงาน!A115&lt;&gt;"",วันทำงาน!A115,"")</f>
        <v/>
      </c>
      <c r="B115" s="124" t="str">
        <f>IF(วันทำงาน!B115&lt;&gt;"",วันทำงาน!B115,"")</f>
        <v/>
      </c>
      <c r="C115" s="124"/>
      <c r="D115" s="124" t="str">
        <f>IF(วันทำงาน!C115&lt;&gt;"",วันทำงาน!C115,"")</f>
        <v/>
      </c>
      <c r="E115" s="125" t="str">
        <f>IF(วันทำงาน!D115&lt;&gt;"",วันทำงาน!D115,"")</f>
        <v/>
      </c>
      <c r="F115" s="90" t="str">
        <f>IF(วันทำงาน!E115&lt;&gt;"",วันทำงาน!E115,"")</f>
        <v/>
      </c>
      <c r="G115" s="124" t="str">
        <f>IF(วันทำงาน!F115&lt;&gt;"",วันทำงาน!F115,"")</f>
        <v/>
      </c>
      <c r="H115" s="136" t="str">
        <f>IF(F115="Salesman",วันทำงาน!G115,"")</f>
        <v/>
      </c>
      <c r="I115" s="141" t="str">
        <f>IF($H115="","",AB115/$R115*(100%-เงื่อนไข!$B$4))</f>
        <v/>
      </c>
      <c r="J115" s="141" t="str">
        <f>IF($H115="","",AK115/$R115*(100%-เงื่อนไข!$B$4))</f>
        <v/>
      </c>
      <c r="K115" s="141" t="str">
        <f>IF($H115="","",AT115/$R115*(100%-เงื่อนไข!$B$4))</f>
        <v/>
      </c>
      <c r="L115" s="141" t="str">
        <f t="shared" si="30"/>
        <v/>
      </c>
      <c r="M115" s="142" t="str">
        <f>IF((OR(วันทำงาน!H115="",$F$1="")),"",IF(F115="Salesman",วันทำงาน!H115,""))</f>
        <v/>
      </c>
      <c r="N115" s="111">
        <f>IF($M115="",0,IF($X115="P",Y115*เงื่อนไข!$C$5,0))</f>
        <v>0</v>
      </c>
      <c r="O115" s="111">
        <f>IF($M115="",0,IF($X115="P",AH115*เงื่อนไข!$C$5,0))</f>
        <v>0</v>
      </c>
      <c r="P115" s="141">
        <f>IF($M115="",0,IF($X115="P",AQ115*เงื่อนไข!$C$5,0))</f>
        <v>0</v>
      </c>
      <c r="Q115" s="141">
        <f t="shared" si="31"/>
        <v>0</v>
      </c>
      <c r="R115" s="124" t="str">
        <f>IF($A115="","",IF(วันทำงาน!J115&lt;&gt;"",วันทำงาน!J115,""))</f>
        <v/>
      </c>
      <c r="S115" s="124" t="str">
        <f>IF($A115="","",IF(วันทำงาน!K115&lt;&gt;"",วันทำงาน!K115,""))</f>
        <v/>
      </c>
      <c r="T115" s="156">
        <f>IF(วันทำงาน!AZ115&lt;&gt;"",IF(วันทำงาน!AZ115&gt;S115,S115,วันทำงาน!AZ115),"")</f>
        <v>1</v>
      </c>
      <c r="U115" s="106" t="str">
        <f>IF(A115="","",เงื่อนไข!C$4)</f>
        <v/>
      </c>
      <c r="V115" s="106">
        <f t="shared" si="18"/>
        <v>0</v>
      </c>
      <c r="W115" s="105" t="str">
        <f t="shared" si="19"/>
        <v/>
      </c>
      <c r="X115" s="186" t="str">
        <f t="shared" si="20"/>
        <v/>
      </c>
      <c r="Y115" s="184">
        <f>วันทำงาน!AQ115</f>
        <v>0</v>
      </c>
      <c r="Z115" s="150"/>
      <c r="AA115" s="150">
        <f>IF($W115="",0,IF($W115&gt;=100%,เงื่อนไข!$H$4,IF($W115&gt;=80%,เงื่อนไข!$G$4,IF($W115&gt;=50%,เงื่อนไข!$F$4,IF($W115&lt;50%,เงื่อนไข!$E$4)))))</f>
        <v>0</v>
      </c>
      <c r="AB115" s="179">
        <f t="shared" si="21"/>
        <v>0</v>
      </c>
      <c r="AC115" s="141">
        <f t="shared" si="22"/>
        <v>0</v>
      </c>
      <c r="AD115" s="175">
        <f>IF(AB115=0,0,AB115/$R115*เงื่อนไข!$B$4)</f>
        <v>0</v>
      </c>
      <c r="AE115" s="181">
        <f t="shared" si="27"/>
        <v>0</v>
      </c>
      <c r="AF115" s="175">
        <f>SUMIF(วันทำงาน!$F$554:$F$687,$B115,วันทำงาน!$J$554:$J$687)</f>
        <v>0</v>
      </c>
      <c r="AG115" s="182">
        <f>IF((AND($W115&gt;=100%,$W115&lt;&gt;"")),เงื่อนไข!$F$8*Y115/$V115,0)</f>
        <v>0</v>
      </c>
      <c r="AH115" s="181">
        <f>SUM(วันทำงาน!AR115:AT115,วันทำงาน!AV115:AX115)</f>
        <v>0</v>
      </c>
      <c r="AI115" s="150"/>
      <c r="AJ115" s="150">
        <f>IF($W115="",0,IF($W115&gt;=100%,เงื่อนไข!$L$4,IF($W115&gt;=80%,เงื่อนไข!$K$4,IF($W115&gt;=50%,เงื่อนไข!$J$4,IF($W115&lt;50%,เงื่อนไข!$I$4)))))</f>
        <v>0</v>
      </c>
      <c r="AK115" s="179">
        <f t="shared" si="23"/>
        <v>0</v>
      </c>
      <c r="AL115" s="175">
        <f t="shared" si="24"/>
        <v>0</v>
      </c>
      <c r="AM115" s="175">
        <f>IF(AK115=0,0,AK115/$R115*เงื่อนไข!$B$4)</f>
        <v>0</v>
      </c>
      <c r="AN115" s="181">
        <f t="shared" si="28"/>
        <v>0</v>
      </c>
      <c r="AO115" s="175">
        <f>SUMIF(วันทำงาน!$F$554:$F$687,$B115,วันทำงาน!$K$554:$K$687)</f>
        <v>0</v>
      </c>
      <c r="AP115" s="182">
        <f>IF((AND($W115&gt;=100%,$W115&lt;&gt;"")),เงื่อนไข!$F$8*AH115/$V115,0)</f>
        <v>0</v>
      </c>
      <c r="AQ115" s="184">
        <f>วันทำงาน!AU115</f>
        <v>0</v>
      </c>
      <c r="AR115" s="150"/>
      <c r="AS115" s="150">
        <f>IF(W115="",0,IF($W115&gt;=100%,เงื่อนไข!$P$4,IF($W115&gt;=80%,เงื่อนไข!$O$4,IF($W115&gt;=50%,เงื่อนไข!$N$4,IF($W115&lt;50%,เงื่อนไข!$M$4)))))</f>
        <v>0</v>
      </c>
      <c r="AT115" s="179">
        <f t="shared" si="25"/>
        <v>0</v>
      </c>
      <c r="AU115" s="175">
        <f t="shared" si="26"/>
        <v>0</v>
      </c>
      <c r="AV115" s="175">
        <f>IF(AT115=0,0,AT115/$R115*เงื่อนไข!$B$4)</f>
        <v>0</v>
      </c>
      <c r="AW115" s="181">
        <f t="shared" si="29"/>
        <v>0</v>
      </c>
      <c r="AX115" s="175">
        <f>SUMIF(วันทำงาน!$F$554:$F$687,$B115,วันทำงาน!$L$554:$L$687)</f>
        <v>0</v>
      </c>
      <c r="AY115" s="182">
        <f>IF((AND($W115&gt;=100%,$W115&lt;&gt;"")),เงื่อนไข!$F$8*AQ115/$V115,0)</f>
        <v>0</v>
      </c>
    </row>
    <row r="116" spans="1:51" s="6" customFormat="1" x14ac:dyDescent="0.25">
      <c r="A116" s="124" t="str">
        <f>IF(วันทำงาน!A116&lt;&gt;"",วันทำงาน!A116,"")</f>
        <v/>
      </c>
      <c r="B116" s="124" t="str">
        <f>IF(วันทำงาน!B116&lt;&gt;"",วันทำงาน!B116,"")</f>
        <v/>
      </c>
      <c r="C116" s="124"/>
      <c r="D116" s="124" t="str">
        <f>IF(วันทำงาน!C116&lt;&gt;"",วันทำงาน!C116,"")</f>
        <v/>
      </c>
      <c r="E116" s="125" t="str">
        <f>IF(วันทำงาน!D116&lt;&gt;"",วันทำงาน!D116,"")</f>
        <v/>
      </c>
      <c r="F116" s="90" t="str">
        <f>IF(วันทำงาน!E116&lt;&gt;"",วันทำงาน!E116,"")</f>
        <v/>
      </c>
      <c r="G116" s="124" t="str">
        <f>IF(วันทำงาน!F116&lt;&gt;"",วันทำงาน!F116,"")</f>
        <v/>
      </c>
      <c r="H116" s="136" t="str">
        <f>IF(F116="Salesman",วันทำงาน!G116,"")</f>
        <v/>
      </c>
      <c r="I116" s="141" t="str">
        <f>IF($H116="","",AB116/$R116*(100%-เงื่อนไข!$B$4))</f>
        <v/>
      </c>
      <c r="J116" s="141" t="str">
        <f>IF($H116="","",AK116/$R116*(100%-เงื่อนไข!$B$4))</f>
        <v/>
      </c>
      <c r="K116" s="141" t="str">
        <f>IF($H116="","",AT116/$R116*(100%-เงื่อนไข!$B$4))</f>
        <v/>
      </c>
      <c r="L116" s="141" t="str">
        <f t="shared" si="30"/>
        <v/>
      </c>
      <c r="M116" s="142" t="str">
        <f>IF((OR(วันทำงาน!H116="",$F$1="")),"",IF(F116="Salesman",วันทำงาน!H116,""))</f>
        <v/>
      </c>
      <c r="N116" s="111">
        <f>IF($M116="",0,IF($X116="P",Y116*เงื่อนไข!$C$5,0))</f>
        <v>0</v>
      </c>
      <c r="O116" s="111">
        <f>IF($M116="",0,IF($X116="P",AH116*เงื่อนไข!$C$5,0))</f>
        <v>0</v>
      </c>
      <c r="P116" s="141">
        <f>IF($M116="",0,IF($X116="P",AQ116*เงื่อนไข!$C$5,0))</f>
        <v>0</v>
      </c>
      <c r="Q116" s="141">
        <f t="shared" si="31"/>
        <v>0</v>
      </c>
      <c r="R116" s="124" t="str">
        <f>IF($A116="","",IF(วันทำงาน!J116&lt;&gt;"",วันทำงาน!J116,""))</f>
        <v/>
      </c>
      <c r="S116" s="124" t="str">
        <f>IF($A116="","",IF(วันทำงาน!K116&lt;&gt;"",วันทำงาน!K116,""))</f>
        <v/>
      </c>
      <c r="T116" s="156">
        <f>IF(วันทำงาน!AZ116&lt;&gt;"",IF(วันทำงาน!AZ116&gt;S116,S116,วันทำงาน!AZ116),"")</f>
        <v>1</v>
      </c>
      <c r="U116" s="106" t="str">
        <f>IF(A116="","",เงื่อนไข!C$4)</f>
        <v/>
      </c>
      <c r="V116" s="106">
        <f t="shared" si="18"/>
        <v>0</v>
      </c>
      <c r="W116" s="105" t="str">
        <f t="shared" si="19"/>
        <v/>
      </c>
      <c r="X116" s="186" t="str">
        <f t="shared" si="20"/>
        <v/>
      </c>
      <c r="Y116" s="184">
        <f>วันทำงาน!AQ116</f>
        <v>0</v>
      </c>
      <c r="Z116" s="150"/>
      <c r="AA116" s="150">
        <f>IF($W116="",0,IF($W116&gt;=100%,เงื่อนไข!$H$4,IF($W116&gt;=80%,เงื่อนไข!$G$4,IF($W116&gt;=50%,เงื่อนไข!$F$4,IF($W116&lt;50%,เงื่อนไข!$E$4)))))</f>
        <v>0</v>
      </c>
      <c r="AB116" s="179">
        <f t="shared" si="21"/>
        <v>0</v>
      </c>
      <c r="AC116" s="141">
        <f t="shared" si="22"/>
        <v>0</v>
      </c>
      <c r="AD116" s="175">
        <f>IF(AB116=0,0,AB116/$R116*เงื่อนไข!$B$4)</f>
        <v>0</v>
      </c>
      <c r="AE116" s="181">
        <f t="shared" si="27"/>
        <v>0</v>
      </c>
      <c r="AF116" s="175">
        <f>SUMIF(วันทำงาน!$F$554:$F$687,$B116,วันทำงาน!$J$554:$J$687)</f>
        <v>0</v>
      </c>
      <c r="AG116" s="182">
        <f>IF((AND($W116&gt;=100%,$W116&lt;&gt;"")),เงื่อนไข!$F$8*Y116/$V116,0)</f>
        <v>0</v>
      </c>
      <c r="AH116" s="181">
        <f>SUM(วันทำงาน!AR116:AT116,วันทำงาน!AV116:AX116)</f>
        <v>0</v>
      </c>
      <c r="AI116" s="150"/>
      <c r="AJ116" s="150">
        <f>IF($W116="",0,IF($W116&gt;=100%,เงื่อนไข!$L$4,IF($W116&gt;=80%,เงื่อนไข!$K$4,IF($W116&gt;=50%,เงื่อนไข!$J$4,IF($W116&lt;50%,เงื่อนไข!$I$4)))))</f>
        <v>0</v>
      </c>
      <c r="AK116" s="179">
        <f t="shared" si="23"/>
        <v>0</v>
      </c>
      <c r="AL116" s="175">
        <f t="shared" si="24"/>
        <v>0</v>
      </c>
      <c r="AM116" s="175">
        <f>IF(AK116=0,0,AK116/$R116*เงื่อนไข!$B$4)</f>
        <v>0</v>
      </c>
      <c r="AN116" s="181">
        <f t="shared" si="28"/>
        <v>0</v>
      </c>
      <c r="AO116" s="175">
        <f>SUMIF(วันทำงาน!$F$554:$F$687,$B116,วันทำงาน!$K$554:$K$687)</f>
        <v>0</v>
      </c>
      <c r="AP116" s="182">
        <f>IF((AND($W116&gt;=100%,$W116&lt;&gt;"")),เงื่อนไข!$F$8*AH116/$V116,0)</f>
        <v>0</v>
      </c>
      <c r="AQ116" s="184">
        <f>วันทำงาน!AU116</f>
        <v>0</v>
      </c>
      <c r="AR116" s="150"/>
      <c r="AS116" s="150">
        <f>IF(W116="",0,IF($W116&gt;=100%,เงื่อนไข!$P$4,IF($W116&gt;=80%,เงื่อนไข!$O$4,IF($W116&gt;=50%,เงื่อนไข!$N$4,IF($W116&lt;50%,เงื่อนไข!$M$4)))))</f>
        <v>0</v>
      </c>
      <c r="AT116" s="179">
        <f t="shared" si="25"/>
        <v>0</v>
      </c>
      <c r="AU116" s="175">
        <f t="shared" si="26"/>
        <v>0</v>
      </c>
      <c r="AV116" s="175">
        <f>IF(AT116=0,0,AT116/$R116*เงื่อนไข!$B$4)</f>
        <v>0</v>
      </c>
      <c r="AW116" s="181">
        <f t="shared" si="29"/>
        <v>0</v>
      </c>
      <c r="AX116" s="175">
        <f>SUMIF(วันทำงาน!$F$554:$F$687,$B116,วันทำงาน!$L$554:$L$687)</f>
        <v>0</v>
      </c>
      <c r="AY116" s="182">
        <f>IF((AND($W116&gt;=100%,$W116&lt;&gt;"")),เงื่อนไข!$F$8*AQ116/$V116,0)</f>
        <v>0</v>
      </c>
    </row>
    <row r="117" spans="1:51" s="6" customFormat="1" x14ac:dyDescent="0.25">
      <c r="A117" s="124" t="str">
        <f>IF(วันทำงาน!A117&lt;&gt;"",วันทำงาน!A117,"")</f>
        <v/>
      </c>
      <c r="B117" s="124" t="str">
        <f>IF(วันทำงาน!B117&lt;&gt;"",วันทำงาน!B117,"")</f>
        <v/>
      </c>
      <c r="C117" s="124"/>
      <c r="D117" s="124" t="str">
        <f>IF(วันทำงาน!C117&lt;&gt;"",วันทำงาน!C117,"")</f>
        <v/>
      </c>
      <c r="E117" s="125" t="str">
        <f>IF(วันทำงาน!D117&lt;&gt;"",วันทำงาน!D117,"")</f>
        <v/>
      </c>
      <c r="F117" s="90" t="str">
        <f>IF(วันทำงาน!E117&lt;&gt;"",วันทำงาน!E117,"")</f>
        <v/>
      </c>
      <c r="G117" s="124" t="str">
        <f>IF(วันทำงาน!F117&lt;&gt;"",วันทำงาน!F117,"")</f>
        <v/>
      </c>
      <c r="H117" s="136" t="str">
        <f>IF(F117="Salesman",วันทำงาน!G117,"")</f>
        <v/>
      </c>
      <c r="I117" s="141" t="str">
        <f>IF($H117="","",AB117/$R117*(100%-เงื่อนไข!$B$4))</f>
        <v/>
      </c>
      <c r="J117" s="141" t="str">
        <f>IF($H117="","",AK117/$R117*(100%-เงื่อนไข!$B$4))</f>
        <v/>
      </c>
      <c r="K117" s="141" t="str">
        <f>IF($H117="","",AT117/$R117*(100%-เงื่อนไข!$B$4))</f>
        <v/>
      </c>
      <c r="L117" s="141" t="str">
        <f t="shared" si="30"/>
        <v/>
      </c>
      <c r="M117" s="142" t="str">
        <f>IF((OR(วันทำงาน!H117="",$F$1="")),"",IF(F117="Salesman",วันทำงาน!H117,""))</f>
        <v/>
      </c>
      <c r="N117" s="111">
        <f>IF($M117="",0,IF($X117="P",Y117*เงื่อนไข!$C$5,0))</f>
        <v>0</v>
      </c>
      <c r="O117" s="111">
        <f>IF($M117="",0,IF($X117="P",AH117*เงื่อนไข!$C$5,0))</f>
        <v>0</v>
      </c>
      <c r="P117" s="141">
        <f>IF($M117="",0,IF($X117="P",AQ117*เงื่อนไข!$C$5,0))</f>
        <v>0</v>
      </c>
      <c r="Q117" s="141">
        <f t="shared" si="31"/>
        <v>0</v>
      </c>
      <c r="R117" s="124" t="str">
        <f>IF($A117="","",IF(วันทำงาน!J117&lt;&gt;"",วันทำงาน!J117,""))</f>
        <v/>
      </c>
      <c r="S117" s="124" t="str">
        <f>IF($A117="","",IF(วันทำงาน!K117&lt;&gt;"",วันทำงาน!K117,""))</f>
        <v/>
      </c>
      <c r="T117" s="156">
        <f>IF(วันทำงาน!AZ117&lt;&gt;"",IF(วันทำงาน!AZ117&gt;S117,S117,วันทำงาน!AZ117),"")</f>
        <v>1</v>
      </c>
      <c r="U117" s="106" t="str">
        <f>IF(A117="","",เงื่อนไข!C$4)</f>
        <v/>
      </c>
      <c r="V117" s="106">
        <f t="shared" si="18"/>
        <v>0</v>
      </c>
      <c r="W117" s="105" t="str">
        <f t="shared" si="19"/>
        <v/>
      </c>
      <c r="X117" s="186" t="str">
        <f t="shared" si="20"/>
        <v/>
      </c>
      <c r="Y117" s="184">
        <f>วันทำงาน!AQ117</f>
        <v>0</v>
      </c>
      <c r="Z117" s="150"/>
      <c r="AA117" s="150">
        <f>IF($W117="",0,IF($W117&gt;=100%,เงื่อนไข!$H$4,IF($W117&gt;=80%,เงื่อนไข!$G$4,IF($W117&gt;=50%,เงื่อนไข!$F$4,IF($W117&lt;50%,เงื่อนไข!$E$4)))))</f>
        <v>0</v>
      </c>
      <c r="AB117" s="179">
        <f t="shared" si="21"/>
        <v>0</v>
      </c>
      <c r="AC117" s="141">
        <f t="shared" si="22"/>
        <v>0</v>
      </c>
      <c r="AD117" s="175">
        <f>IF(AB117=0,0,AB117/$R117*เงื่อนไข!$B$4)</f>
        <v>0</v>
      </c>
      <c r="AE117" s="181">
        <f t="shared" si="27"/>
        <v>0</v>
      </c>
      <c r="AF117" s="175">
        <f>SUMIF(วันทำงาน!$F$554:$F$687,$B117,วันทำงาน!$J$554:$J$687)</f>
        <v>0</v>
      </c>
      <c r="AG117" s="182">
        <f>IF((AND($W117&gt;=100%,$W117&lt;&gt;"")),เงื่อนไข!$F$8*Y117/$V117,0)</f>
        <v>0</v>
      </c>
      <c r="AH117" s="181">
        <f>SUM(วันทำงาน!AR117:AT117,วันทำงาน!AV117:AX117)</f>
        <v>0</v>
      </c>
      <c r="AI117" s="150"/>
      <c r="AJ117" s="150">
        <f>IF($W117="",0,IF($W117&gt;=100%,เงื่อนไข!$L$4,IF($W117&gt;=80%,เงื่อนไข!$K$4,IF($W117&gt;=50%,เงื่อนไข!$J$4,IF($W117&lt;50%,เงื่อนไข!$I$4)))))</f>
        <v>0</v>
      </c>
      <c r="AK117" s="179">
        <f t="shared" si="23"/>
        <v>0</v>
      </c>
      <c r="AL117" s="175">
        <f t="shared" si="24"/>
        <v>0</v>
      </c>
      <c r="AM117" s="175">
        <f>IF(AK117=0,0,AK117/$R117*เงื่อนไข!$B$4)</f>
        <v>0</v>
      </c>
      <c r="AN117" s="181">
        <f t="shared" si="28"/>
        <v>0</v>
      </c>
      <c r="AO117" s="175">
        <f>SUMIF(วันทำงาน!$F$554:$F$687,$B117,วันทำงาน!$K$554:$K$687)</f>
        <v>0</v>
      </c>
      <c r="AP117" s="182">
        <f>IF((AND($W117&gt;=100%,$W117&lt;&gt;"")),เงื่อนไข!$F$8*AH117/$V117,0)</f>
        <v>0</v>
      </c>
      <c r="AQ117" s="184">
        <f>วันทำงาน!AU117</f>
        <v>0</v>
      </c>
      <c r="AR117" s="150"/>
      <c r="AS117" s="150">
        <f>IF(W117="",0,IF($W117&gt;=100%,เงื่อนไข!$P$4,IF($W117&gt;=80%,เงื่อนไข!$O$4,IF($W117&gt;=50%,เงื่อนไข!$N$4,IF($W117&lt;50%,เงื่อนไข!$M$4)))))</f>
        <v>0</v>
      </c>
      <c r="AT117" s="179">
        <f t="shared" si="25"/>
        <v>0</v>
      </c>
      <c r="AU117" s="175">
        <f t="shared" si="26"/>
        <v>0</v>
      </c>
      <c r="AV117" s="175">
        <f>IF(AT117=0,0,AT117/$R117*เงื่อนไข!$B$4)</f>
        <v>0</v>
      </c>
      <c r="AW117" s="181">
        <f t="shared" si="29"/>
        <v>0</v>
      </c>
      <c r="AX117" s="175">
        <f>SUMIF(วันทำงาน!$F$554:$F$687,$B117,วันทำงาน!$L$554:$L$687)</f>
        <v>0</v>
      </c>
      <c r="AY117" s="182">
        <f>IF((AND($W117&gt;=100%,$W117&lt;&gt;"")),เงื่อนไข!$F$8*AQ117/$V117,0)</f>
        <v>0</v>
      </c>
    </row>
    <row r="118" spans="1:51" s="6" customFormat="1" x14ac:dyDescent="0.25">
      <c r="A118" s="124" t="str">
        <f>IF(วันทำงาน!A118&lt;&gt;"",วันทำงาน!A118,"")</f>
        <v/>
      </c>
      <c r="B118" s="124" t="str">
        <f>IF(วันทำงาน!B118&lt;&gt;"",วันทำงาน!B118,"")</f>
        <v/>
      </c>
      <c r="C118" s="124"/>
      <c r="D118" s="124" t="str">
        <f>IF(วันทำงาน!C118&lt;&gt;"",วันทำงาน!C118,"")</f>
        <v/>
      </c>
      <c r="E118" s="125" t="str">
        <f>IF(วันทำงาน!D118&lt;&gt;"",วันทำงาน!D118,"")</f>
        <v/>
      </c>
      <c r="F118" s="90" t="str">
        <f>IF(วันทำงาน!E118&lt;&gt;"",วันทำงาน!E118,"")</f>
        <v/>
      </c>
      <c r="G118" s="124" t="str">
        <f>IF(วันทำงาน!F118&lt;&gt;"",วันทำงาน!F118,"")</f>
        <v/>
      </c>
      <c r="H118" s="136" t="str">
        <f>IF(F118="Salesman",วันทำงาน!G118,"")</f>
        <v/>
      </c>
      <c r="I118" s="141" t="str">
        <f>IF($H118="","",AB118/$R118*(100%-เงื่อนไข!$B$4))</f>
        <v/>
      </c>
      <c r="J118" s="141" t="str">
        <f>IF($H118="","",AK118/$R118*(100%-เงื่อนไข!$B$4))</f>
        <v/>
      </c>
      <c r="K118" s="141" t="str">
        <f>IF($H118="","",AT118/$R118*(100%-เงื่อนไข!$B$4))</f>
        <v/>
      </c>
      <c r="L118" s="141" t="str">
        <f t="shared" si="30"/>
        <v/>
      </c>
      <c r="M118" s="142" t="str">
        <f>IF((OR(วันทำงาน!H118="",$F$1="")),"",IF(F118="Salesman",วันทำงาน!H118,""))</f>
        <v/>
      </c>
      <c r="N118" s="111">
        <f>IF($M118="",0,IF($X118="P",Y118*เงื่อนไข!$C$5,0))</f>
        <v>0</v>
      </c>
      <c r="O118" s="111">
        <f>IF($M118="",0,IF($X118="P",AH118*เงื่อนไข!$C$5,0))</f>
        <v>0</v>
      </c>
      <c r="P118" s="141">
        <f>IF($M118="",0,IF($X118="P",AQ118*เงื่อนไข!$C$5,0))</f>
        <v>0</v>
      </c>
      <c r="Q118" s="141">
        <f t="shared" si="31"/>
        <v>0</v>
      </c>
      <c r="R118" s="124" t="str">
        <f>IF($A118="","",IF(วันทำงาน!J118&lt;&gt;"",วันทำงาน!J118,""))</f>
        <v/>
      </c>
      <c r="S118" s="124" t="str">
        <f>IF($A118="","",IF(วันทำงาน!K118&lt;&gt;"",วันทำงาน!K118,""))</f>
        <v/>
      </c>
      <c r="T118" s="156">
        <f>IF(วันทำงาน!AZ118&lt;&gt;"",IF(วันทำงาน!AZ118&gt;S118,S118,วันทำงาน!AZ118),"")</f>
        <v>1</v>
      </c>
      <c r="U118" s="106" t="str">
        <f>IF(A118="","",เงื่อนไข!C$4)</f>
        <v/>
      </c>
      <c r="V118" s="106">
        <f t="shared" si="18"/>
        <v>0</v>
      </c>
      <c r="W118" s="105" t="str">
        <f t="shared" si="19"/>
        <v/>
      </c>
      <c r="X118" s="186" t="str">
        <f t="shared" si="20"/>
        <v/>
      </c>
      <c r="Y118" s="184">
        <f>วันทำงาน!AQ118</f>
        <v>0</v>
      </c>
      <c r="Z118" s="150"/>
      <c r="AA118" s="150">
        <f>IF($W118="",0,IF($W118&gt;=100%,เงื่อนไข!$H$4,IF($W118&gt;=80%,เงื่อนไข!$G$4,IF($W118&gt;=50%,เงื่อนไข!$F$4,IF($W118&lt;50%,เงื่อนไข!$E$4)))))</f>
        <v>0</v>
      </c>
      <c r="AB118" s="179">
        <f t="shared" si="21"/>
        <v>0</v>
      </c>
      <c r="AC118" s="141">
        <f t="shared" si="22"/>
        <v>0</v>
      </c>
      <c r="AD118" s="175">
        <f>IF(AB118=0,0,AB118/$R118*เงื่อนไข!$B$4)</f>
        <v>0</v>
      </c>
      <c r="AE118" s="181">
        <f t="shared" si="27"/>
        <v>0</v>
      </c>
      <c r="AF118" s="175">
        <f>SUMIF(วันทำงาน!$F$554:$F$687,$B118,วันทำงาน!$J$554:$J$687)</f>
        <v>0</v>
      </c>
      <c r="AG118" s="182">
        <f>IF((AND($W118&gt;=100%,$W118&lt;&gt;"")),เงื่อนไข!$F$8*Y118/$V118,0)</f>
        <v>0</v>
      </c>
      <c r="AH118" s="181">
        <f>SUM(วันทำงาน!AR118:AT118,วันทำงาน!AV118:AX118)</f>
        <v>0</v>
      </c>
      <c r="AI118" s="150"/>
      <c r="AJ118" s="150">
        <f>IF($W118="",0,IF($W118&gt;=100%,เงื่อนไข!$L$4,IF($W118&gt;=80%,เงื่อนไข!$K$4,IF($W118&gt;=50%,เงื่อนไข!$J$4,IF($W118&lt;50%,เงื่อนไข!$I$4)))))</f>
        <v>0</v>
      </c>
      <c r="AK118" s="179">
        <f t="shared" si="23"/>
        <v>0</v>
      </c>
      <c r="AL118" s="175">
        <f t="shared" si="24"/>
        <v>0</v>
      </c>
      <c r="AM118" s="175">
        <f>IF(AK118=0,0,AK118/$R118*เงื่อนไข!$B$4)</f>
        <v>0</v>
      </c>
      <c r="AN118" s="181">
        <f t="shared" si="28"/>
        <v>0</v>
      </c>
      <c r="AO118" s="175">
        <f>SUMIF(วันทำงาน!$F$554:$F$687,$B118,วันทำงาน!$K$554:$K$687)</f>
        <v>0</v>
      </c>
      <c r="AP118" s="182">
        <f>IF((AND($W118&gt;=100%,$W118&lt;&gt;"")),เงื่อนไข!$F$8*AH118/$V118,0)</f>
        <v>0</v>
      </c>
      <c r="AQ118" s="184">
        <f>วันทำงาน!AU118</f>
        <v>0</v>
      </c>
      <c r="AR118" s="150"/>
      <c r="AS118" s="150">
        <f>IF(W118="",0,IF($W118&gt;=100%,เงื่อนไข!$P$4,IF($W118&gt;=80%,เงื่อนไข!$O$4,IF($W118&gt;=50%,เงื่อนไข!$N$4,IF($W118&lt;50%,เงื่อนไข!$M$4)))))</f>
        <v>0</v>
      </c>
      <c r="AT118" s="179">
        <f t="shared" si="25"/>
        <v>0</v>
      </c>
      <c r="AU118" s="175">
        <f t="shared" si="26"/>
        <v>0</v>
      </c>
      <c r="AV118" s="175">
        <f>IF(AT118=0,0,AT118/$R118*เงื่อนไข!$B$4)</f>
        <v>0</v>
      </c>
      <c r="AW118" s="181">
        <f t="shared" si="29"/>
        <v>0</v>
      </c>
      <c r="AX118" s="175">
        <f>SUMIF(วันทำงาน!$F$554:$F$687,$B118,วันทำงาน!$L$554:$L$687)</f>
        <v>0</v>
      </c>
      <c r="AY118" s="182">
        <f>IF((AND($W118&gt;=100%,$W118&lt;&gt;"")),เงื่อนไข!$F$8*AQ118/$V118,0)</f>
        <v>0</v>
      </c>
    </row>
    <row r="119" spans="1:51" s="6" customFormat="1" x14ac:dyDescent="0.25">
      <c r="A119" s="124" t="str">
        <f>IF(วันทำงาน!A119&lt;&gt;"",วันทำงาน!A119,"")</f>
        <v/>
      </c>
      <c r="B119" s="124" t="str">
        <f>IF(วันทำงาน!B119&lt;&gt;"",วันทำงาน!B119,"")</f>
        <v/>
      </c>
      <c r="C119" s="124"/>
      <c r="D119" s="124" t="str">
        <f>IF(วันทำงาน!C119&lt;&gt;"",วันทำงาน!C119,"")</f>
        <v/>
      </c>
      <c r="E119" s="125" t="str">
        <f>IF(วันทำงาน!D119&lt;&gt;"",วันทำงาน!D119,"")</f>
        <v/>
      </c>
      <c r="F119" s="90" t="str">
        <f>IF(วันทำงาน!E119&lt;&gt;"",วันทำงาน!E119,"")</f>
        <v/>
      </c>
      <c r="G119" s="124" t="str">
        <f>IF(วันทำงาน!F119&lt;&gt;"",วันทำงาน!F119,"")</f>
        <v/>
      </c>
      <c r="H119" s="136" t="str">
        <f>IF(F119="Salesman",วันทำงาน!G119,"")</f>
        <v/>
      </c>
      <c r="I119" s="141" t="str">
        <f>IF($H119="","",AB119/$R119*(100%-เงื่อนไข!$B$4))</f>
        <v/>
      </c>
      <c r="J119" s="141" t="str">
        <f>IF($H119="","",AK119/$R119*(100%-เงื่อนไข!$B$4))</f>
        <v/>
      </c>
      <c r="K119" s="141" t="str">
        <f>IF($H119="","",AT119/$R119*(100%-เงื่อนไข!$B$4))</f>
        <v/>
      </c>
      <c r="L119" s="141" t="str">
        <f t="shared" si="30"/>
        <v/>
      </c>
      <c r="M119" s="142" t="str">
        <f>IF((OR(วันทำงาน!H119="",$F$1="")),"",IF(F119="Salesman",วันทำงาน!H119,""))</f>
        <v/>
      </c>
      <c r="N119" s="111">
        <f>IF($M119="",0,IF($X119="P",Y119*เงื่อนไข!$C$5,0))</f>
        <v>0</v>
      </c>
      <c r="O119" s="111">
        <f>IF($M119="",0,IF($X119="P",AH119*เงื่อนไข!$C$5,0))</f>
        <v>0</v>
      </c>
      <c r="P119" s="141">
        <f>IF($M119="",0,IF($X119="P",AQ119*เงื่อนไข!$C$5,0))</f>
        <v>0</v>
      </c>
      <c r="Q119" s="141">
        <f t="shared" si="31"/>
        <v>0</v>
      </c>
      <c r="R119" s="124" t="str">
        <f>IF($A119="","",IF(วันทำงาน!J119&lt;&gt;"",วันทำงาน!J119,""))</f>
        <v/>
      </c>
      <c r="S119" s="124" t="str">
        <f>IF($A119="","",IF(วันทำงาน!K119&lt;&gt;"",วันทำงาน!K119,""))</f>
        <v/>
      </c>
      <c r="T119" s="156">
        <f>IF(วันทำงาน!AZ119&lt;&gt;"",IF(วันทำงาน!AZ119&gt;S119,S119,วันทำงาน!AZ119),"")</f>
        <v>1</v>
      </c>
      <c r="U119" s="106" t="str">
        <f>IF(A119="","",เงื่อนไข!C$4)</f>
        <v/>
      </c>
      <c r="V119" s="106">
        <f t="shared" si="18"/>
        <v>0</v>
      </c>
      <c r="W119" s="105" t="str">
        <f t="shared" si="19"/>
        <v/>
      </c>
      <c r="X119" s="186" t="str">
        <f t="shared" si="20"/>
        <v/>
      </c>
      <c r="Y119" s="184">
        <f>วันทำงาน!AQ119</f>
        <v>0</v>
      </c>
      <c r="Z119" s="150"/>
      <c r="AA119" s="150">
        <f>IF($W119="",0,IF($W119&gt;=100%,เงื่อนไข!$H$4,IF($W119&gt;=80%,เงื่อนไข!$G$4,IF($W119&gt;=50%,เงื่อนไข!$F$4,IF($W119&lt;50%,เงื่อนไข!$E$4)))))</f>
        <v>0</v>
      </c>
      <c r="AB119" s="179">
        <f t="shared" si="21"/>
        <v>0</v>
      </c>
      <c r="AC119" s="141">
        <f t="shared" si="22"/>
        <v>0</v>
      </c>
      <c r="AD119" s="175">
        <f>IF(AB119=0,0,AB119/$R119*เงื่อนไข!$B$4)</f>
        <v>0</v>
      </c>
      <c r="AE119" s="181">
        <f t="shared" si="27"/>
        <v>0</v>
      </c>
      <c r="AF119" s="175">
        <f>SUMIF(วันทำงาน!$F$554:$F$687,$B119,วันทำงาน!$J$554:$J$687)</f>
        <v>0</v>
      </c>
      <c r="AG119" s="182">
        <f>IF((AND($W119&gt;=100%,$W119&lt;&gt;"")),เงื่อนไข!$F$8*Y119/$V119,0)</f>
        <v>0</v>
      </c>
      <c r="AH119" s="181">
        <f>SUM(วันทำงาน!AR119:AT119,วันทำงาน!AV119:AX119)</f>
        <v>0</v>
      </c>
      <c r="AI119" s="150"/>
      <c r="AJ119" s="150">
        <f>IF($W119="",0,IF($W119&gt;=100%,เงื่อนไข!$L$4,IF($W119&gt;=80%,เงื่อนไข!$K$4,IF($W119&gt;=50%,เงื่อนไข!$J$4,IF($W119&lt;50%,เงื่อนไข!$I$4)))))</f>
        <v>0</v>
      </c>
      <c r="AK119" s="179">
        <f t="shared" si="23"/>
        <v>0</v>
      </c>
      <c r="AL119" s="175">
        <f t="shared" si="24"/>
        <v>0</v>
      </c>
      <c r="AM119" s="175">
        <f>IF(AK119=0,0,AK119/$R119*เงื่อนไข!$B$4)</f>
        <v>0</v>
      </c>
      <c r="AN119" s="181">
        <f t="shared" si="28"/>
        <v>0</v>
      </c>
      <c r="AO119" s="175">
        <f>SUMIF(วันทำงาน!$F$554:$F$687,$B119,วันทำงาน!$K$554:$K$687)</f>
        <v>0</v>
      </c>
      <c r="AP119" s="182">
        <f>IF((AND($W119&gt;=100%,$W119&lt;&gt;"")),เงื่อนไข!$F$8*AH119/$V119,0)</f>
        <v>0</v>
      </c>
      <c r="AQ119" s="184">
        <f>วันทำงาน!AU119</f>
        <v>0</v>
      </c>
      <c r="AR119" s="150"/>
      <c r="AS119" s="150">
        <f>IF(W119="",0,IF($W119&gt;=100%,เงื่อนไข!$P$4,IF($W119&gt;=80%,เงื่อนไข!$O$4,IF($W119&gt;=50%,เงื่อนไข!$N$4,IF($W119&lt;50%,เงื่อนไข!$M$4)))))</f>
        <v>0</v>
      </c>
      <c r="AT119" s="179">
        <f t="shared" si="25"/>
        <v>0</v>
      </c>
      <c r="AU119" s="175">
        <f t="shared" si="26"/>
        <v>0</v>
      </c>
      <c r="AV119" s="175">
        <f>IF(AT119=0,0,AT119/$R119*เงื่อนไข!$B$4)</f>
        <v>0</v>
      </c>
      <c r="AW119" s="181">
        <f t="shared" si="29"/>
        <v>0</v>
      </c>
      <c r="AX119" s="175">
        <f>SUMIF(วันทำงาน!$F$554:$F$687,$B119,วันทำงาน!$L$554:$L$687)</f>
        <v>0</v>
      </c>
      <c r="AY119" s="182">
        <f>IF((AND($W119&gt;=100%,$W119&lt;&gt;"")),เงื่อนไข!$F$8*AQ119/$V119,0)</f>
        <v>0</v>
      </c>
    </row>
    <row r="120" spans="1:51" s="6" customFormat="1" x14ac:dyDescent="0.25">
      <c r="A120" s="124" t="str">
        <f>IF(วันทำงาน!A120&lt;&gt;"",วันทำงาน!A120,"")</f>
        <v/>
      </c>
      <c r="B120" s="124" t="str">
        <f>IF(วันทำงาน!B120&lt;&gt;"",วันทำงาน!B120,"")</f>
        <v/>
      </c>
      <c r="C120" s="124"/>
      <c r="D120" s="124" t="str">
        <f>IF(วันทำงาน!C120&lt;&gt;"",วันทำงาน!C120,"")</f>
        <v/>
      </c>
      <c r="E120" s="125" t="str">
        <f>IF(วันทำงาน!D120&lt;&gt;"",วันทำงาน!D120,"")</f>
        <v/>
      </c>
      <c r="F120" s="90" t="str">
        <f>IF(วันทำงาน!E120&lt;&gt;"",วันทำงาน!E120,"")</f>
        <v/>
      </c>
      <c r="G120" s="124" t="str">
        <f>IF(วันทำงาน!F120&lt;&gt;"",วันทำงาน!F120,"")</f>
        <v/>
      </c>
      <c r="H120" s="136" t="str">
        <f>IF(F120="Salesman",วันทำงาน!G120,"")</f>
        <v/>
      </c>
      <c r="I120" s="141" t="str">
        <f>IF($H120="","",AB120/$R120*(100%-เงื่อนไข!$B$4))</f>
        <v/>
      </c>
      <c r="J120" s="141" t="str">
        <f>IF($H120="","",AK120/$R120*(100%-เงื่อนไข!$B$4))</f>
        <v/>
      </c>
      <c r="K120" s="141" t="str">
        <f>IF($H120="","",AT120/$R120*(100%-เงื่อนไข!$B$4))</f>
        <v/>
      </c>
      <c r="L120" s="141" t="str">
        <f t="shared" si="30"/>
        <v/>
      </c>
      <c r="M120" s="142" t="str">
        <f>IF((OR(วันทำงาน!H120="",$F$1="")),"",IF(F120="Salesman",วันทำงาน!H120,""))</f>
        <v/>
      </c>
      <c r="N120" s="111">
        <f>IF($M120="",0,IF($X120="P",Y120*เงื่อนไข!$C$5,0))</f>
        <v>0</v>
      </c>
      <c r="O120" s="111">
        <f>IF($M120="",0,IF($X120="P",AH120*เงื่อนไข!$C$5,0))</f>
        <v>0</v>
      </c>
      <c r="P120" s="141">
        <f>IF($M120="",0,IF($X120="P",AQ120*เงื่อนไข!$C$5,0))</f>
        <v>0</v>
      </c>
      <c r="Q120" s="141">
        <f t="shared" si="31"/>
        <v>0</v>
      </c>
      <c r="R120" s="124" t="str">
        <f>IF($A120="","",IF(วันทำงาน!J120&lt;&gt;"",วันทำงาน!J120,""))</f>
        <v/>
      </c>
      <c r="S120" s="124" t="str">
        <f>IF($A120="","",IF(วันทำงาน!K120&lt;&gt;"",วันทำงาน!K120,""))</f>
        <v/>
      </c>
      <c r="T120" s="156">
        <f>IF(วันทำงาน!AZ120&lt;&gt;"",IF(วันทำงาน!AZ120&gt;S120,S120,วันทำงาน!AZ120),"")</f>
        <v>1</v>
      </c>
      <c r="U120" s="106" t="str">
        <f>IF(A120="","",เงื่อนไข!C$4)</f>
        <v/>
      </c>
      <c r="V120" s="106">
        <f t="shared" si="18"/>
        <v>0</v>
      </c>
      <c r="W120" s="105" t="str">
        <f t="shared" si="19"/>
        <v/>
      </c>
      <c r="X120" s="186" t="str">
        <f t="shared" si="20"/>
        <v/>
      </c>
      <c r="Y120" s="184">
        <f>วันทำงาน!AQ120</f>
        <v>0</v>
      </c>
      <c r="Z120" s="150"/>
      <c r="AA120" s="150">
        <f>IF($W120="",0,IF($W120&gt;=100%,เงื่อนไข!$H$4,IF($W120&gt;=80%,เงื่อนไข!$G$4,IF($W120&gt;=50%,เงื่อนไข!$F$4,IF($W120&lt;50%,เงื่อนไข!$E$4)))))</f>
        <v>0</v>
      </c>
      <c r="AB120" s="179">
        <f t="shared" si="21"/>
        <v>0</v>
      </c>
      <c r="AC120" s="141">
        <f t="shared" si="22"/>
        <v>0</v>
      </c>
      <c r="AD120" s="175">
        <f>IF(AB120=0,0,AB120/$R120*เงื่อนไข!$B$4)</f>
        <v>0</v>
      </c>
      <c r="AE120" s="181">
        <f t="shared" si="27"/>
        <v>0</v>
      </c>
      <c r="AF120" s="175">
        <f>SUMIF(วันทำงาน!$F$554:$F$687,$B120,วันทำงาน!$J$554:$J$687)</f>
        <v>0</v>
      </c>
      <c r="AG120" s="182">
        <f>IF((AND($W120&gt;=100%,$W120&lt;&gt;"")),เงื่อนไข!$F$8*Y120/$V120,0)</f>
        <v>0</v>
      </c>
      <c r="AH120" s="181">
        <f>SUM(วันทำงาน!AR120:AT120,วันทำงาน!AV120:AX120)</f>
        <v>0</v>
      </c>
      <c r="AI120" s="150"/>
      <c r="AJ120" s="150">
        <f>IF($W120="",0,IF($W120&gt;=100%,เงื่อนไข!$L$4,IF($W120&gt;=80%,เงื่อนไข!$K$4,IF($W120&gt;=50%,เงื่อนไข!$J$4,IF($W120&lt;50%,เงื่อนไข!$I$4)))))</f>
        <v>0</v>
      </c>
      <c r="AK120" s="179">
        <f t="shared" si="23"/>
        <v>0</v>
      </c>
      <c r="AL120" s="175">
        <f t="shared" si="24"/>
        <v>0</v>
      </c>
      <c r="AM120" s="175">
        <f>IF(AK120=0,0,AK120/$R120*เงื่อนไข!$B$4)</f>
        <v>0</v>
      </c>
      <c r="AN120" s="181">
        <f t="shared" si="28"/>
        <v>0</v>
      </c>
      <c r="AO120" s="175">
        <f>SUMIF(วันทำงาน!$F$554:$F$687,$B120,วันทำงาน!$K$554:$K$687)</f>
        <v>0</v>
      </c>
      <c r="AP120" s="182">
        <f>IF((AND($W120&gt;=100%,$W120&lt;&gt;"")),เงื่อนไข!$F$8*AH120/$V120,0)</f>
        <v>0</v>
      </c>
      <c r="AQ120" s="184">
        <f>วันทำงาน!AU120</f>
        <v>0</v>
      </c>
      <c r="AR120" s="150"/>
      <c r="AS120" s="150">
        <f>IF(W120="",0,IF($W120&gt;=100%,เงื่อนไข!$P$4,IF($W120&gt;=80%,เงื่อนไข!$O$4,IF($W120&gt;=50%,เงื่อนไข!$N$4,IF($W120&lt;50%,เงื่อนไข!$M$4)))))</f>
        <v>0</v>
      </c>
      <c r="AT120" s="179">
        <f t="shared" si="25"/>
        <v>0</v>
      </c>
      <c r="AU120" s="175">
        <f t="shared" si="26"/>
        <v>0</v>
      </c>
      <c r="AV120" s="175">
        <f>IF(AT120=0,0,AT120/$R120*เงื่อนไข!$B$4)</f>
        <v>0</v>
      </c>
      <c r="AW120" s="181">
        <f t="shared" si="29"/>
        <v>0</v>
      </c>
      <c r="AX120" s="175">
        <f>SUMIF(วันทำงาน!$F$554:$F$687,$B120,วันทำงาน!$L$554:$L$687)</f>
        <v>0</v>
      </c>
      <c r="AY120" s="182">
        <f>IF((AND($W120&gt;=100%,$W120&lt;&gt;"")),เงื่อนไข!$F$8*AQ120/$V120,0)</f>
        <v>0</v>
      </c>
    </row>
    <row r="121" spans="1:51" s="6" customFormat="1" x14ac:dyDescent="0.25">
      <c r="A121" s="124" t="str">
        <f>IF(วันทำงาน!A121&lt;&gt;"",วันทำงาน!A121,"")</f>
        <v/>
      </c>
      <c r="B121" s="124" t="str">
        <f>IF(วันทำงาน!B121&lt;&gt;"",วันทำงาน!B121,"")</f>
        <v/>
      </c>
      <c r="C121" s="124"/>
      <c r="D121" s="124" t="str">
        <f>IF(วันทำงาน!C121&lt;&gt;"",วันทำงาน!C121,"")</f>
        <v/>
      </c>
      <c r="E121" s="125" t="str">
        <f>IF(วันทำงาน!D121&lt;&gt;"",วันทำงาน!D121,"")</f>
        <v/>
      </c>
      <c r="F121" s="90" t="str">
        <f>IF(วันทำงาน!E121&lt;&gt;"",วันทำงาน!E121,"")</f>
        <v/>
      </c>
      <c r="G121" s="124" t="str">
        <f>IF(วันทำงาน!F121&lt;&gt;"",วันทำงาน!F121,"")</f>
        <v/>
      </c>
      <c r="H121" s="136" t="str">
        <f>IF(F121="Salesman",วันทำงาน!G121,"")</f>
        <v/>
      </c>
      <c r="I121" s="141" t="str">
        <f>IF($H121="","",AB121/$R121*(100%-เงื่อนไข!$B$4))</f>
        <v/>
      </c>
      <c r="J121" s="141" t="str">
        <f>IF($H121="","",AK121/$R121*(100%-เงื่อนไข!$B$4))</f>
        <v/>
      </c>
      <c r="K121" s="141" t="str">
        <f>IF($H121="","",AT121/$R121*(100%-เงื่อนไข!$B$4))</f>
        <v/>
      </c>
      <c r="L121" s="141" t="str">
        <f t="shared" si="30"/>
        <v/>
      </c>
      <c r="M121" s="142" t="str">
        <f>IF((OR(วันทำงาน!H121="",$F$1="")),"",IF(F121="Salesman",วันทำงาน!H121,""))</f>
        <v/>
      </c>
      <c r="N121" s="111">
        <f>IF($M121="",0,IF($X121="P",Y121*เงื่อนไข!$C$5,0))</f>
        <v>0</v>
      </c>
      <c r="O121" s="111">
        <f>IF($M121="",0,IF($X121="P",AH121*เงื่อนไข!$C$5,0))</f>
        <v>0</v>
      </c>
      <c r="P121" s="141">
        <f>IF($M121="",0,IF($X121="P",AQ121*เงื่อนไข!$C$5,0))</f>
        <v>0</v>
      </c>
      <c r="Q121" s="141">
        <f t="shared" si="31"/>
        <v>0</v>
      </c>
      <c r="R121" s="124" t="str">
        <f>IF($A121="","",IF(วันทำงาน!J121&lt;&gt;"",วันทำงาน!J121,""))</f>
        <v/>
      </c>
      <c r="S121" s="124" t="str">
        <f>IF($A121="","",IF(วันทำงาน!K121&lt;&gt;"",วันทำงาน!K121,""))</f>
        <v/>
      </c>
      <c r="T121" s="156">
        <f>IF(วันทำงาน!AZ121&lt;&gt;"",IF(วันทำงาน!AZ121&gt;S121,S121,วันทำงาน!AZ121),"")</f>
        <v>1</v>
      </c>
      <c r="U121" s="106" t="str">
        <f>IF(A121="","",เงื่อนไข!C$4)</f>
        <v/>
      </c>
      <c r="V121" s="106">
        <f t="shared" si="18"/>
        <v>0</v>
      </c>
      <c r="W121" s="105" t="str">
        <f t="shared" si="19"/>
        <v/>
      </c>
      <c r="X121" s="186" t="str">
        <f t="shared" si="20"/>
        <v/>
      </c>
      <c r="Y121" s="184">
        <f>วันทำงาน!AQ121</f>
        <v>0</v>
      </c>
      <c r="Z121" s="150"/>
      <c r="AA121" s="150">
        <f>IF($W121="",0,IF($W121&gt;=100%,เงื่อนไข!$H$4,IF($W121&gt;=80%,เงื่อนไข!$G$4,IF($W121&gt;=50%,เงื่อนไข!$F$4,IF($W121&lt;50%,เงื่อนไข!$E$4)))))</f>
        <v>0</v>
      </c>
      <c r="AB121" s="179">
        <f t="shared" si="21"/>
        <v>0</v>
      </c>
      <c r="AC121" s="141">
        <f t="shared" si="22"/>
        <v>0</v>
      </c>
      <c r="AD121" s="175">
        <f>IF(AB121=0,0,AB121/$R121*เงื่อนไข!$B$4)</f>
        <v>0</v>
      </c>
      <c r="AE121" s="181">
        <f t="shared" si="27"/>
        <v>0</v>
      </c>
      <c r="AF121" s="175">
        <f>SUMIF(วันทำงาน!$F$554:$F$687,$B121,วันทำงาน!$J$554:$J$687)</f>
        <v>0</v>
      </c>
      <c r="AG121" s="182">
        <f>IF((AND($W121&gt;=100%,$W121&lt;&gt;"")),เงื่อนไข!$F$8*Y121/$V121,0)</f>
        <v>0</v>
      </c>
      <c r="AH121" s="181">
        <f>SUM(วันทำงาน!AR121:AT121,วันทำงาน!AV121:AX121)</f>
        <v>0</v>
      </c>
      <c r="AI121" s="150"/>
      <c r="AJ121" s="150">
        <f>IF($W121="",0,IF($W121&gt;=100%,เงื่อนไข!$L$4,IF($W121&gt;=80%,เงื่อนไข!$K$4,IF($W121&gt;=50%,เงื่อนไข!$J$4,IF($W121&lt;50%,เงื่อนไข!$I$4)))))</f>
        <v>0</v>
      </c>
      <c r="AK121" s="179">
        <f t="shared" si="23"/>
        <v>0</v>
      </c>
      <c r="AL121" s="175">
        <f t="shared" si="24"/>
        <v>0</v>
      </c>
      <c r="AM121" s="175">
        <f>IF(AK121=0,0,AK121/$R121*เงื่อนไข!$B$4)</f>
        <v>0</v>
      </c>
      <c r="AN121" s="181">
        <f t="shared" si="28"/>
        <v>0</v>
      </c>
      <c r="AO121" s="175">
        <f>SUMIF(วันทำงาน!$F$554:$F$687,$B121,วันทำงาน!$K$554:$K$687)</f>
        <v>0</v>
      </c>
      <c r="AP121" s="182">
        <f>IF((AND($W121&gt;=100%,$W121&lt;&gt;"")),เงื่อนไข!$F$8*AH121/$V121,0)</f>
        <v>0</v>
      </c>
      <c r="AQ121" s="184">
        <f>วันทำงาน!AU121</f>
        <v>0</v>
      </c>
      <c r="AR121" s="150"/>
      <c r="AS121" s="150">
        <f>IF(W121="",0,IF($W121&gt;=100%,เงื่อนไข!$P$4,IF($W121&gt;=80%,เงื่อนไข!$O$4,IF($W121&gt;=50%,เงื่อนไข!$N$4,IF($W121&lt;50%,เงื่อนไข!$M$4)))))</f>
        <v>0</v>
      </c>
      <c r="AT121" s="179">
        <f t="shared" si="25"/>
        <v>0</v>
      </c>
      <c r="AU121" s="175">
        <f t="shared" si="26"/>
        <v>0</v>
      </c>
      <c r="AV121" s="175">
        <f>IF(AT121=0,0,AT121/$R121*เงื่อนไข!$B$4)</f>
        <v>0</v>
      </c>
      <c r="AW121" s="181">
        <f t="shared" si="29"/>
        <v>0</v>
      </c>
      <c r="AX121" s="175">
        <f>SUMIF(วันทำงาน!$F$554:$F$687,$B121,วันทำงาน!$L$554:$L$687)</f>
        <v>0</v>
      </c>
      <c r="AY121" s="182">
        <f>IF((AND($W121&gt;=100%,$W121&lt;&gt;"")),เงื่อนไข!$F$8*AQ121/$V121,0)</f>
        <v>0</v>
      </c>
    </row>
    <row r="122" spans="1:51" s="6" customFormat="1" x14ac:dyDescent="0.25">
      <c r="A122" s="124" t="str">
        <f>IF(วันทำงาน!A122&lt;&gt;"",วันทำงาน!A122,"")</f>
        <v/>
      </c>
      <c r="B122" s="124" t="str">
        <f>IF(วันทำงาน!B122&lt;&gt;"",วันทำงาน!B122,"")</f>
        <v/>
      </c>
      <c r="C122" s="124"/>
      <c r="D122" s="124" t="str">
        <f>IF(วันทำงาน!C122&lt;&gt;"",วันทำงาน!C122,"")</f>
        <v/>
      </c>
      <c r="E122" s="125" t="str">
        <f>IF(วันทำงาน!D122&lt;&gt;"",วันทำงาน!D122,"")</f>
        <v/>
      </c>
      <c r="F122" s="90" t="str">
        <f>IF(วันทำงาน!E122&lt;&gt;"",วันทำงาน!E122,"")</f>
        <v/>
      </c>
      <c r="G122" s="124" t="str">
        <f>IF(วันทำงาน!F122&lt;&gt;"",วันทำงาน!F122,"")</f>
        <v/>
      </c>
      <c r="H122" s="136" t="str">
        <f>IF(F122="Salesman",วันทำงาน!G122,"")</f>
        <v/>
      </c>
      <c r="I122" s="141" t="str">
        <f>IF($H122="","",AB122/$R122*(100%-เงื่อนไข!$B$4))</f>
        <v/>
      </c>
      <c r="J122" s="141" t="str">
        <f>IF($H122="","",AK122/$R122*(100%-เงื่อนไข!$B$4))</f>
        <v/>
      </c>
      <c r="K122" s="141" t="str">
        <f>IF($H122="","",AT122/$R122*(100%-เงื่อนไข!$B$4))</f>
        <v/>
      </c>
      <c r="L122" s="141" t="str">
        <f t="shared" si="30"/>
        <v/>
      </c>
      <c r="M122" s="142" t="str">
        <f>IF((OR(วันทำงาน!H122="",$F$1="")),"",IF(F122="Salesman",วันทำงาน!H122,""))</f>
        <v/>
      </c>
      <c r="N122" s="111">
        <f>IF($M122="",0,IF($X122="P",Y122*เงื่อนไข!$C$5,0))</f>
        <v>0</v>
      </c>
      <c r="O122" s="111">
        <f>IF($M122="",0,IF($X122="P",AH122*เงื่อนไข!$C$5,0))</f>
        <v>0</v>
      </c>
      <c r="P122" s="141">
        <f>IF($M122="",0,IF($X122="P",AQ122*เงื่อนไข!$C$5,0))</f>
        <v>0</v>
      </c>
      <c r="Q122" s="141">
        <f t="shared" si="31"/>
        <v>0</v>
      </c>
      <c r="R122" s="124" t="str">
        <f>IF($A122="","",IF(วันทำงาน!J122&lt;&gt;"",วันทำงาน!J122,""))</f>
        <v/>
      </c>
      <c r="S122" s="124" t="str">
        <f>IF($A122="","",IF(วันทำงาน!K122&lt;&gt;"",วันทำงาน!K122,""))</f>
        <v/>
      </c>
      <c r="T122" s="156">
        <f>IF(วันทำงาน!AZ122&lt;&gt;"",IF(วันทำงาน!AZ122&gt;S122,S122,วันทำงาน!AZ122),"")</f>
        <v>1</v>
      </c>
      <c r="U122" s="106" t="str">
        <f>IF(A122="","",เงื่อนไข!C$4)</f>
        <v/>
      </c>
      <c r="V122" s="106">
        <f t="shared" si="18"/>
        <v>0</v>
      </c>
      <c r="W122" s="105" t="str">
        <f t="shared" si="19"/>
        <v/>
      </c>
      <c r="X122" s="186" t="str">
        <f t="shared" si="20"/>
        <v/>
      </c>
      <c r="Y122" s="184">
        <f>วันทำงาน!AQ122</f>
        <v>0</v>
      </c>
      <c r="Z122" s="150"/>
      <c r="AA122" s="150">
        <f>IF($W122="",0,IF($W122&gt;=100%,เงื่อนไข!$H$4,IF($W122&gt;=80%,เงื่อนไข!$G$4,IF($W122&gt;=50%,เงื่อนไข!$F$4,IF($W122&lt;50%,เงื่อนไข!$E$4)))))</f>
        <v>0</v>
      </c>
      <c r="AB122" s="179">
        <f t="shared" si="21"/>
        <v>0</v>
      </c>
      <c r="AC122" s="141">
        <f t="shared" si="22"/>
        <v>0</v>
      </c>
      <c r="AD122" s="175">
        <f>IF(AB122=0,0,AB122/$R122*เงื่อนไข!$B$4)</f>
        <v>0</v>
      </c>
      <c r="AE122" s="181">
        <f t="shared" si="27"/>
        <v>0</v>
      </c>
      <c r="AF122" s="175">
        <f>SUMIF(วันทำงาน!$F$554:$F$687,$B122,วันทำงาน!$J$554:$J$687)</f>
        <v>0</v>
      </c>
      <c r="AG122" s="182">
        <f>IF((AND($W122&gt;=100%,$W122&lt;&gt;"")),เงื่อนไข!$F$8*Y122/$V122,0)</f>
        <v>0</v>
      </c>
      <c r="AH122" s="181">
        <f>SUM(วันทำงาน!AR122:AT122,วันทำงาน!AV122:AX122)</f>
        <v>0</v>
      </c>
      <c r="AI122" s="150"/>
      <c r="AJ122" s="150">
        <f>IF($W122="",0,IF($W122&gt;=100%,เงื่อนไข!$L$4,IF($W122&gt;=80%,เงื่อนไข!$K$4,IF($W122&gt;=50%,เงื่อนไข!$J$4,IF($W122&lt;50%,เงื่อนไข!$I$4)))))</f>
        <v>0</v>
      </c>
      <c r="AK122" s="179">
        <f t="shared" si="23"/>
        <v>0</v>
      </c>
      <c r="AL122" s="175">
        <f t="shared" si="24"/>
        <v>0</v>
      </c>
      <c r="AM122" s="175">
        <f>IF(AK122=0,0,AK122/$R122*เงื่อนไข!$B$4)</f>
        <v>0</v>
      </c>
      <c r="AN122" s="181">
        <f t="shared" si="28"/>
        <v>0</v>
      </c>
      <c r="AO122" s="175">
        <f>SUMIF(วันทำงาน!$F$554:$F$687,$B122,วันทำงาน!$K$554:$K$687)</f>
        <v>0</v>
      </c>
      <c r="AP122" s="182">
        <f>IF((AND($W122&gt;=100%,$W122&lt;&gt;"")),เงื่อนไข!$F$8*AH122/$V122,0)</f>
        <v>0</v>
      </c>
      <c r="AQ122" s="184">
        <f>วันทำงาน!AU122</f>
        <v>0</v>
      </c>
      <c r="AR122" s="150"/>
      <c r="AS122" s="150">
        <f>IF(W122="",0,IF($W122&gt;=100%,เงื่อนไข!$P$4,IF($W122&gt;=80%,เงื่อนไข!$O$4,IF($W122&gt;=50%,เงื่อนไข!$N$4,IF($W122&lt;50%,เงื่อนไข!$M$4)))))</f>
        <v>0</v>
      </c>
      <c r="AT122" s="179">
        <f t="shared" si="25"/>
        <v>0</v>
      </c>
      <c r="AU122" s="175">
        <f t="shared" si="26"/>
        <v>0</v>
      </c>
      <c r="AV122" s="175">
        <f>IF(AT122=0,0,AT122/$R122*เงื่อนไข!$B$4)</f>
        <v>0</v>
      </c>
      <c r="AW122" s="181">
        <f t="shared" si="29"/>
        <v>0</v>
      </c>
      <c r="AX122" s="175">
        <f>SUMIF(วันทำงาน!$F$554:$F$687,$B122,วันทำงาน!$L$554:$L$687)</f>
        <v>0</v>
      </c>
      <c r="AY122" s="182">
        <f>IF((AND($W122&gt;=100%,$W122&lt;&gt;"")),เงื่อนไข!$F$8*AQ122/$V122,0)</f>
        <v>0</v>
      </c>
    </row>
    <row r="123" spans="1:51" s="6" customFormat="1" x14ac:dyDescent="0.25">
      <c r="A123" s="124" t="str">
        <f>IF(วันทำงาน!A123&lt;&gt;"",วันทำงาน!A123,"")</f>
        <v/>
      </c>
      <c r="B123" s="124" t="str">
        <f>IF(วันทำงาน!B123&lt;&gt;"",วันทำงาน!B123,"")</f>
        <v/>
      </c>
      <c r="C123" s="124"/>
      <c r="D123" s="124" t="str">
        <f>IF(วันทำงาน!C123&lt;&gt;"",วันทำงาน!C123,"")</f>
        <v/>
      </c>
      <c r="E123" s="125" t="str">
        <f>IF(วันทำงาน!D123&lt;&gt;"",วันทำงาน!D123,"")</f>
        <v/>
      </c>
      <c r="F123" s="90" t="str">
        <f>IF(วันทำงาน!E123&lt;&gt;"",วันทำงาน!E123,"")</f>
        <v/>
      </c>
      <c r="G123" s="124" t="str">
        <f>IF(วันทำงาน!F123&lt;&gt;"",วันทำงาน!F123,"")</f>
        <v/>
      </c>
      <c r="H123" s="136" t="str">
        <f>IF(F123="Salesman",วันทำงาน!G123,"")</f>
        <v/>
      </c>
      <c r="I123" s="141" t="str">
        <f>IF($H123="","",AB123/$R123*(100%-เงื่อนไข!$B$4))</f>
        <v/>
      </c>
      <c r="J123" s="141" t="str">
        <f>IF($H123="","",AK123/$R123*(100%-เงื่อนไข!$B$4))</f>
        <v/>
      </c>
      <c r="K123" s="141" t="str">
        <f>IF($H123="","",AT123/$R123*(100%-เงื่อนไข!$B$4))</f>
        <v/>
      </c>
      <c r="L123" s="141" t="str">
        <f t="shared" si="30"/>
        <v/>
      </c>
      <c r="M123" s="142" t="str">
        <f>IF((OR(วันทำงาน!H123="",$F$1="")),"",IF(F123="Salesman",วันทำงาน!H123,""))</f>
        <v/>
      </c>
      <c r="N123" s="111">
        <f>IF($M123="",0,IF($X123="P",Y123*เงื่อนไข!$C$5,0))</f>
        <v>0</v>
      </c>
      <c r="O123" s="111">
        <f>IF($M123="",0,IF($X123="P",AH123*เงื่อนไข!$C$5,0))</f>
        <v>0</v>
      </c>
      <c r="P123" s="141">
        <f>IF($M123="",0,IF($X123="P",AQ123*เงื่อนไข!$C$5,0))</f>
        <v>0</v>
      </c>
      <c r="Q123" s="141">
        <f t="shared" si="31"/>
        <v>0</v>
      </c>
      <c r="R123" s="124" t="str">
        <f>IF($A123="","",IF(วันทำงาน!J123&lt;&gt;"",วันทำงาน!J123,""))</f>
        <v/>
      </c>
      <c r="S123" s="124" t="str">
        <f>IF($A123="","",IF(วันทำงาน!K123&lt;&gt;"",วันทำงาน!K123,""))</f>
        <v/>
      </c>
      <c r="T123" s="156">
        <f>IF(วันทำงาน!AZ123&lt;&gt;"",IF(วันทำงาน!AZ123&gt;S123,S123,วันทำงาน!AZ123),"")</f>
        <v>1</v>
      </c>
      <c r="U123" s="106" t="str">
        <f>IF(A123="","",เงื่อนไข!C$4)</f>
        <v/>
      </c>
      <c r="V123" s="106">
        <f t="shared" si="18"/>
        <v>0</v>
      </c>
      <c r="W123" s="105" t="str">
        <f t="shared" si="19"/>
        <v/>
      </c>
      <c r="X123" s="186" t="str">
        <f t="shared" si="20"/>
        <v/>
      </c>
      <c r="Y123" s="184">
        <f>วันทำงาน!AQ123</f>
        <v>0</v>
      </c>
      <c r="Z123" s="150"/>
      <c r="AA123" s="150">
        <f>IF($W123="",0,IF($W123&gt;=100%,เงื่อนไข!$H$4,IF($W123&gt;=80%,เงื่อนไข!$G$4,IF($W123&gt;=50%,เงื่อนไข!$F$4,IF($W123&lt;50%,เงื่อนไข!$E$4)))))</f>
        <v>0</v>
      </c>
      <c r="AB123" s="179">
        <f t="shared" si="21"/>
        <v>0</v>
      </c>
      <c r="AC123" s="141">
        <f t="shared" si="22"/>
        <v>0</v>
      </c>
      <c r="AD123" s="175">
        <f>IF(AB123=0,0,AB123/$R123*เงื่อนไข!$B$4)</f>
        <v>0</v>
      </c>
      <c r="AE123" s="181">
        <f t="shared" si="27"/>
        <v>0</v>
      </c>
      <c r="AF123" s="175">
        <f>SUMIF(วันทำงาน!$F$554:$F$687,$B123,วันทำงาน!$J$554:$J$687)</f>
        <v>0</v>
      </c>
      <c r="AG123" s="182">
        <f>IF((AND($W123&gt;=100%,$W123&lt;&gt;"")),เงื่อนไข!$F$8*Y123/$V123,0)</f>
        <v>0</v>
      </c>
      <c r="AH123" s="181">
        <f>SUM(วันทำงาน!AR123:AT123,วันทำงาน!AV123:AX123)</f>
        <v>0</v>
      </c>
      <c r="AI123" s="150"/>
      <c r="AJ123" s="150">
        <f>IF($W123="",0,IF($W123&gt;=100%,เงื่อนไข!$L$4,IF($W123&gt;=80%,เงื่อนไข!$K$4,IF($W123&gt;=50%,เงื่อนไข!$J$4,IF($W123&lt;50%,เงื่อนไข!$I$4)))))</f>
        <v>0</v>
      </c>
      <c r="AK123" s="179">
        <f t="shared" si="23"/>
        <v>0</v>
      </c>
      <c r="AL123" s="175">
        <f t="shared" si="24"/>
        <v>0</v>
      </c>
      <c r="AM123" s="175">
        <f>IF(AK123=0,0,AK123/$R123*เงื่อนไข!$B$4)</f>
        <v>0</v>
      </c>
      <c r="AN123" s="181">
        <f t="shared" si="28"/>
        <v>0</v>
      </c>
      <c r="AO123" s="175">
        <f>SUMIF(วันทำงาน!$F$554:$F$687,$B123,วันทำงาน!$K$554:$K$687)</f>
        <v>0</v>
      </c>
      <c r="AP123" s="182">
        <f>IF((AND($W123&gt;=100%,$W123&lt;&gt;"")),เงื่อนไข!$F$8*AH123/$V123,0)</f>
        <v>0</v>
      </c>
      <c r="AQ123" s="184">
        <f>วันทำงาน!AU123</f>
        <v>0</v>
      </c>
      <c r="AR123" s="150"/>
      <c r="AS123" s="150">
        <f>IF(W123="",0,IF($W123&gt;=100%,เงื่อนไข!$P$4,IF($W123&gt;=80%,เงื่อนไข!$O$4,IF($W123&gt;=50%,เงื่อนไข!$N$4,IF($W123&lt;50%,เงื่อนไข!$M$4)))))</f>
        <v>0</v>
      </c>
      <c r="AT123" s="179">
        <f t="shared" si="25"/>
        <v>0</v>
      </c>
      <c r="AU123" s="175">
        <f t="shared" si="26"/>
        <v>0</v>
      </c>
      <c r="AV123" s="175">
        <f>IF(AT123=0,0,AT123/$R123*เงื่อนไข!$B$4)</f>
        <v>0</v>
      </c>
      <c r="AW123" s="181">
        <f t="shared" si="29"/>
        <v>0</v>
      </c>
      <c r="AX123" s="175">
        <f>SUMIF(วันทำงาน!$F$554:$F$687,$B123,วันทำงาน!$L$554:$L$687)</f>
        <v>0</v>
      </c>
      <c r="AY123" s="182">
        <f>IF((AND($W123&gt;=100%,$W123&lt;&gt;"")),เงื่อนไข!$F$8*AQ123/$V123,0)</f>
        <v>0</v>
      </c>
    </row>
    <row r="124" spans="1:51" s="6" customFormat="1" x14ac:dyDescent="0.25">
      <c r="A124" s="124" t="str">
        <f>IF(วันทำงาน!A124&lt;&gt;"",วันทำงาน!A124,"")</f>
        <v/>
      </c>
      <c r="B124" s="124" t="str">
        <f>IF(วันทำงาน!B124&lt;&gt;"",วันทำงาน!B124,"")</f>
        <v/>
      </c>
      <c r="C124" s="124"/>
      <c r="D124" s="124" t="str">
        <f>IF(วันทำงาน!C124&lt;&gt;"",วันทำงาน!C124,"")</f>
        <v/>
      </c>
      <c r="E124" s="125" t="str">
        <f>IF(วันทำงาน!D124&lt;&gt;"",วันทำงาน!D124,"")</f>
        <v/>
      </c>
      <c r="F124" s="90" t="str">
        <f>IF(วันทำงาน!E124&lt;&gt;"",วันทำงาน!E124,"")</f>
        <v/>
      </c>
      <c r="G124" s="124" t="str">
        <f>IF(วันทำงาน!F124&lt;&gt;"",วันทำงาน!F124,"")</f>
        <v/>
      </c>
      <c r="H124" s="136" t="str">
        <f>IF(F124="Salesman",วันทำงาน!G124,"")</f>
        <v/>
      </c>
      <c r="I124" s="141" t="str">
        <f>IF($H124="","",AB124/$R124*(100%-เงื่อนไข!$B$4))</f>
        <v/>
      </c>
      <c r="J124" s="141" t="str">
        <f>IF($H124="","",AK124/$R124*(100%-เงื่อนไข!$B$4))</f>
        <v/>
      </c>
      <c r="K124" s="141" t="str">
        <f>IF($H124="","",AT124/$R124*(100%-เงื่อนไข!$B$4))</f>
        <v/>
      </c>
      <c r="L124" s="141" t="str">
        <f t="shared" si="30"/>
        <v/>
      </c>
      <c r="M124" s="142" t="str">
        <f>IF((OR(วันทำงาน!H124="",$F$1="")),"",IF(F124="Salesman",วันทำงาน!H124,""))</f>
        <v/>
      </c>
      <c r="N124" s="111">
        <f>IF($M124="",0,IF($X124="P",Y124*เงื่อนไข!$C$5,0))</f>
        <v>0</v>
      </c>
      <c r="O124" s="111">
        <f>IF($M124="",0,IF($X124="P",AH124*เงื่อนไข!$C$5,0))</f>
        <v>0</v>
      </c>
      <c r="P124" s="141">
        <f>IF($M124="",0,IF($X124="P",AQ124*เงื่อนไข!$C$5,0))</f>
        <v>0</v>
      </c>
      <c r="Q124" s="141">
        <f t="shared" si="31"/>
        <v>0</v>
      </c>
      <c r="R124" s="124" t="str">
        <f>IF($A124="","",IF(วันทำงาน!J124&lt;&gt;"",วันทำงาน!J124,""))</f>
        <v/>
      </c>
      <c r="S124" s="124" t="str">
        <f>IF($A124="","",IF(วันทำงาน!K124&lt;&gt;"",วันทำงาน!K124,""))</f>
        <v/>
      </c>
      <c r="T124" s="156">
        <f>IF(วันทำงาน!AZ124&lt;&gt;"",IF(วันทำงาน!AZ124&gt;S124,S124,วันทำงาน!AZ124),"")</f>
        <v>1</v>
      </c>
      <c r="U124" s="106" t="str">
        <f>IF(A124="","",เงื่อนไข!C$4)</f>
        <v/>
      </c>
      <c r="V124" s="106">
        <f t="shared" si="18"/>
        <v>0</v>
      </c>
      <c r="W124" s="105" t="str">
        <f t="shared" si="19"/>
        <v/>
      </c>
      <c r="X124" s="186" t="str">
        <f t="shared" si="20"/>
        <v/>
      </c>
      <c r="Y124" s="184">
        <f>วันทำงาน!AQ124</f>
        <v>0</v>
      </c>
      <c r="Z124" s="150"/>
      <c r="AA124" s="150">
        <f>IF($W124="",0,IF($W124&gt;=100%,เงื่อนไข!$H$4,IF($W124&gt;=80%,เงื่อนไข!$G$4,IF($W124&gt;=50%,เงื่อนไข!$F$4,IF($W124&lt;50%,เงื่อนไข!$E$4)))))</f>
        <v>0</v>
      </c>
      <c r="AB124" s="179">
        <f t="shared" si="21"/>
        <v>0</v>
      </c>
      <c r="AC124" s="141">
        <f t="shared" si="22"/>
        <v>0</v>
      </c>
      <c r="AD124" s="175">
        <f>IF(AB124=0,0,AB124/$R124*เงื่อนไข!$B$4)</f>
        <v>0</v>
      </c>
      <c r="AE124" s="181">
        <f t="shared" si="27"/>
        <v>0</v>
      </c>
      <c r="AF124" s="175">
        <f>SUMIF(วันทำงาน!$F$554:$F$687,$B124,วันทำงาน!$J$554:$J$687)</f>
        <v>0</v>
      </c>
      <c r="AG124" s="182">
        <f>IF((AND($W124&gt;=100%,$W124&lt;&gt;"")),เงื่อนไข!$F$8*Y124/$V124,0)</f>
        <v>0</v>
      </c>
      <c r="AH124" s="181">
        <f>SUM(วันทำงาน!AR124:AT124,วันทำงาน!AV124:AX124)</f>
        <v>0</v>
      </c>
      <c r="AI124" s="150"/>
      <c r="AJ124" s="150">
        <f>IF($W124="",0,IF($W124&gt;=100%,เงื่อนไข!$L$4,IF($W124&gt;=80%,เงื่อนไข!$K$4,IF($W124&gt;=50%,เงื่อนไข!$J$4,IF($W124&lt;50%,เงื่อนไข!$I$4)))))</f>
        <v>0</v>
      </c>
      <c r="AK124" s="179">
        <f t="shared" si="23"/>
        <v>0</v>
      </c>
      <c r="AL124" s="175">
        <f t="shared" si="24"/>
        <v>0</v>
      </c>
      <c r="AM124" s="175">
        <f>IF(AK124=0,0,AK124/$R124*เงื่อนไข!$B$4)</f>
        <v>0</v>
      </c>
      <c r="AN124" s="181">
        <f t="shared" si="28"/>
        <v>0</v>
      </c>
      <c r="AO124" s="175">
        <f>SUMIF(วันทำงาน!$F$554:$F$687,$B124,วันทำงาน!$K$554:$K$687)</f>
        <v>0</v>
      </c>
      <c r="AP124" s="182">
        <f>IF((AND($W124&gt;=100%,$W124&lt;&gt;"")),เงื่อนไข!$F$8*AH124/$V124,0)</f>
        <v>0</v>
      </c>
      <c r="AQ124" s="184">
        <f>วันทำงาน!AU124</f>
        <v>0</v>
      </c>
      <c r="AR124" s="150"/>
      <c r="AS124" s="150">
        <f>IF(W124="",0,IF($W124&gt;=100%,เงื่อนไข!$P$4,IF($W124&gt;=80%,เงื่อนไข!$O$4,IF($W124&gt;=50%,เงื่อนไข!$N$4,IF($W124&lt;50%,เงื่อนไข!$M$4)))))</f>
        <v>0</v>
      </c>
      <c r="AT124" s="179">
        <f t="shared" si="25"/>
        <v>0</v>
      </c>
      <c r="AU124" s="175">
        <f t="shared" si="26"/>
        <v>0</v>
      </c>
      <c r="AV124" s="175">
        <f>IF(AT124=0,0,AT124/$R124*เงื่อนไข!$B$4)</f>
        <v>0</v>
      </c>
      <c r="AW124" s="181">
        <f t="shared" si="29"/>
        <v>0</v>
      </c>
      <c r="AX124" s="175">
        <f>SUMIF(วันทำงาน!$F$554:$F$687,$B124,วันทำงาน!$L$554:$L$687)</f>
        <v>0</v>
      </c>
      <c r="AY124" s="182">
        <f>IF((AND($W124&gt;=100%,$W124&lt;&gt;"")),เงื่อนไข!$F$8*AQ124/$V124,0)</f>
        <v>0</v>
      </c>
    </row>
    <row r="125" spans="1:51" s="6" customFormat="1" x14ac:dyDescent="0.25">
      <c r="A125" s="124" t="str">
        <f>IF(วันทำงาน!A125&lt;&gt;"",วันทำงาน!A125,"")</f>
        <v/>
      </c>
      <c r="B125" s="124" t="str">
        <f>IF(วันทำงาน!B125&lt;&gt;"",วันทำงาน!B125,"")</f>
        <v/>
      </c>
      <c r="C125" s="124"/>
      <c r="D125" s="124" t="str">
        <f>IF(วันทำงาน!C125&lt;&gt;"",วันทำงาน!C125,"")</f>
        <v/>
      </c>
      <c r="E125" s="125" t="str">
        <f>IF(วันทำงาน!D125&lt;&gt;"",วันทำงาน!D125,"")</f>
        <v/>
      </c>
      <c r="F125" s="90" t="str">
        <f>IF(วันทำงาน!E125&lt;&gt;"",วันทำงาน!E125,"")</f>
        <v/>
      </c>
      <c r="G125" s="124" t="str">
        <f>IF(วันทำงาน!F125&lt;&gt;"",วันทำงาน!F125,"")</f>
        <v/>
      </c>
      <c r="H125" s="136" t="str">
        <f>IF(F125="Salesman",วันทำงาน!G125,"")</f>
        <v/>
      </c>
      <c r="I125" s="141" t="str">
        <f>IF($H125="","",AB125/$R125*(100%-เงื่อนไข!$B$4))</f>
        <v/>
      </c>
      <c r="J125" s="141" t="str">
        <f>IF($H125="","",AK125/$R125*(100%-เงื่อนไข!$B$4))</f>
        <v/>
      </c>
      <c r="K125" s="141" t="str">
        <f>IF($H125="","",AT125/$R125*(100%-เงื่อนไข!$B$4))</f>
        <v/>
      </c>
      <c r="L125" s="141" t="str">
        <f t="shared" si="30"/>
        <v/>
      </c>
      <c r="M125" s="142" t="str">
        <f>IF((OR(วันทำงาน!H125="",$F$1="")),"",IF(F125="Salesman",วันทำงาน!H125,""))</f>
        <v/>
      </c>
      <c r="N125" s="111">
        <f>IF($M125="",0,IF($X125="P",Y125*เงื่อนไข!$C$5,0))</f>
        <v>0</v>
      </c>
      <c r="O125" s="111">
        <f>IF($M125="",0,IF($X125="P",AH125*เงื่อนไข!$C$5,0))</f>
        <v>0</v>
      </c>
      <c r="P125" s="141">
        <f>IF($M125="",0,IF($X125="P",AQ125*เงื่อนไข!$C$5,0))</f>
        <v>0</v>
      </c>
      <c r="Q125" s="141">
        <f t="shared" si="31"/>
        <v>0</v>
      </c>
      <c r="R125" s="124" t="str">
        <f>IF($A125="","",IF(วันทำงาน!J125&lt;&gt;"",วันทำงาน!J125,""))</f>
        <v/>
      </c>
      <c r="S125" s="124" t="str">
        <f>IF($A125="","",IF(วันทำงาน!K125&lt;&gt;"",วันทำงาน!K125,""))</f>
        <v/>
      </c>
      <c r="T125" s="156">
        <f>IF(วันทำงาน!AZ125&lt;&gt;"",IF(วันทำงาน!AZ125&gt;S125,S125,วันทำงาน!AZ125),"")</f>
        <v>1</v>
      </c>
      <c r="U125" s="106" t="str">
        <f>IF(A125="","",เงื่อนไข!C$4)</f>
        <v/>
      </c>
      <c r="V125" s="106">
        <f t="shared" si="18"/>
        <v>0</v>
      </c>
      <c r="W125" s="105" t="str">
        <f t="shared" si="19"/>
        <v/>
      </c>
      <c r="X125" s="186" t="str">
        <f t="shared" si="20"/>
        <v/>
      </c>
      <c r="Y125" s="184">
        <f>วันทำงาน!AQ125</f>
        <v>0</v>
      </c>
      <c r="Z125" s="150"/>
      <c r="AA125" s="150">
        <f>IF($W125="",0,IF($W125&gt;=100%,เงื่อนไข!$H$4,IF($W125&gt;=80%,เงื่อนไข!$G$4,IF($W125&gt;=50%,เงื่อนไข!$F$4,IF($W125&lt;50%,เงื่อนไข!$E$4)))))</f>
        <v>0</v>
      </c>
      <c r="AB125" s="179">
        <f t="shared" si="21"/>
        <v>0</v>
      </c>
      <c r="AC125" s="141">
        <f t="shared" si="22"/>
        <v>0</v>
      </c>
      <c r="AD125" s="175">
        <f>IF(AB125=0,0,AB125/$R125*เงื่อนไข!$B$4)</f>
        <v>0</v>
      </c>
      <c r="AE125" s="181">
        <f t="shared" si="27"/>
        <v>0</v>
      </c>
      <c r="AF125" s="175">
        <f>SUMIF(วันทำงาน!$F$554:$F$687,$B125,วันทำงาน!$J$554:$J$687)</f>
        <v>0</v>
      </c>
      <c r="AG125" s="182">
        <f>IF((AND($W125&gt;=100%,$W125&lt;&gt;"")),เงื่อนไข!$F$8*Y125/$V125,0)</f>
        <v>0</v>
      </c>
      <c r="AH125" s="181">
        <f>SUM(วันทำงาน!AR125:AT125,วันทำงาน!AV125:AX125)</f>
        <v>0</v>
      </c>
      <c r="AI125" s="150"/>
      <c r="AJ125" s="150">
        <f>IF($W125="",0,IF($W125&gt;=100%,เงื่อนไข!$L$4,IF($W125&gt;=80%,เงื่อนไข!$K$4,IF($W125&gt;=50%,เงื่อนไข!$J$4,IF($W125&lt;50%,เงื่อนไข!$I$4)))))</f>
        <v>0</v>
      </c>
      <c r="AK125" s="179">
        <f t="shared" si="23"/>
        <v>0</v>
      </c>
      <c r="AL125" s="175">
        <f t="shared" si="24"/>
        <v>0</v>
      </c>
      <c r="AM125" s="175">
        <f>IF(AK125=0,0,AK125/$R125*เงื่อนไข!$B$4)</f>
        <v>0</v>
      </c>
      <c r="AN125" s="181">
        <f t="shared" si="28"/>
        <v>0</v>
      </c>
      <c r="AO125" s="175">
        <f>SUMIF(วันทำงาน!$F$554:$F$687,$B125,วันทำงาน!$K$554:$K$687)</f>
        <v>0</v>
      </c>
      <c r="AP125" s="182">
        <f>IF((AND($W125&gt;=100%,$W125&lt;&gt;"")),เงื่อนไข!$F$8*AH125/$V125,0)</f>
        <v>0</v>
      </c>
      <c r="AQ125" s="184">
        <f>วันทำงาน!AU125</f>
        <v>0</v>
      </c>
      <c r="AR125" s="150"/>
      <c r="AS125" s="150">
        <f>IF(W125="",0,IF($W125&gt;=100%,เงื่อนไข!$P$4,IF($W125&gt;=80%,เงื่อนไข!$O$4,IF($W125&gt;=50%,เงื่อนไข!$N$4,IF($W125&lt;50%,เงื่อนไข!$M$4)))))</f>
        <v>0</v>
      </c>
      <c r="AT125" s="179">
        <f t="shared" si="25"/>
        <v>0</v>
      </c>
      <c r="AU125" s="175">
        <f t="shared" si="26"/>
        <v>0</v>
      </c>
      <c r="AV125" s="175">
        <f>IF(AT125=0,0,AT125/$R125*เงื่อนไข!$B$4)</f>
        <v>0</v>
      </c>
      <c r="AW125" s="181">
        <f t="shared" si="29"/>
        <v>0</v>
      </c>
      <c r="AX125" s="175">
        <f>SUMIF(วันทำงาน!$F$554:$F$687,$B125,วันทำงาน!$L$554:$L$687)</f>
        <v>0</v>
      </c>
      <c r="AY125" s="182">
        <f>IF((AND($W125&gt;=100%,$W125&lt;&gt;"")),เงื่อนไข!$F$8*AQ125/$V125,0)</f>
        <v>0</v>
      </c>
    </row>
    <row r="126" spans="1:51" s="6" customFormat="1" x14ac:dyDescent="0.25">
      <c r="A126" s="124" t="str">
        <f>IF(วันทำงาน!A126&lt;&gt;"",วันทำงาน!A126,"")</f>
        <v/>
      </c>
      <c r="B126" s="124" t="str">
        <f>IF(วันทำงาน!B126&lt;&gt;"",วันทำงาน!B126,"")</f>
        <v/>
      </c>
      <c r="C126" s="124"/>
      <c r="D126" s="124" t="str">
        <f>IF(วันทำงาน!C126&lt;&gt;"",วันทำงาน!C126,"")</f>
        <v/>
      </c>
      <c r="E126" s="125" t="str">
        <f>IF(วันทำงาน!D126&lt;&gt;"",วันทำงาน!D126,"")</f>
        <v/>
      </c>
      <c r="F126" s="90" t="str">
        <f>IF(วันทำงาน!E126&lt;&gt;"",วันทำงาน!E126,"")</f>
        <v/>
      </c>
      <c r="G126" s="124" t="str">
        <f>IF(วันทำงาน!F126&lt;&gt;"",วันทำงาน!F126,"")</f>
        <v/>
      </c>
      <c r="H126" s="136" t="str">
        <f>IF(F126="Salesman",วันทำงาน!G126,"")</f>
        <v/>
      </c>
      <c r="I126" s="141" t="str">
        <f>IF($H126="","",AB126/$R126*(100%-เงื่อนไข!$B$4))</f>
        <v/>
      </c>
      <c r="J126" s="141" t="str">
        <f>IF($H126="","",AK126/$R126*(100%-เงื่อนไข!$B$4))</f>
        <v/>
      </c>
      <c r="K126" s="141" t="str">
        <f>IF($H126="","",AT126/$R126*(100%-เงื่อนไข!$B$4))</f>
        <v/>
      </c>
      <c r="L126" s="141" t="str">
        <f t="shared" si="30"/>
        <v/>
      </c>
      <c r="M126" s="142" t="str">
        <f>IF((OR(วันทำงาน!H126="",$F$1="")),"",IF(F126="Salesman",วันทำงาน!H126,""))</f>
        <v/>
      </c>
      <c r="N126" s="111">
        <f>IF($M126="",0,IF($X126="P",Y126*เงื่อนไข!$C$5,0))</f>
        <v>0</v>
      </c>
      <c r="O126" s="111">
        <f>IF($M126="",0,IF($X126="P",AH126*เงื่อนไข!$C$5,0))</f>
        <v>0</v>
      </c>
      <c r="P126" s="141">
        <f>IF($M126="",0,IF($X126="P",AQ126*เงื่อนไข!$C$5,0))</f>
        <v>0</v>
      </c>
      <c r="Q126" s="141">
        <f t="shared" si="31"/>
        <v>0</v>
      </c>
      <c r="R126" s="124" t="str">
        <f>IF($A126="","",IF(วันทำงาน!J126&lt;&gt;"",วันทำงาน!J126,""))</f>
        <v/>
      </c>
      <c r="S126" s="124" t="str">
        <f>IF($A126="","",IF(วันทำงาน!K126&lt;&gt;"",วันทำงาน!K126,""))</f>
        <v/>
      </c>
      <c r="T126" s="156">
        <f>IF(วันทำงาน!AZ126&lt;&gt;"",IF(วันทำงาน!AZ126&gt;S126,S126,วันทำงาน!AZ126),"")</f>
        <v>1</v>
      </c>
      <c r="U126" s="106" t="str">
        <f>IF(A126="","",เงื่อนไข!C$4)</f>
        <v/>
      </c>
      <c r="V126" s="106">
        <f t="shared" si="18"/>
        <v>0</v>
      </c>
      <c r="W126" s="105" t="str">
        <f t="shared" si="19"/>
        <v/>
      </c>
      <c r="X126" s="186" t="str">
        <f t="shared" si="20"/>
        <v/>
      </c>
      <c r="Y126" s="184">
        <f>วันทำงาน!AQ126</f>
        <v>0</v>
      </c>
      <c r="Z126" s="150"/>
      <c r="AA126" s="150">
        <f>IF($W126="",0,IF($W126&gt;=100%,เงื่อนไข!$H$4,IF($W126&gt;=80%,เงื่อนไข!$G$4,IF($W126&gt;=50%,เงื่อนไข!$F$4,IF($W126&lt;50%,เงื่อนไข!$E$4)))))</f>
        <v>0</v>
      </c>
      <c r="AB126" s="179">
        <f t="shared" si="21"/>
        <v>0</v>
      </c>
      <c r="AC126" s="141">
        <f t="shared" si="22"/>
        <v>0</v>
      </c>
      <c r="AD126" s="175">
        <f>IF(AB126=0,0,AB126/$R126*เงื่อนไข!$B$4)</f>
        <v>0</v>
      </c>
      <c r="AE126" s="181">
        <f t="shared" si="27"/>
        <v>0</v>
      </c>
      <c r="AF126" s="175">
        <f>SUMIF(วันทำงาน!$F$554:$F$687,$B126,วันทำงาน!$J$554:$J$687)</f>
        <v>0</v>
      </c>
      <c r="AG126" s="182">
        <f>IF((AND($W126&gt;=100%,$W126&lt;&gt;"")),เงื่อนไข!$F$8*Y126/$V126,0)</f>
        <v>0</v>
      </c>
      <c r="AH126" s="181">
        <f>SUM(วันทำงาน!AR126:AT126,วันทำงาน!AV126:AX126)</f>
        <v>0</v>
      </c>
      <c r="AI126" s="150"/>
      <c r="AJ126" s="150">
        <f>IF($W126="",0,IF($W126&gt;=100%,เงื่อนไข!$L$4,IF($W126&gt;=80%,เงื่อนไข!$K$4,IF($W126&gt;=50%,เงื่อนไข!$J$4,IF($W126&lt;50%,เงื่อนไข!$I$4)))))</f>
        <v>0</v>
      </c>
      <c r="AK126" s="179">
        <f t="shared" si="23"/>
        <v>0</v>
      </c>
      <c r="AL126" s="175">
        <f t="shared" si="24"/>
        <v>0</v>
      </c>
      <c r="AM126" s="175">
        <f>IF(AK126=0,0,AK126/$R126*เงื่อนไข!$B$4)</f>
        <v>0</v>
      </c>
      <c r="AN126" s="181">
        <f t="shared" si="28"/>
        <v>0</v>
      </c>
      <c r="AO126" s="175">
        <f>SUMIF(วันทำงาน!$F$554:$F$687,$B126,วันทำงาน!$K$554:$K$687)</f>
        <v>0</v>
      </c>
      <c r="AP126" s="182">
        <f>IF((AND($W126&gt;=100%,$W126&lt;&gt;"")),เงื่อนไข!$F$8*AH126/$V126,0)</f>
        <v>0</v>
      </c>
      <c r="AQ126" s="184">
        <f>วันทำงาน!AU126</f>
        <v>0</v>
      </c>
      <c r="AR126" s="150"/>
      <c r="AS126" s="150">
        <f>IF(W126="",0,IF($W126&gt;=100%,เงื่อนไข!$P$4,IF($W126&gt;=80%,เงื่อนไข!$O$4,IF($W126&gt;=50%,เงื่อนไข!$N$4,IF($W126&lt;50%,เงื่อนไข!$M$4)))))</f>
        <v>0</v>
      </c>
      <c r="AT126" s="179">
        <f t="shared" si="25"/>
        <v>0</v>
      </c>
      <c r="AU126" s="175">
        <f t="shared" si="26"/>
        <v>0</v>
      </c>
      <c r="AV126" s="175">
        <f>IF(AT126=0,0,AT126/$R126*เงื่อนไข!$B$4)</f>
        <v>0</v>
      </c>
      <c r="AW126" s="181">
        <f t="shared" si="29"/>
        <v>0</v>
      </c>
      <c r="AX126" s="175">
        <f>SUMIF(วันทำงาน!$F$554:$F$687,$B126,วันทำงาน!$L$554:$L$687)</f>
        <v>0</v>
      </c>
      <c r="AY126" s="182">
        <f>IF((AND($W126&gt;=100%,$W126&lt;&gt;"")),เงื่อนไข!$F$8*AQ126/$V126,0)</f>
        <v>0</v>
      </c>
    </row>
    <row r="127" spans="1:51" s="6" customFormat="1" x14ac:dyDescent="0.25">
      <c r="A127" s="124" t="str">
        <f>IF(วันทำงาน!A127&lt;&gt;"",วันทำงาน!A127,"")</f>
        <v/>
      </c>
      <c r="B127" s="124" t="str">
        <f>IF(วันทำงาน!B127&lt;&gt;"",วันทำงาน!B127,"")</f>
        <v/>
      </c>
      <c r="C127" s="124"/>
      <c r="D127" s="124" t="str">
        <f>IF(วันทำงาน!C127&lt;&gt;"",วันทำงาน!C127,"")</f>
        <v/>
      </c>
      <c r="E127" s="125" t="str">
        <f>IF(วันทำงาน!D127&lt;&gt;"",วันทำงาน!D127,"")</f>
        <v/>
      </c>
      <c r="F127" s="90" t="str">
        <f>IF(วันทำงาน!E127&lt;&gt;"",วันทำงาน!E127,"")</f>
        <v/>
      </c>
      <c r="G127" s="124" t="str">
        <f>IF(วันทำงาน!F127&lt;&gt;"",วันทำงาน!F127,"")</f>
        <v/>
      </c>
      <c r="H127" s="136" t="str">
        <f>IF(F127="Salesman",วันทำงาน!G127,"")</f>
        <v/>
      </c>
      <c r="I127" s="141" t="str">
        <f>IF($H127="","",AB127/$R127*(100%-เงื่อนไข!$B$4))</f>
        <v/>
      </c>
      <c r="J127" s="141" t="str">
        <f>IF($H127="","",AK127/$R127*(100%-เงื่อนไข!$B$4))</f>
        <v/>
      </c>
      <c r="K127" s="141" t="str">
        <f>IF($H127="","",AT127/$R127*(100%-เงื่อนไข!$B$4))</f>
        <v/>
      </c>
      <c r="L127" s="141" t="str">
        <f t="shared" si="30"/>
        <v/>
      </c>
      <c r="M127" s="142" t="str">
        <f>IF((OR(วันทำงาน!H127="",$F$1="")),"",IF(F127="Salesman",วันทำงาน!H127,""))</f>
        <v/>
      </c>
      <c r="N127" s="111">
        <f>IF($M127="",0,IF($X127="P",Y127*เงื่อนไข!$C$5,0))</f>
        <v>0</v>
      </c>
      <c r="O127" s="111">
        <f>IF($M127="",0,IF($X127="P",AH127*เงื่อนไข!$C$5,0))</f>
        <v>0</v>
      </c>
      <c r="P127" s="141">
        <f>IF($M127="",0,IF($X127="P",AQ127*เงื่อนไข!$C$5,0))</f>
        <v>0</v>
      </c>
      <c r="Q127" s="141">
        <f t="shared" si="31"/>
        <v>0</v>
      </c>
      <c r="R127" s="124" t="str">
        <f>IF($A127="","",IF(วันทำงาน!J127&lt;&gt;"",วันทำงาน!J127,""))</f>
        <v/>
      </c>
      <c r="S127" s="124" t="str">
        <f>IF($A127="","",IF(วันทำงาน!K127&lt;&gt;"",วันทำงาน!K127,""))</f>
        <v/>
      </c>
      <c r="T127" s="156">
        <f>IF(วันทำงาน!AZ127&lt;&gt;"",IF(วันทำงาน!AZ127&gt;S127,S127,วันทำงาน!AZ127),"")</f>
        <v>1</v>
      </c>
      <c r="U127" s="106" t="str">
        <f>IF(A127="","",เงื่อนไข!C$4)</f>
        <v/>
      </c>
      <c r="V127" s="106">
        <f t="shared" si="18"/>
        <v>0</v>
      </c>
      <c r="W127" s="105" t="str">
        <f t="shared" si="19"/>
        <v/>
      </c>
      <c r="X127" s="186" t="str">
        <f t="shared" si="20"/>
        <v/>
      </c>
      <c r="Y127" s="184">
        <f>วันทำงาน!AQ127</f>
        <v>0</v>
      </c>
      <c r="Z127" s="150"/>
      <c r="AA127" s="150">
        <f>IF($W127="",0,IF($W127&gt;=100%,เงื่อนไข!$H$4,IF($W127&gt;=80%,เงื่อนไข!$G$4,IF($W127&gt;=50%,เงื่อนไข!$F$4,IF($W127&lt;50%,เงื่อนไข!$E$4)))))</f>
        <v>0</v>
      </c>
      <c r="AB127" s="179">
        <f t="shared" si="21"/>
        <v>0</v>
      </c>
      <c r="AC127" s="141">
        <f t="shared" si="22"/>
        <v>0</v>
      </c>
      <c r="AD127" s="175">
        <f>IF(AB127=0,0,AB127/$R127*เงื่อนไข!$B$4)</f>
        <v>0</v>
      </c>
      <c r="AE127" s="181">
        <f t="shared" si="27"/>
        <v>0</v>
      </c>
      <c r="AF127" s="175">
        <f>SUMIF(วันทำงาน!$F$554:$F$687,$B127,วันทำงาน!$J$554:$J$687)</f>
        <v>0</v>
      </c>
      <c r="AG127" s="182">
        <f>IF((AND($W127&gt;=100%,$W127&lt;&gt;"")),เงื่อนไข!$F$8*Y127/$V127,0)</f>
        <v>0</v>
      </c>
      <c r="AH127" s="181">
        <f>SUM(วันทำงาน!AR127:AT127,วันทำงาน!AV127:AX127)</f>
        <v>0</v>
      </c>
      <c r="AI127" s="150"/>
      <c r="AJ127" s="150">
        <f>IF($W127="",0,IF($W127&gt;=100%,เงื่อนไข!$L$4,IF($W127&gt;=80%,เงื่อนไข!$K$4,IF($W127&gt;=50%,เงื่อนไข!$J$4,IF($W127&lt;50%,เงื่อนไข!$I$4)))))</f>
        <v>0</v>
      </c>
      <c r="AK127" s="179">
        <f t="shared" si="23"/>
        <v>0</v>
      </c>
      <c r="AL127" s="175">
        <f t="shared" si="24"/>
        <v>0</v>
      </c>
      <c r="AM127" s="175">
        <f>IF(AK127=0,0,AK127/$R127*เงื่อนไข!$B$4)</f>
        <v>0</v>
      </c>
      <c r="AN127" s="181">
        <f t="shared" si="28"/>
        <v>0</v>
      </c>
      <c r="AO127" s="175">
        <f>SUMIF(วันทำงาน!$F$554:$F$687,$B127,วันทำงาน!$K$554:$K$687)</f>
        <v>0</v>
      </c>
      <c r="AP127" s="182">
        <f>IF((AND($W127&gt;=100%,$W127&lt;&gt;"")),เงื่อนไข!$F$8*AH127/$V127,0)</f>
        <v>0</v>
      </c>
      <c r="AQ127" s="184">
        <f>วันทำงาน!AU127</f>
        <v>0</v>
      </c>
      <c r="AR127" s="150"/>
      <c r="AS127" s="150">
        <f>IF(W127="",0,IF($W127&gt;=100%,เงื่อนไข!$P$4,IF($W127&gt;=80%,เงื่อนไข!$O$4,IF($W127&gt;=50%,เงื่อนไข!$N$4,IF($W127&lt;50%,เงื่อนไข!$M$4)))))</f>
        <v>0</v>
      </c>
      <c r="AT127" s="179">
        <f t="shared" si="25"/>
        <v>0</v>
      </c>
      <c r="AU127" s="175">
        <f t="shared" si="26"/>
        <v>0</v>
      </c>
      <c r="AV127" s="175">
        <f>IF(AT127=0,0,AT127/$R127*เงื่อนไข!$B$4)</f>
        <v>0</v>
      </c>
      <c r="AW127" s="181">
        <f t="shared" si="29"/>
        <v>0</v>
      </c>
      <c r="AX127" s="175">
        <f>SUMIF(วันทำงาน!$F$554:$F$687,$B127,วันทำงาน!$L$554:$L$687)</f>
        <v>0</v>
      </c>
      <c r="AY127" s="182">
        <f>IF((AND($W127&gt;=100%,$W127&lt;&gt;"")),เงื่อนไข!$F$8*AQ127/$V127,0)</f>
        <v>0</v>
      </c>
    </row>
    <row r="128" spans="1:51" s="6" customFormat="1" x14ac:dyDescent="0.25">
      <c r="A128" s="124" t="str">
        <f>IF(วันทำงาน!A128&lt;&gt;"",วันทำงาน!A128,"")</f>
        <v/>
      </c>
      <c r="B128" s="124" t="str">
        <f>IF(วันทำงาน!B128&lt;&gt;"",วันทำงาน!B128,"")</f>
        <v/>
      </c>
      <c r="C128" s="124"/>
      <c r="D128" s="124" t="str">
        <f>IF(วันทำงาน!C128&lt;&gt;"",วันทำงาน!C128,"")</f>
        <v/>
      </c>
      <c r="E128" s="125" t="str">
        <f>IF(วันทำงาน!D128&lt;&gt;"",วันทำงาน!D128,"")</f>
        <v/>
      </c>
      <c r="F128" s="90" t="str">
        <f>IF(วันทำงาน!E128&lt;&gt;"",วันทำงาน!E128,"")</f>
        <v/>
      </c>
      <c r="G128" s="124" t="str">
        <f>IF(วันทำงาน!F128&lt;&gt;"",วันทำงาน!F128,"")</f>
        <v/>
      </c>
      <c r="H128" s="136" t="str">
        <f>IF(F128="Salesman",วันทำงาน!G128,"")</f>
        <v/>
      </c>
      <c r="I128" s="141" t="str">
        <f>IF($H128="","",AB128/$R128*(100%-เงื่อนไข!$B$4))</f>
        <v/>
      </c>
      <c r="J128" s="141" t="str">
        <f>IF($H128="","",AK128/$R128*(100%-เงื่อนไข!$B$4))</f>
        <v/>
      </c>
      <c r="K128" s="141" t="str">
        <f>IF($H128="","",AT128/$R128*(100%-เงื่อนไข!$B$4))</f>
        <v/>
      </c>
      <c r="L128" s="141" t="str">
        <f t="shared" si="30"/>
        <v/>
      </c>
      <c r="M128" s="142" t="str">
        <f>IF((OR(วันทำงาน!H128="",$F$1="")),"",IF(F128="Salesman",วันทำงาน!H128,""))</f>
        <v/>
      </c>
      <c r="N128" s="111">
        <f>IF($M128="",0,IF($X128="P",Y128*เงื่อนไข!$C$5,0))</f>
        <v>0</v>
      </c>
      <c r="O128" s="111">
        <f>IF($M128="",0,IF($X128="P",AH128*เงื่อนไข!$C$5,0))</f>
        <v>0</v>
      </c>
      <c r="P128" s="141">
        <f>IF($M128="",0,IF($X128="P",AQ128*เงื่อนไข!$C$5,0))</f>
        <v>0</v>
      </c>
      <c r="Q128" s="141">
        <f t="shared" si="31"/>
        <v>0</v>
      </c>
      <c r="R128" s="124" t="str">
        <f>IF($A128="","",IF(วันทำงาน!J128&lt;&gt;"",วันทำงาน!J128,""))</f>
        <v/>
      </c>
      <c r="S128" s="124" t="str">
        <f>IF($A128="","",IF(วันทำงาน!K128&lt;&gt;"",วันทำงาน!K128,""))</f>
        <v/>
      </c>
      <c r="T128" s="156">
        <f>IF(วันทำงาน!AZ128&lt;&gt;"",IF(วันทำงาน!AZ128&gt;S128,S128,วันทำงาน!AZ128),"")</f>
        <v>1</v>
      </c>
      <c r="U128" s="106" t="str">
        <f>IF(A128="","",เงื่อนไข!C$4)</f>
        <v/>
      </c>
      <c r="V128" s="106">
        <f t="shared" si="18"/>
        <v>0</v>
      </c>
      <c r="W128" s="105" t="str">
        <f t="shared" si="19"/>
        <v/>
      </c>
      <c r="X128" s="186" t="str">
        <f t="shared" si="20"/>
        <v/>
      </c>
      <c r="Y128" s="184">
        <f>วันทำงาน!AQ128</f>
        <v>0</v>
      </c>
      <c r="Z128" s="150"/>
      <c r="AA128" s="150">
        <f>IF($W128="",0,IF($W128&gt;=100%,เงื่อนไข!$H$4,IF($W128&gt;=80%,เงื่อนไข!$G$4,IF($W128&gt;=50%,เงื่อนไข!$F$4,IF($W128&lt;50%,เงื่อนไข!$E$4)))))</f>
        <v>0</v>
      </c>
      <c r="AB128" s="179">
        <f t="shared" si="21"/>
        <v>0</v>
      </c>
      <c r="AC128" s="141">
        <f t="shared" si="22"/>
        <v>0</v>
      </c>
      <c r="AD128" s="175">
        <f>IF(AB128=0,0,AB128/$R128*เงื่อนไข!$B$4)</f>
        <v>0</v>
      </c>
      <c r="AE128" s="181">
        <f t="shared" si="27"/>
        <v>0</v>
      </c>
      <c r="AF128" s="175">
        <f>SUMIF(วันทำงาน!$F$554:$F$687,$B128,วันทำงาน!$J$554:$J$687)</f>
        <v>0</v>
      </c>
      <c r="AG128" s="182">
        <f>IF((AND($W128&gt;=100%,$W128&lt;&gt;"")),เงื่อนไข!$F$8*Y128/$V128,0)</f>
        <v>0</v>
      </c>
      <c r="AH128" s="181">
        <f>SUM(วันทำงาน!AR128:AT128,วันทำงาน!AV128:AX128)</f>
        <v>0</v>
      </c>
      <c r="AI128" s="150"/>
      <c r="AJ128" s="150">
        <f>IF($W128="",0,IF($W128&gt;=100%,เงื่อนไข!$L$4,IF($W128&gt;=80%,เงื่อนไข!$K$4,IF($W128&gt;=50%,เงื่อนไข!$J$4,IF($W128&lt;50%,เงื่อนไข!$I$4)))))</f>
        <v>0</v>
      </c>
      <c r="AK128" s="179">
        <f t="shared" si="23"/>
        <v>0</v>
      </c>
      <c r="AL128" s="175">
        <f t="shared" si="24"/>
        <v>0</v>
      </c>
      <c r="AM128" s="175">
        <f>IF(AK128=0,0,AK128/$R128*เงื่อนไข!$B$4)</f>
        <v>0</v>
      </c>
      <c r="AN128" s="181">
        <f t="shared" si="28"/>
        <v>0</v>
      </c>
      <c r="AO128" s="175">
        <f>SUMIF(วันทำงาน!$F$554:$F$687,$B128,วันทำงาน!$K$554:$K$687)</f>
        <v>0</v>
      </c>
      <c r="AP128" s="182">
        <f>IF((AND($W128&gt;=100%,$W128&lt;&gt;"")),เงื่อนไข!$F$8*AH128/$V128,0)</f>
        <v>0</v>
      </c>
      <c r="AQ128" s="184">
        <f>วันทำงาน!AU128</f>
        <v>0</v>
      </c>
      <c r="AR128" s="150"/>
      <c r="AS128" s="150">
        <f>IF(W128="",0,IF($W128&gt;=100%,เงื่อนไข!$P$4,IF($W128&gt;=80%,เงื่อนไข!$O$4,IF($W128&gt;=50%,เงื่อนไข!$N$4,IF($W128&lt;50%,เงื่อนไข!$M$4)))))</f>
        <v>0</v>
      </c>
      <c r="AT128" s="179">
        <f t="shared" si="25"/>
        <v>0</v>
      </c>
      <c r="AU128" s="175">
        <f t="shared" si="26"/>
        <v>0</v>
      </c>
      <c r="AV128" s="175">
        <f>IF(AT128=0,0,AT128/$R128*เงื่อนไข!$B$4)</f>
        <v>0</v>
      </c>
      <c r="AW128" s="181">
        <f t="shared" si="29"/>
        <v>0</v>
      </c>
      <c r="AX128" s="175">
        <f>SUMIF(วันทำงาน!$F$554:$F$687,$B128,วันทำงาน!$L$554:$L$687)</f>
        <v>0</v>
      </c>
      <c r="AY128" s="182">
        <f>IF((AND($W128&gt;=100%,$W128&lt;&gt;"")),เงื่อนไข!$F$8*AQ128/$V128,0)</f>
        <v>0</v>
      </c>
    </row>
    <row r="129" spans="1:51" s="6" customFormat="1" x14ac:dyDescent="0.25">
      <c r="A129" s="124" t="str">
        <f>IF(วันทำงาน!A129&lt;&gt;"",วันทำงาน!A129,"")</f>
        <v/>
      </c>
      <c r="B129" s="124" t="str">
        <f>IF(วันทำงาน!B129&lt;&gt;"",วันทำงาน!B129,"")</f>
        <v/>
      </c>
      <c r="C129" s="124"/>
      <c r="D129" s="124" t="str">
        <f>IF(วันทำงาน!C129&lt;&gt;"",วันทำงาน!C129,"")</f>
        <v/>
      </c>
      <c r="E129" s="125" t="str">
        <f>IF(วันทำงาน!D129&lt;&gt;"",วันทำงาน!D129,"")</f>
        <v/>
      </c>
      <c r="F129" s="90" t="str">
        <f>IF(วันทำงาน!E129&lt;&gt;"",วันทำงาน!E129,"")</f>
        <v/>
      </c>
      <c r="G129" s="124" t="str">
        <f>IF(วันทำงาน!F129&lt;&gt;"",วันทำงาน!F129,"")</f>
        <v/>
      </c>
      <c r="H129" s="136" t="str">
        <f>IF(F129="Salesman",วันทำงาน!G129,"")</f>
        <v/>
      </c>
      <c r="I129" s="141" t="str">
        <f>IF($H129="","",AB129/$R129*(100%-เงื่อนไข!$B$4))</f>
        <v/>
      </c>
      <c r="J129" s="141" t="str">
        <f>IF($H129="","",AK129/$R129*(100%-เงื่อนไข!$B$4))</f>
        <v/>
      </c>
      <c r="K129" s="141" t="str">
        <f>IF($H129="","",AT129/$R129*(100%-เงื่อนไข!$B$4))</f>
        <v/>
      </c>
      <c r="L129" s="141" t="str">
        <f t="shared" si="30"/>
        <v/>
      </c>
      <c r="M129" s="142" t="str">
        <f>IF((OR(วันทำงาน!H129="",$F$1="")),"",IF(F129="Salesman",วันทำงาน!H129,""))</f>
        <v/>
      </c>
      <c r="N129" s="111">
        <f>IF($M129="",0,IF($X129="P",Y129*เงื่อนไข!$C$5,0))</f>
        <v>0</v>
      </c>
      <c r="O129" s="111">
        <f>IF($M129="",0,IF($X129="P",AH129*เงื่อนไข!$C$5,0))</f>
        <v>0</v>
      </c>
      <c r="P129" s="141">
        <f>IF($M129="",0,IF($X129="P",AQ129*เงื่อนไข!$C$5,0))</f>
        <v>0</v>
      </c>
      <c r="Q129" s="141">
        <f t="shared" si="31"/>
        <v>0</v>
      </c>
      <c r="R129" s="124" t="str">
        <f>IF($A129="","",IF(วันทำงาน!J129&lt;&gt;"",วันทำงาน!J129,""))</f>
        <v/>
      </c>
      <c r="S129" s="124" t="str">
        <f>IF($A129="","",IF(วันทำงาน!K129&lt;&gt;"",วันทำงาน!K129,""))</f>
        <v/>
      </c>
      <c r="T129" s="156">
        <f>IF(วันทำงาน!AZ129&lt;&gt;"",IF(วันทำงาน!AZ129&gt;S129,S129,วันทำงาน!AZ129),"")</f>
        <v>1</v>
      </c>
      <c r="U129" s="106" t="str">
        <f>IF(A129="","",เงื่อนไข!C$4)</f>
        <v/>
      </c>
      <c r="V129" s="106">
        <f t="shared" si="18"/>
        <v>0</v>
      </c>
      <c r="W129" s="105" t="str">
        <f t="shared" si="19"/>
        <v/>
      </c>
      <c r="X129" s="186" t="str">
        <f t="shared" si="20"/>
        <v/>
      </c>
      <c r="Y129" s="184">
        <f>วันทำงาน!AQ129</f>
        <v>0</v>
      </c>
      <c r="Z129" s="150"/>
      <c r="AA129" s="150">
        <f>IF($W129="",0,IF($W129&gt;=100%,เงื่อนไข!$H$4,IF($W129&gt;=80%,เงื่อนไข!$G$4,IF($W129&gt;=50%,เงื่อนไข!$F$4,IF($W129&lt;50%,เงื่อนไข!$E$4)))))</f>
        <v>0</v>
      </c>
      <c r="AB129" s="179">
        <f t="shared" si="21"/>
        <v>0</v>
      </c>
      <c r="AC129" s="141">
        <f t="shared" si="22"/>
        <v>0</v>
      </c>
      <c r="AD129" s="175">
        <f>IF(AB129=0,0,AB129/$R129*เงื่อนไข!$B$4)</f>
        <v>0</v>
      </c>
      <c r="AE129" s="181">
        <f t="shared" si="27"/>
        <v>0</v>
      </c>
      <c r="AF129" s="175">
        <f>SUMIF(วันทำงาน!$F$554:$F$687,$B129,วันทำงาน!$J$554:$J$687)</f>
        <v>0</v>
      </c>
      <c r="AG129" s="182">
        <f>IF((AND($W129&gt;=100%,$W129&lt;&gt;"")),เงื่อนไข!$F$8*Y129/$V129,0)</f>
        <v>0</v>
      </c>
      <c r="AH129" s="181">
        <f>SUM(วันทำงาน!AR129:AT129,วันทำงาน!AV129:AX129)</f>
        <v>0</v>
      </c>
      <c r="AI129" s="150"/>
      <c r="AJ129" s="150">
        <f>IF($W129="",0,IF($W129&gt;=100%,เงื่อนไข!$L$4,IF($W129&gt;=80%,เงื่อนไข!$K$4,IF($W129&gt;=50%,เงื่อนไข!$J$4,IF($W129&lt;50%,เงื่อนไข!$I$4)))))</f>
        <v>0</v>
      </c>
      <c r="AK129" s="179">
        <f t="shared" si="23"/>
        <v>0</v>
      </c>
      <c r="AL129" s="175">
        <f t="shared" si="24"/>
        <v>0</v>
      </c>
      <c r="AM129" s="175">
        <f>IF(AK129=0,0,AK129/$R129*เงื่อนไข!$B$4)</f>
        <v>0</v>
      </c>
      <c r="AN129" s="181">
        <f t="shared" si="28"/>
        <v>0</v>
      </c>
      <c r="AO129" s="175">
        <f>SUMIF(วันทำงาน!$F$554:$F$687,$B129,วันทำงาน!$K$554:$K$687)</f>
        <v>0</v>
      </c>
      <c r="AP129" s="182">
        <f>IF((AND($W129&gt;=100%,$W129&lt;&gt;"")),เงื่อนไข!$F$8*AH129/$V129,0)</f>
        <v>0</v>
      </c>
      <c r="AQ129" s="184">
        <f>วันทำงาน!AU129</f>
        <v>0</v>
      </c>
      <c r="AR129" s="150"/>
      <c r="AS129" s="150">
        <f>IF(W129="",0,IF($W129&gt;=100%,เงื่อนไข!$P$4,IF($W129&gt;=80%,เงื่อนไข!$O$4,IF($W129&gt;=50%,เงื่อนไข!$N$4,IF($W129&lt;50%,เงื่อนไข!$M$4)))))</f>
        <v>0</v>
      </c>
      <c r="AT129" s="179">
        <f t="shared" si="25"/>
        <v>0</v>
      </c>
      <c r="AU129" s="175">
        <f t="shared" si="26"/>
        <v>0</v>
      </c>
      <c r="AV129" s="175">
        <f>IF(AT129=0,0,AT129/$R129*เงื่อนไข!$B$4)</f>
        <v>0</v>
      </c>
      <c r="AW129" s="181">
        <f t="shared" si="29"/>
        <v>0</v>
      </c>
      <c r="AX129" s="175">
        <f>SUMIF(วันทำงาน!$F$554:$F$687,$B129,วันทำงาน!$L$554:$L$687)</f>
        <v>0</v>
      </c>
      <c r="AY129" s="182">
        <f>IF((AND($W129&gt;=100%,$W129&lt;&gt;"")),เงื่อนไข!$F$8*AQ129/$V129,0)</f>
        <v>0</v>
      </c>
    </row>
    <row r="130" spans="1:51" s="6" customFormat="1" x14ac:dyDescent="0.25">
      <c r="A130" s="124" t="str">
        <f>IF(วันทำงาน!A130&lt;&gt;"",วันทำงาน!A130,"")</f>
        <v/>
      </c>
      <c r="B130" s="124" t="str">
        <f>IF(วันทำงาน!B130&lt;&gt;"",วันทำงาน!B130,"")</f>
        <v/>
      </c>
      <c r="C130" s="124"/>
      <c r="D130" s="124" t="str">
        <f>IF(วันทำงาน!C130&lt;&gt;"",วันทำงาน!C130,"")</f>
        <v/>
      </c>
      <c r="E130" s="125" t="str">
        <f>IF(วันทำงาน!D130&lt;&gt;"",วันทำงาน!D130,"")</f>
        <v/>
      </c>
      <c r="F130" s="90" t="str">
        <f>IF(วันทำงาน!E130&lt;&gt;"",วันทำงาน!E130,"")</f>
        <v/>
      </c>
      <c r="G130" s="124" t="str">
        <f>IF(วันทำงาน!F130&lt;&gt;"",วันทำงาน!F130,"")</f>
        <v/>
      </c>
      <c r="H130" s="136" t="str">
        <f>IF(F130="Salesman",วันทำงาน!G130,"")</f>
        <v/>
      </c>
      <c r="I130" s="141" t="str">
        <f>IF($H130="","",AB130/$R130*(100%-เงื่อนไข!$B$4))</f>
        <v/>
      </c>
      <c r="J130" s="141" t="str">
        <f>IF($H130="","",AK130/$R130*(100%-เงื่อนไข!$B$4))</f>
        <v/>
      </c>
      <c r="K130" s="141" t="str">
        <f>IF($H130="","",AT130/$R130*(100%-เงื่อนไข!$B$4))</f>
        <v/>
      </c>
      <c r="L130" s="141" t="str">
        <f t="shared" si="30"/>
        <v/>
      </c>
      <c r="M130" s="142" t="str">
        <f>IF((OR(วันทำงาน!H130="",$F$1="")),"",IF(F130="Salesman",วันทำงาน!H130,""))</f>
        <v/>
      </c>
      <c r="N130" s="111">
        <f>IF($M130="",0,IF($X130="P",Y130*เงื่อนไข!$C$5,0))</f>
        <v>0</v>
      </c>
      <c r="O130" s="111">
        <f>IF($M130="",0,IF($X130="P",AH130*เงื่อนไข!$C$5,0))</f>
        <v>0</v>
      </c>
      <c r="P130" s="141">
        <f>IF($M130="",0,IF($X130="P",AQ130*เงื่อนไข!$C$5,0))</f>
        <v>0</v>
      </c>
      <c r="Q130" s="141">
        <f t="shared" si="31"/>
        <v>0</v>
      </c>
      <c r="R130" s="124" t="str">
        <f>IF($A130="","",IF(วันทำงาน!J130&lt;&gt;"",วันทำงาน!J130,""))</f>
        <v/>
      </c>
      <c r="S130" s="124" t="str">
        <f>IF($A130="","",IF(วันทำงาน!K130&lt;&gt;"",วันทำงาน!K130,""))</f>
        <v/>
      </c>
      <c r="T130" s="156">
        <f>IF(วันทำงาน!AZ130&lt;&gt;"",IF(วันทำงาน!AZ130&gt;S130,S130,วันทำงาน!AZ130),"")</f>
        <v>1</v>
      </c>
      <c r="U130" s="106" t="str">
        <f>IF(A130="","",เงื่อนไข!C$4)</f>
        <v/>
      </c>
      <c r="V130" s="106">
        <f t="shared" si="18"/>
        <v>0</v>
      </c>
      <c r="W130" s="105" t="str">
        <f t="shared" si="19"/>
        <v/>
      </c>
      <c r="X130" s="186" t="str">
        <f t="shared" si="20"/>
        <v/>
      </c>
      <c r="Y130" s="184">
        <f>วันทำงาน!AQ130</f>
        <v>0</v>
      </c>
      <c r="Z130" s="150"/>
      <c r="AA130" s="150">
        <f>IF($W130="",0,IF($W130&gt;=100%,เงื่อนไข!$H$4,IF($W130&gt;=80%,เงื่อนไข!$G$4,IF($W130&gt;=50%,เงื่อนไข!$F$4,IF($W130&lt;50%,เงื่อนไข!$E$4)))))</f>
        <v>0</v>
      </c>
      <c r="AB130" s="179">
        <f t="shared" si="21"/>
        <v>0</v>
      </c>
      <c r="AC130" s="141">
        <f t="shared" si="22"/>
        <v>0</v>
      </c>
      <c r="AD130" s="175">
        <f>IF(AB130=0,0,AB130/$R130*เงื่อนไข!$B$4)</f>
        <v>0</v>
      </c>
      <c r="AE130" s="181">
        <f t="shared" si="27"/>
        <v>0</v>
      </c>
      <c r="AF130" s="175">
        <f>SUMIF(วันทำงาน!$F$554:$F$687,$B130,วันทำงาน!$J$554:$J$687)</f>
        <v>0</v>
      </c>
      <c r="AG130" s="182">
        <f>IF((AND($W130&gt;=100%,$W130&lt;&gt;"")),เงื่อนไข!$F$8*Y130/$V130,0)</f>
        <v>0</v>
      </c>
      <c r="AH130" s="181">
        <f>SUM(วันทำงาน!AR130:AT130,วันทำงาน!AV130:AX130)</f>
        <v>0</v>
      </c>
      <c r="AI130" s="150"/>
      <c r="AJ130" s="150">
        <f>IF($W130="",0,IF($W130&gt;=100%,เงื่อนไข!$L$4,IF($W130&gt;=80%,เงื่อนไข!$K$4,IF($W130&gt;=50%,เงื่อนไข!$J$4,IF($W130&lt;50%,เงื่อนไข!$I$4)))))</f>
        <v>0</v>
      </c>
      <c r="AK130" s="179">
        <f t="shared" si="23"/>
        <v>0</v>
      </c>
      <c r="AL130" s="175">
        <f t="shared" si="24"/>
        <v>0</v>
      </c>
      <c r="AM130" s="175">
        <f>IF(AK130=0,0,AK130/$R130*เงื่อนไข!$B$4)</f>
        <v>0</v>
      </c>
      <c r="AN130" s="181">
        <f t="shared" si="28"/>
        <v>0</v>
      </c>
      <c r="AO130" s="175">
        <f>SUMIF(วันทำงาน!$F$554:$F$687,$B130,วันทำงาน!$K$554:$K$687)</f>
        <v>0</v>
      </c>
      <c r="AP130" s="182">
        <f>IF((AND($W130&gt;=100%,$W130&lt;&gt;"")),เงื่อนไข!$F$8*AH130/$V130,0)</f>
        <v>0</v>
      </c>
      <c r="AQ130" s="184">
        <f>วันทำงาน!AU130</f>
        <v>0</v>
      </c>
      <c r="AR130" s="150"/>
      <c r="AS130" s="150">
        <f>IF(W130="",0,IF($W130&gt;=100%,เงื่อนไข!$P$4,IF($W130&gt;=80%,เงื่อนไข!$O$4,IF($W130&gt;=50%,เงื่อนไข!$N$4,IF($W130&lt;50%,เงื่อนไข!$M$4)))))</f>
        <v>0</v>
      </c>
      <c r="AT130" s="179">
        <f t="shared" si="25"/>
        <v>0</v>
      </c>
      <c r="AU130" s="175">
        <f t="shared" si="26"/>
        <v>0</v>
      </c>
      <c r="AV130" s="175">
        <f>IF(AT130=0,0,AT130/$R130*เงื่อนไข!$B$4)</f>
        <v>0</v>
      </c>
      <c r="AW130" s="181">
        <f t="shared" si="29"/>
        <v>0</v>
      </c>
      <c r="AX130" s="175">
        <f>SUMIF(วันทำงาน!$F$554:$F$687,$B130,วันทำงาน!$L$554:$L$687)</f>
        <v>0</v>
      </c>
      <c r="AY130" s="182">
        <f>IF((AND($W130&gt;=100%,$W130&lt;&gt;"")),เงื่อนไข!$F$8*AQ130/$V130,0)</f>
        <v>0</v>
      </c>
    </row>
    <row r="131" spans="1:51" s="6" customFormat="1" x14ac:dyDescent="0.25">
      <c r="A131" s="124" t="str">
        <f>IF(วันทำงาน!A131&lt;&gt;"",วันทำงาน!A131,"")</f>
        <v/>
      </c>
      <c r="B131" s="124" t="str">
        <f>IF(วันทำงาน!B131&lt;&gt;"",วันทำงาน!B131,"")</f>
        <v/>
      </c>
      <c r="C131" s="124"/>
      <c r="D131" s="124" t="str">
        <f>IF(วันทำงาน!C131&lt;&gt;"",วันทำงาน!C131,"")</f>
        <v/>
      </c>
      <c r="E131" s="125" t="str">
        <f>IF(วันทำงาน!D131&lt;&gt;"",วันทำงาน!D131,"")</f>
        <v/>
      </c>
      <c r="F131" s="90" t="str">
        <f>IF(วันทำงาน!E131&lt;&gt;"",วันทำงาน!E131,"")</f>
        <v/>
      </c>
      <c r="G131" s="124" t="str">
        <f>IF(วันทำงาน!F131&lt;&gt;"",วันทำงาน!F131,"")</f>
        <v/>
      </c>
      <c r="H131" s="136" t="str">
        <f>IF(F131="Salesman",วันทำงาน!G131,"")</f>
        <v/>
      </c>
      <c r="I131" s="141" t="str">
        <f>IF($H131="","",AB131/$R131*(100%-เงื่อนไข!$B$4))</f>
        <v/>
      </c>
      <c r="J131" s="141" t="str">
        <f>IF($H131="","",AK131/$R131*(100%-เงื่อนไข!$B$4))</f>
        <v/>
      </c>
      <c r="K131" s="141" t="str">
        <f>IF($H131="","",AT131/$R131*(100%-เงื่อนไข!$B$4))</f>
        <v/>
      </c>
      <c r="L131" s="141" t="str">
        <f t="shared" si="30"/>
        <v/>
      </c>
      <c r="M131" s="142" t="str">
        <f>IF((OR(วันทำงาน!H131="",$F$1="")),"",IF(F131="Salesman",วันทำงาน!H131,""))</f>
        <v/>
      </c>
      <c r="N131" s="111">
        <f>IF($M131="",0,IF($X131="P",Y131*เงื่อนไข!$C$5,0))</f>
        <v>0</v>
      </c>
      <c r="O131" s="111">
        <f>IF($M131="",0,IF($X131="P",AH131*เงื่อนไข!$C$5,0))</f>
        <v>0</v>
      </c>
      <c r="P131" s="141">
        <f>IF($M131="",0,IF($X131="P",AQ131*เงื่อนไข!$C$5,0))</f>
        <v>0</v>
      </c>
      <c r="Q131" s="141">
        <f t="shared" si="31"/>
        <v>0</v>
      </c>
      <c r="R131" s="124" t="str">
        <f>IF($A131="","",IF(วันทำงาน!J131&lt;&gt;"",วันทำงาน!J131,""))</f>
        <v/>
      </c>
      <c r="S131" s="124" t="str">
        <f>IF($A131="","",IF(วันทำงาน!K131&lt;&gt;"",วันทำงาน!K131,""))</f>
        <v/>
      </c>
      <c r="T131" s="156">
        <f>IF(วันทำงาน!AZ131&lt;&gt;"",IF(วันทำงาน!AZ131&gt;S131,S131,วันทำงาน!AZ131),"")</f>
        <v>1</v>
      </c>
      <c r="U131" s="106" t="str">
        <f>IF(A131="","",เงื่อนไข!C$4)</f>
        <v/>
      </c>
      <c r="V131" s="106">
        <f t="shared" si="18"/>
        <v>0</v>
      </c>
      <c r="W131" s="105" t="str">
        <f t="shared" si="19"/>
        <v/>
      </c>
      <c r="X131" s="186" t="str">
        <f t="shared" si="20"/>
        <v/>
      </c>
      <c r="Y131" s="184">
        <f>วันทำงาน!AQ131</f>
        <v>0</v>
      </c>
      <c r="Z131" s="150"/>
      <c r="AA131" s="150">
        <f>IF($W131="",0,IF($W131&gt;=100%,เงื่อนไข!$H$4,IF($W131&gt;=80%,เงื่อนไข!$G$4,IF($W131&gt;=50%,เงื่อนไข!$F$4,IF($W131&lt;50%,เงื่อนไข!$E$4)))))</f>
        <v>0</v>
      </c>
      <c r="AB131" s="179">
        <f t="shared" si="21"/>
        <v>0</v>
      </c>
      <c r="AC131" s="141">
        <f t="shared" si="22"/>
        <v>0</v>
      </c>
      <c r="AD131" s="175">
        <f>IF(AB131=0,0,AB131/$R131*เงื่อนไข!$B$4)</f>
        <v>0</v>
      </c>
      <c r="AE131" s="181">
        <f t="shared" si="27"/>
        <v>0</v>
      </c>
      <c r="AF131" s="175">
        <f>SUMIF(วันทำงาน!$F$554:$F$687,$B131,วันทำงาน!$J$554:$J$687)</f>
        <v>0</v>
      </c>
      <c r="AG131" s="182">
        <f>IF((AND($W131&gt;=100%,$W131&lt;&gt;"")),เงื่อนไข!$F$8*Y131/$V131,0)</f>
        <v>0</v>
      </c>
      <c r="AH131" s="181">
        <f>SUM(วันทำงาน!AR131:AT131,วันทำงาน!AV131:AX131)</f>
        <v>0</v>
      </c>
      <c r="AI131" s="150"/>
      <c r="AJ131" s="150">
        <f>IF($W131="",0,IF($W131&gt;=100%,เงื่อนไข!$L$4,IF($W131&gt;=80%,เงื่อนไข!$K$4,IF($W131&gt;=50%,เงื่อนไข!$J$4,IF($W131&lt;50%,เงื่อนไข!$I$4)))))</f>
        <v>0</v>
      </c>
      <c r="AK131" s="179">
        <f t="shared" si="23"/>
        <v>0</v>
      </c>
      <c r="AL131" s="175">
        <f t="shared" si="24"/>
        <v>0</v>
      </c>
      <c r="AM131" s="175">
        <f>IF(AK131=0,0,AK131/$R131*เงื่อนไข!$B$4)</f>
        <v>0</v>
      </c>
      <c r="AN131" s="181">
        <f t="shared" si="28"/>
        <v>0</v>
      </c>
      <c r="AO131" s="175">
        <f>SUMIF(วันทำงาน!$F$554:$F$687,$B131,วันทำงาน!$K$554:$K$687)</f>
        <v>0</v>
      </c>
      <c r="AP131" s="182">
        <f>IF((AND($W131&gt;=100%,$W131&lt;&gt;"")),เงื่อนไข!$F$8*AH131/$V131,0)</f>
        <v>0</v>
      </c>
      <c r="AQ131" s="184">
        <f>วันทำงาน!AU131</f>
        <v>0</v>
      </c>
      <c r="AR131" s="150"/>
      <c r="AS131" s="150">
        <f>IF(W131="",0,IF($W131&gt;=100%,เงื่อนไข!$P$4,IF($W131&gt;=80%,เงื่อนไข!$O$4,IF($W131&gt;=50%,เงื่อนไข!$N$4,IF($W131&lt;50%,เงื่อนไข!$M$4)))))</f>
        <v>0</v>
      </c>
      <c r="AT131" s="179">
        <f t="shared" si="25"/>
        <v>0</v>
      </c>
      <c r="AU131" s="175">
        <f t="shared" si="26"/>
        <v>0</v>
      </c>
      <c r="AV131" s="175">
        <f>IF(AT131=0,0,AT131/$R131*เงื่อนไข!$B$4)</f>
        <v>0</v>
      </c>
      <c r="AW131" s="181">
        <f t="shared" si="29"/>
        <v>0</v>
      </c>
      <c r="AX131" s="175">
        <f>SUMIF(วันทำงาน!$F$554:$F$687,$B131,วันทำงาน!$L$554:$L$687)</f>
        <v>0</v>
      </c>
      <c r="AY131" s="182">
        <f>IF((AND($W131&gt;=100%,$W131&lt;&gt;"")),เงื่อนไข!$F$8*AQ131/$V131,0)</f>
        <v>0</v>
      </c>
    </row>
    <row r="132" spans="1:51" s="6" customFormat="1" x14ac:dyDescent="0.25">
      <c r="A132" s="124" t="str">
        <f>IF(วันทำงาน!A132&lt;&gt;"",วันทำงาน!A132,"")</f>
        <v/>
      </c>
      <c r="B132" s="124" t="str">
        <f>IF(วันทำงาน!B132&lt;&gt;"",วันทำงาน!B132,"")</f>
        <v/>
      </c>
      <c r="C132" s="124"/>
      <c r="D132" s="124" t="str">
        <f>IF(วันทำงาน!C132&lt;&gt;"",วันทำงาน!C132,"")</f>
        <v/>
      </c>
      <c r="E132" s="125" t="str">
        <f>IF(วันทำงาน!D132&lt;&gt;"",วันทำงาน!D132,"")</f>
        <v/>
      </c>
      <c r="F132" s="90" t="str">
        <f>IF(วันทำงาน!E132&lt;&gt;"",วันทำงาน!E132,"")</f>
        <v/>
      </c>
      <c r="G132" s="124" t="str">
        <f>IF(วันทำงาน!F132&lt;&gt;"",วันทำงาน!F132,"")</f>
        <v/>
      </c>
      <c r="H132" s="136" t="str">
        <f>IF(F132="Salesman",วันทำงาน!G132,"")</f>
        <v/>
      </c>
      <c r="I132" s="141" t="str">
        <f>IF($H132="","",AB132/$R132*(100%-เงื่อนไข!$B$4))</f>
        <v/>
      </c>
      <c r="J132" s="141" t="str">
        <f>IF($H132="","",AK132/$R132*(100%-เงื่อนไข!$B$4))</f>
        <v/>
      </c>
      <c r="K132" s="141" t="str">
        <f>IF($H132="","",AT132/$R132*(100%-เงื่อนไข!$B$4))</f>
        <v/>
      </c>
      <c r="L132" s="141" t="str">
        <f t="shared" si="30"/>
        <v/>
      </c>
      <c r="M132" s="142" t="str">
        <f>IF((OR(วันทำงาน!H132="",$F$1="")),"",IF(F132="Salesman",วันทำงาน!H132,""))</f>
        <v/>
      </c>
      <c r="N132" s="111">
        <f>IF($M132="",0,IF($X132="P",Y132*เงื่อนไข!$C$5,0))</f>
        <v>0</v>
      </c>
      <c r="O132" s="111">
        <f>IF($M132="",0,IF($X132="P",AH132*เงื่อนไข!$C$5,0))</f>
        <v>0</v>
      </c>
      <c r="P132" s="141">
        <f>IF($M132="",0,IF($X132="P",AQ132*เงื่อนไข!$C$5,0))</f>
        <v>0</v>
      </c>
      <c r="Q132" s="141">
        <f t="shared" si="31"/>
        <v>0</v>
      </c>
      <c r="R132" s="124" t="str">
        <f>IF($A132="","",IF(วันทำงาน!J132&lt;&gt;"",วันทำงาน!J132,""))</f>
        <v/>
      </c>
      <c r="S132" s="124" t="str">
        <f>IF($A132="","",IF(วันทำงาน!K132&lt;&gt;"",วันทำงาน!K132,""))</f>
        <v/>
      </c>
      <c r="T132" s="156">
        <f>IF(วันทำงาน!AZ132&lt;&gt;"",IF(วันทำงาน!AZ132&gt;S132,S132,วันทำงาน!AZ132),"")</f>
        <v>1</v>
      </c>
      <c r="U132" s="106" t="str">
        <f>IF(A132="","",เงื่อนไข!C$4)</f>
        <v/>
      </c>
      <c r="V132" s="106">
        <f t="shared" si="18"/>
        <v>0</v>
      </c>
      <c r="W132" s="105" t="str">
        <f t="shared" si="19"/>
        <v/>
      </c>
      <c r="X132" s="186" t="str">
        <f t="shared" si="20"/>
        <v/>
      </c>
      <c r="Y132" s="184">
        <f>วันทำงาน!AQ132</f>
        <v>0</v>
      </c>
      <c r="Z132" s="150"/>
      <c r="AA132" s="150">
        <f>IF($W132="",0,IF($W132&gt;=100%,เงื่อนไข!$H$4,IF($W132&gt;=80%,เงื่อนไข!$G$4,IF($W132&gt;=50%,เงื่อนไข!$F$4,IF($W132&lt;50%,เงื่อนไข!$E$4)))))</f>
        <v>0</v>
      </c>
      <c r="AB132" s="179">
        <f t="shared" si="21"/>
        <v>0</v>
      </c>
      <c r="AC132" s="141">
        <f t="shared" si="22"/>
        <v>0</v>
      </c>
      <c r="AD132" s="175">
        <f>IF(AB132=0,0,AB132/$R132*เงื่อนไข!$B$4)</f>
        <v>0</v>
      </c>
      <c r="AE132" s="181">
        <f t="shared" si="27"/>
        <v>0</v>
      </c>
      <c r="AF132" s="175">
        <f>SUMIF(วันทำงาน!$F$554:$F$687,$B132,วันทำงาน!$J$554:$J$687)</f>
        <v>0</v>
      </c>
      <c r="AG132" s="182">
        <f>IF((AND($W132&gt;=100%,$W132&lt;&gt;"")),เงื่อนไข!$F$8*Y132/$V132,0)</f>
        <v>0</v>
      </c>
      <c r="AH132" s="181">
        <f>SUM(วันทำงาน!AR132:AT132,วันทำงาน!AV132:AX132)</f>
        <v>0</v>
      </c>
      <c r="AI132" s="150"/>
      <c r="AJ132" s="150">
        <f>IF($W132="",0,IF($W132&gt;=100%,เงื่อนไข!$L$4,IF($W132&gt;=80%,เงื่อนไข!$K$4,IF($W132&gt;=50%,เงื่อนไข!$J$4,IF($W132&lt;50%,เงื่อนไข!$I$4)))))</f>
        <v>0</v>
      </c>
      <c r="AK132" s="179">
        <f t="shared" si="23"/>
        <v>0</v>
      </c>
      <c r="AL132" s="175">
        <f t="shared" si="24"/>
        <v>0</v>
      </c>
      <c r="AM132" s="175">
        <f>IF(AK132=0,0,AK132/$R132*เงื่อนไข!$B$4)</f>
        <v>0</v>
      </c>
      <c r="AN132" s="181">
        <f t="shared" si="28"/>
        <v>0</v>
      </c>
      <c r="AO132" s="175">
        <f>SUMIF(วันทำงาน!$F$554:$F$687,$B132,วันทำงาน!$K$554:$K$687)</f>
        <v>0</v>
      </c>
      <c r="AP132" s="182">
        <f>IF((AND($W132&gt;=100%,$W132&lt;&gt;"")),เงื่อนไข!$F$8*AH132/$V132,0)</f>
        <v>0</v>
      </c>
      <c r="AQ132" s="184">
        <f>วันทำงาน!AU132</f>
        <v>0</v>
      </c>
      <c r="AR132" s="150"/>
      <c r="AS132" s="150">
        <f>IF(W132="",0,IF($W132&gt;=100%,เงื่อนไข!$P$4,IF($W132&gt;=80%,เงื่อนไข!$O$4,IF($W132&gt;=50%,เงื่อนไข!$N$4,IF($W132&lt;50%,เงื่อนไข!$M$4)))))</f>
        <v>0</v>
      </c>
      <c r="AT132" s="179">
        <f t="shared" si="25"/>
        <v>0</v>
      </c>
      <c r="AU132" s="175">
        <f t="shared" si="26"/>
        <v>0</v>
      </c>
      <c r="AV132" s="175">
        <f>IF(AT132=0,0,AT132/$R132*เงื่อนไข!$B$4)</f>
        <v>0</v>
      </c>
      <c r="AW132" s="181">
        <f t="shared" si="29"/>
        <v>0</v>
      </c>
      <c r="AX132" s="175">
        <f>SUMIF(วันทำงาน!$F$554:$F$687,$B132,วันทำงาน!$L$554:$L$687)</f>
        <v>0</v>
      </c>
      <c r="AY132" s="182">
        <f>IF((AND($W132&gt;=100%,$W132&lt;&gt;"")),เงื่อนไข!$F$8*AQ132/$V132,0)</f>
        <v>0</v>
      </c>
    </row>
    <row r="133" spans="1:51" s="6" customFormat="1" x14ac:dyDescent="0.25">
      <c r="A133" s="124" t="str">
        <f>IF(วันทำงาน!A133&lt;&gt;"",วันทำงาน!A133,"")</f>
        <v/>
      </c>
      <c r="B133" s="124" t="str">
        <f>IF(วันทำงาน!B133&lt;&gt;"",วันทำงาน!B133,"")</f>
        <v/>
      </c>
      <c r="C133" s="124"/>
      <c r="D133" s="124" t="str">
        <f>IF(วันทำงาน!C133&lt;&gt;"",วันทำงาน!C133,"")</f>
        <v/>
      </c>
      <c r="E133" s="125" t="str">
        <f>IF(วันทำงาน!D133&lt;&gt;"",วันทำงาน!D133,"")</f>
        <v/>
      </c>
      <c r="F133" s="90" t="str">
        <f>IF(วันทำงาน!E133&lt;&gt;"",วันทำงาน!E133,"")</f>
        <v/>
      </c>
      <c r="G133" s="124" t="str">
        <f>IF(วันทำงาน!F133&lt;&gt;"",วันทำงาน!F133,"")</f>
        <v/>
      </c>
      <c r="H133" s="136" t="str">
        <f>IF(F133="Salesman",วันทำงาน!G133,"")</f>
        <v/>
      </c>
      <c r="I133" s="141" t="str">
        <f>IF($H133="","",AB133/$R133*(100%-เงื่อนไข!$B$4))</f>
        <v/>
      </c>
      <c r="J133" s="141" t="str">
        <f>IF($H133="","",AK133/$R133*(100%-เงื่อนไข!$B$4))</f>
        <v/>
      </c>
      <c r="K133" s="141" t="str">
        <f>IF($H133="","",AT133/$R133*(100%-เงื่อนไข!$B$4))</f>
        <v/>
      </c>
      <c r="L133" s="141" t="str">
        <f t="shared" si="30"/>
        <v/>
      </c>
      <c r="M133" s="142" t="str">
        <f>IF((OR(วันทำงาน!H133="",$F$1="")),"",IF(F133="Salesman",วันทำงาน!H133,""))</f>
        <v/>
      </c>
      <c r="N133" s="111">
        <f>IF($M133="",0,IF($X133="P",Y133*เงื่อนไข!$C$5,0))</f>
        <v>0</v>
      </c>
      <c r="O133" s="111">
        <f>IF($M133="",0,IF($X133="P",AH133*เงื่อนไข!$C$5,0))</f>
        <v>0</v>
      </c>
      <c r="P133" s="141">
        <f>IF($M133="",0,IF($X133="P",AQ133*เงื่อนไข!$C$5,0))</f>
        <v>0</v>
      </c>
      <c r="Q133" s="141">
        <f t="shared" si="31"/>
        <v>0</v>
      </c>
      <c r="R133" s="124" t="str">
        <f>IF($A133="","",IF(วันทำงาน!J133&lt;&gt;"",วันทำงาน!J133,""))</f>
        <v/>
      </c>
      <c r="S133" s="124" t="str">
        <f>IF($A133="","",IF(วันทำงาน!K133&lt;&gt;"",วันทำงาน!K133,""))</f>
        <v/>
      </c>
      <c r="T133" s="156">
        <f>IF(วันทำงาน!AZ133&lt;&gt;"",IF(วันทำงาน!AZ133&gt;S133,S133,วันทำงาน!AZ133),"")</f>
        <v>1</v>
      </c>
      <c r="U133" s="106" t="str">
        <f>IF(A133="","",เงื่อนไข!C$4)</f>
        <v/>
      </c>
      <c r="V133" s="106">
        <f t="shared" si="18"/>
        <v>0</v>
      </c>
      <c r="W133" s="105" t="str">
        <f t="shared" si="19"/>
        <v/>
      </c>
      <c r="X133" s="186" t="str">
        <f t="shared" si="20"/>
        <v/>
      </c>
      <c r="Y133" s="184">
        <f>วันทำงาน!AQ133</f>
        <v>0</v>
      </c>
      <c r="Z133" s="150"/>
      <c r="AA133" s="150">
        <f>IF($W133="",0,IF($W133&gt;=100%,เงื่อนไข!$H$4,IF($W133&gt;=80%,เงื่อนไข!$G$4,IF($W133&gt;=50%,เงื่อนไข!$F$4,IF($W133&lt;50%,เงื่อนไข!$E$4)))))</f>
        <v>0</v>
      </c>
      <c r="AB133" s="179">
        <f t="shared" si="21"/>
        <v>0</v>
      </c>
      <c r="AC133" s="141">
        <f t="shared" si="22"/>
        <v>0</v>
      </c>
      <c r="AD133" s="175">
        <f>IF(AB133=0,0,AB133/$R133*เงื่อนไข!$B$4)</f>
        <v>0</v>
      </c>
      <c r="AE133" s="181">
        <f t="shared" si="27"/>
        <v>0</v>
      </c>
      <c r="AF133" s="175">
        <f>SUMIF(วันทำงาน!$F$554:$F$687,$B133,วันทำงาน!$J$554:$J$687)</f>
        <v>0</v>
      </c>
      <c r="AG133" s="182">
        <f>IF((AND($W133&gt;=100%,$W133&lt;&gt;"")),เงื่อนไข!$F$8*Y133/$V133,0)</f>
        <v>0</v>
      </c>
      <c r="AH133" s="181">
        <f>SUM(วันทำงาน!AR133:AT133,วันทำงาน!AV133:AX133)</f>
        <v>0</v>
      </c>
      <c r="AI133" s="150"/>
      <c r="AJ133" s="150">
        <f>IF($W133="",0,IF($W133&gt;=100%,เงื่อนไข!$L$4,IF($W133&gt;=80%,เงื่อนไข!$K$4,IF($W133&gt;=50%,เงื่อนไข!$J$4,IF($W133&lt;50%,เงื่อนไข!$I$4)))))</f>
        <v>0</v>
      </c>
      <c r="AK133" s="179">
        <f t="shared" si="23"/>
        <v>0</v>
      </c>
      <c r="AL133" s="175">
        <f t="shared" si="24"/>
        <v>0</v>
      </c>
      <c r="AM133" s="175">
        <f>IF(AK133=0,0,AK133/$R133*เงื่อนไข!$B$4)</f>
        <v>0</v>
      </c>
      <c r="AN133" s="181">
        <f t="shared" si="28"/>
        <v>0</v>
      </c>
      <c r="AO133" s="175">
        <f>SUMIF(วันทำงาน!$F$554:$F$687,$B133,วันทำงาน!$K$554:$K$687)</f>
        <v>0</v>
      </c>
      <c r="AP133" s="182">
        <f>IF((AND($W133&gt;=100%,$W133&lt;&gt;"")),เงื่อนไข!$F$8*AH133/$V133,0)</f>
        <v>0</v>
      </c>
      <c r="AQ133" s="184">
        <f>วันทำงาน!AU133</f>
        <v>0</v>
      </c>
      <c r="AR133" s="150"/>
      <c r="AS133" s="150">
        <f>IF(W133="",0,IF($W133&gt;=100%,เงื่อนไข!$P$4,IF($W133&gt;=80%,เงื่อนไข!$O$4,IF($W133&gt;=50%,เงื่อนไข!$N$4,IF($W133&lt;50%,เงื่อนไข!$M$4)))))</f>
        <v>0</v>
      </c>
      <c r="AT133" s="179">
        <f t="shared" si="25"/>
        <v>0</v>
      </c>
      <c r="AU133" s="175">
        <f t="shared" si="26"/>
        <v>0</v>
      </c>
      <c r="AV133" s="175">
        <f>IF(AT133=0,0,AT133/$R133*เงื่อนไข!$B$4)</f>
        <v>0</v>
      </c>
      <c r="AW133" s="181">
        <f t="shared" si="29"/>
        <v>0</v>
      </c>
      <c r="AX133" s="175">
        <f>SUMIF(วันทำงาน!$F$554:$F$687,$B133,วันทำงาน!$L$554:$L$687)</f>
        <v>0</v>
      </c>
      <c r="AY133" s="182">
        <f>IF((AND($W133&gt;=100%,$W133&lt;&gt;"")),เงื่อนไข!$F$8*AQ133/$V133,0)</f>
        <v>0</v>
      </c>
    </row>
    <row r="134" spans="1:51" s="6" customFormat="1" x14ac:dyDescent="0.25">
      <c r="A134" s="124" t="str">
        <f>IF(วันทำงาน!A134&lt;&gt;"",วันทำงาน!A134,"")</f>
        <v/>
      </c>
      <c r="B134" s="124" t="str">
        <f>IF(วันทำงาน!B134&lt;&gt;"",วันทำงาน!B134,"")</f>
        <v/>
      </c>
      <c r="C134" s="124"/>
      <c r="D134" s="124" t="str">
        <f>IF(วันทำงาน!C134&lt;&gt;"",วันทำงาน!C134,"")</f>
        <v/>
      </c>
      <c r="E134" s="125" t="str">
        <f>IF(วันทำงาน!D134&lt;&gt;"",วันทำงาน!D134,"")</f>
        <v/>
      </c>
      <c r="F134" s="90" t="str">
        <f>IF(วันทำงาน!E134&lt;&gt;"",วันทำงาน!E134,"")</f>
        <v/>
      </c>
      <c r="G134" s="124" t="str">
        <f>IF(วันทำงาน!F134&lt;&gt;"",วันทำงาน!F134,"")</f>
        <v/>
      </c>
      <c r="H134" s="136" t="str">
        <f>IF(F134="Salesman",วันทำงาน!G134,"")</f>
        <v/>
      </c>
      <c r="I134" s="141" t="str">
        <f>IF($H134="","",AB134/$R134*(100%-เงื่อนไข!$B$4))</f>
        <v/>
      </c>
      <c r="J134" s="141" t="str">
        <f>IF($H134="","",AK134/$R134*(100%-เงื่อนไข!$B$4))</f>
        <v/>
      </c>
      <c r="K134" s="141" t="str">
        <f>IF($H134="","",AT134/$R134*(100%-เงื่อนไข!$B$4))</f>
        <v/>
      </c>
      <c r="L134" s="141" t="str">
        <f t="shared" si="30"/>
        <v/>
      </c>
      <c r="M134" s="142" t="str">
        <f>IF((OR(วันทำงาน!H134="",$F$1="")),"",IF(F134="Salesman",วันทำงาน!H134,""))</f>
        <v/>
      </c>
      <c r="N134" s="111">
        <f>IF($M134="",0,IF($X134="P",Y134*เงื่อนไข!$C$5,0))</f>
        <v>0</v>
      </c>
      <c r="O134" s="111">
        <f>IF($M134="",0,IF($X134="P",AH134*เงื่อนไข!$C$5,0))</f>
        <v>0</v>
      </c>
      <c r="P134" s="141">
        <f>IF($M134="",0,IF($X134="P",AQ134*เงื่อนไข!$C$5,0))</f>
        <v>0</v>
      </c>
      <c r="Q134" s="141">
        <f t="shared" si="31"/>
        <v>0</v>
      </c>
      <c r="R134" s="124" t="str">
        <f>IF($A134="","",IF(วันทำงาน!J134&lt;&gt;"",วันทำงาน!J134,""))</f>
        <v/>
      </c>
      <c r="S134" s="124" t="str">
        <f>IF($A134="","",IF(วันทำงาน!K134&lt;&gt;"",วันทำงาน!K134,""))</f>
        <v/>
      </c>
      <c r="T134" s="156">
        <f>IF(วันทำงาน!AZ134&lt;&gt;"",IF(วันทำงาน!AZ134&gt;S134,S134,วันทำงาน!AZ134),"")</f>
        <v>1</v>
      </c>
      <c r="U134" s="106" t="str">
        <f>IF(A134="","",เงื่อนไข!C$4)</f>
        <v/>
      </c>
      <c r="V134" s="106">
        <f t="shared" ref="V134:V197" si="32">SUM(Y134,AH134,AQ134)</f>
        <v>0</v>
      </c>
      <c r="W134" s="105" t="str">
        <f t="shared" ref="W134:W197" si="33">IF((OR(U134=0,U134="")),"",V134/U134)</f>
        <v/>
      </c>
      <c r="X134" s="186" t="str">
        <f t="shared" ref="X134:X197" si="34">IF((AND(F134="Salesman",W134&gt;=80%)),"P","")</f>
        <v/>
      </c>
      <c r="Y134" s="184">
        <f>วันทำงาน!AQ134</f>
        <v>0</v>
      </c>
      <c r="Z134" s="150"/>
      <c r="AA134" s="150">
        <f>IF($W134="",0,IF($W134&gt;=100%,เงื่อนไข!$H$4,IF($W134&gt;=80%,เงื่อนไข!$G$4,IF($W134&gt;=50%,เงื่อนไข!$F$4,IF($W134&lt;50%,เงื่อนไข!$E$4)))))</f>
        <v>0</v>
      </c>
      <c r="AB134" s="179">
        <f t="shared" ref="AB134:AB197" si="35">Y134*AA134</f>
        <v>0</v>
      </c>
      <c r="AC134" s="141">
        <f t="shared" ref="AC134:AC197" si="36">IF(AB134=0,0,AB134/$R134)</f>
        <v>0</v>
      </c>
      <c r="AD134" s="175">
        <f>IF(AB134=0,0,AB134/$R134*เงื่อนไข!$B$4)</f>
        <v>0</v>
      </c>
      <c r="AE134" s="181">
        <f t="shared" si="27"/>
        <v>0</v>
      </c>
      <c r="AF134" s="175">
        <f>SUMIF(วันทำงาน!$F$554:$F$687,$B134,วันทำงาน!$J$554:$J$687)</f>
        <v>0</v>
      </c>
      <c r="AG134" s="182">
        <f>IF((AND($W134&gt;=100%,$W134&lt;&gt;"")),เงื่อนไข!$F$8*Y134/$V134,0)</f>
        <v>0</v>
      </c>
      <c r="AH134" s="181">
        <f>SUM(วันทำงาน!AR134:AT134,วันทำงาน!AV134:AX134)</f>
        <v>0</v>
      </c>
      <c r="AI134" s="150"/>
      <c r="AJ134" s="150">
        <f>IF($W134="",0,IF($W134&gt;=100%,เงื่อนไข!$L$4,IF($W134&gt;=80%,เงื่อนไข!$K$4,IF($W134&gt;=50%,เงื่อนไข!$J$4,IF($W134&lt;50%,เงื่อนไข!$I$4)))))</f>
        <v>0</v>
      </c>
      <c r="AK134" s="179">
        <f t="shared" ref="AK134:AK197" si="37">AH134*AJ134</f>
        <v>0</v>
      </c>
      <c r="AL134" s="175">
        <f t="shared" ref="AL134:AL197" si="38">IF(AK134=0,0,AK134/$R134)</f>
        <v>0</v>
      </c>
      <c r="AM134" s="175">
        <f>IF(AK134=0,0,AK134/$R134*เงื่อนไข!$B$4)</f>
        <v>0</v>
      </c>
      <c r="AN134" s="181">
        <f t="shared" si="28"/>
        <v>0</v>
      </c>
      <c r="AO134" s="175">
        <f>SUMIF(วันทำงาน!$F$554:$F$687,$B134,วันทำงาน!$K$554:$K$687)</f>
        <v>0</v>
      </c>
      <c r="AP134" s="182">
        <f>IF((AND($W134&gt;=100%,$W134&lt;&gt;"")),เงื่อนไข!$F$8*AH134/$V134,0)</f>
        <v>0</v>
      </c>
      <c r="AQ134" s="184">
        <f>วันทำงาน!AU134</f>
        <v>0</v>
      </c>
      <c r="AR134" s="150"/>
      <c r="AS134" s="150">
        <f>IF(W134="",0,IF($W134&gt;=100%,เงื่อนไข!$P$4,IF($W134&gt;=80%,เงื่อนไข!$O$4,IF($W134&gt;=50%,เงื่อนไข!$N$4,IF($W134&lt;50%,เงื่อนไข!$M$4)))))</f>
        <v>0</v>
      </c>
      <c r="AT134" s="179">
        <f t="shared" ref="AT134:AT197" si="39">AQ134*AS134</f>
        <v>0</v>
      </c>
      <c r="AU134" s="175">
        <f t="shared" ref="AU134:AU197" si="40">IF(AT134=0,0,AT134/$R134)</f>
        <v>0</v>
      </c>
      <c r="AV134" s="175">
        <f>IF(AT134=0,0,AT134/$R134*เงื่อนไข!$B$4)</f>
        <v>0</v>
      </c>
      <c r="AW134" s="181">
        <f t="shared" si="29"/>
        <v>0</v>
      </c>
      <c r="AX134" s="175">
        <f>SUMIF(วันทำงาน!$F$554:$F$687,$B134,วันทำงาน!$L$554:$L$687)</f>
        <v>0</v>
      </c>
      <c r="AY134" s="182">
        <f>IF((AND($W134&gt;=100%,$W134&lt;&gt;"")),เงื่อนไข!$F$8*AQ134/$V134,0)</f>
        <v>0</v>
      </c>
    </row>
    <row r="135" spans="1:51" s="6" customFormat="1" x14ac:dyDescent="0.25">
      <c r="A135" s="124" t="str">
        <f>IF(วันทำงาน!A135&lt;&gt;"",วันทำงาน!A135,"")</f>
        <v/>
      </c>
      <c r="B135" s="124" t="str">
        <f>IF(วันทำงาน!B135&lt;&gt;"",วันทำงาน!B135,"")</f>
        <v/>
      </c>
      <c r="C135" s="124"/>
      <c r="D135" s="124" t="str">
        <f>IF(วันทำงาน!C135&lt;&gt;"",วันทำงาน!C135,"")</f>
        <v/>
      </c>
      <c r="E135" s="125" t="str">
        <f>IF(วันทำงาน!D135&lt;&gt;"",วันทำงาน!D135,"")</f>
        <v/>
      </c>
      <c r="F135" s="90" t="str">
        <f>IF(วันทำงาน!E135&lt;&gt;"",วันทำงาน!E135,"")</f>
        <v/>
      </c>
      <c r="G135" s="124" t="str">
        <f>IF(วันทำงาน!F135&lt;&gt;"",วันทำงาน!F135,"")</f>
        <v/>
      </c>
      <c r="H135" s="136" t="str">
        <f>IF(F135="Salesman",วันทำงาน!G135,"")</f>
        <v/>
      </c>
      <c r="I135" s="141" t="str">
        <f>IF($H135="","",AB135/$R135*(100%-เงื่อนไข!$B$4))</f>
        <v/>
      </c>
      <c r="J135" s="141" t="str">
        <f>IF($H135="","",AK135/$R135*(100%-เงื่อนไข!$B$4))</f>
        <v/>
      </c>
      <c r="K135" s="141" t="str">
        <f>IF($H135="","",AT135/$R135*(100%-เงื่อนไข!$B$4))</f>
        <v/>
      </c>
      <c r="L135" s="141" t="str">
        <f t="shared" si="30"/>
        <v/>
      </c>
      <c r="M135" s="142" t="str">
        <f>IF((OR(วันทำงาน!H135="",$F$1="")),"",IF(F135="Salesman",วันทำงาน!H135,""))</f>
        <v/>
      </c>
      <c r="N135" s="111">
        <f>IF($M135="",0,IF($X135="P",Y135*เงื่อนไข!$C$5,0))</f>
        <v>0</v>
      </c>
      <c r="O135" s="111">
        <f>IF($M135="",0,IF($X135="P",AH135*เงื่อนไข!$C$5,0))</f>
        <v>0</v>
      </c>
      <c r="P135" s="141">
        <f>IF($M135="",0,IF($X135="P",AQ135*เงื่อนไข!$C$5,0))</f>
        <v>0</v>
      </c>
      <c r="Q135" s="141">
        <f t="shared" si="31"/>
        <v>0</v>
      </c>
      <c r="R135" s="124" t="str">
        <f>IF($A135="","",IF(วันทำงาน!J135&lt;&gt;"",วันทำงาน!J135,""))</f>
        <v/>
      </c>
      <c r="S135" s="124" t="str">
        <f>IF($A135="","",IF(วันทำงาน!K135&lt;&gt;"",วันทำงาน!K135,""))</f>
        <v/>
      </c>
      <c r="T135" s="156">
        <f>IF(วันทำงาน!AZ135&lt;&gt;"",IF(วันทำงาน!AZ135&gt;S135,S135,วันทำงาน!AZ135),"")</f>
        <v>1</v>
      </c>
      <c r="U135" s="106" t="str">
        <f>IF(A135="","",เงื่อนไข!C$4)</f>
        <v/>
      </c>
      <c r="V135" s="106">
        <f t="shared" si="32"/>
        <v>0</v>
      </c>
      <c r="W135" s="105" t="str">
        <f t="shared" si="33"/>
        <v/>
      </c>
      <c r="X135" s="186" t="str">
        <f t="shared" si="34"/>
        <v/>
      </c>
      <c r="Y135" s="184">
        <f>วันทำงาน!AQ135</f>
        <v>0</v>
      </c>
      <c r="Z135" s="150"/>
      <c r="AA135" s="150">
        <f>IF($W135="",0,IF($W135&gt;=100%,เงื่อนไข!$H$4,IF($W135&gt;=80%,เงื่อนไข!$G$4,IF($W135&gt;=50%,เงื่อนไข!$F$4,IF($W135&lt;50%,เงื่อนไข!$E$4)))))</f>
        <v>0</v>
      </c>
      <c r="AB135" s="179">
        <f t="shared" si="35"/>
        <v>0</v>
      </c>
      <c r="AC135" s="141">
        <f t="shared" si="36"/>
        <v>0</v>
      </c>
      <c r="AD135" s="175">
        <f>IF(AB135=0,0,AB135/$R135*เงื่อนไข!$B$4)</f>
        <v>0</v>
      </c>
      <c r="AE135" s="181">
        <f t="shared" ref="AE135:AE198" si="41">IF($F135="Trainer Rollout",VLOOKUP($B135,$M$15:$P$550,2,0),IF($F135="Driver",VLOOKUP($B135,$H$15:$K$550,2,0)*$S135,IF((AND(AC135=0,AD135=0)),0,(AC135*$T135)+(AD135*($S135-$T135)))))</f>
        <v>0</v>
      </c>
      <c r="AF135" s="175">
        <f>SUMIF(วันทำงาน!$F$554:$F$687,$B135,วันทำงาน!$J$554:$J$687)</f>
        <v>0</v>
      </c>
      <c r="AG135" s="182">
        <f>IF((AND($W135&gt;=100%,$W135&lt;&gt;"")),เงื่อนไข!$F$8*Y135/$V135,0)</f>
        <v>0</v>
      </c>
      <c r="AH135" s="181">
        <f>SUM(วันทำงาน!AR135:AT135,วันทำงาน!AV135:AX135)</f>
        <v>0</v>
      </c>
      <c r="AI135" s="150"/>
      <c r="AJ135" s="150">
        <f>IF($W135="",0,IF($W135&gt;=100%,เงื่อนไข!$L$4,IF($W135&gt;=80%,เงื่อนไข!$K$4,IF($W135&gt;=50%,เงื่อนไข!$J$4,IF($W135&lt;50%,เงื่อนไข!$I$4)))))</f>
        <v>0</v>
      </c>
      <c r="AK135" s="179">
        <f t="shared" si="37"/>
        <v>0</v>
      </c>
      <c r="AL135" s="175">
        <f t="shared" si="38"/>
        <v>0</v>
      </c>
      <c r="AM135" s="175">
        <f>IF(AK135=0,0,AK135/$R135*เงื่อนไข!$B$4)</f>
        <v>0</v>
      </c>
      <c r="AN135" s="181">
        <f t="shared" ref="AN135:AN198" si="42">IF($F135="Trainer Rollout",VLOOKUP($B135,$M$15:$P$550,3,0),IF($F135="Driver",VLOOKUP($B135,$H$15:$K$550,3,0)*$S135,IF((AND(AL135=0,AM135=0)),0,(AL135*$T135)+(AM135*($S135-$T135)))))</f>
        <v>0</v>
      </c>
      <c r="AO135" s="175">
        <f>SUMIF(วันทำงาน!$F$554:$F$687,$B135,วันทำงาน!$K$554:$K$687)</f>
        <v>0</v>
      </c>
      <c r="AP135" s="182">
        <f>IF((AND($W135&gt;=100%,$W135&lt;&gt;"")),เงื่อนไข!$F$8*AH135/$V135,0)</f>
        <v>0</v>
      </c>
      <c r="AQ135" s="184">
        <f>วันทำงาน!AU135</f>
        <v>0</v>
      </c>
      <c r="AR135" s="150"/>
      <c r="AS135" s="150">
        <f>IF(W135="",0,IF($W135&gt;=100%,เงื่อนไข!$P$4,IF($W135&gt;=80%,เงื่อนไข!$O$4,IF($W135&gt;=50%,เงื่อนไข!$N$4,IF($W135&lt;50%,เงื่อนไข!$M$4)))))</f>
        <v>0</v>
      </c>
      <c r="AT135" s="179">
        <f t="shared" si="39"/>
        <v>0</v>
      </c>
      <c r="AU135" s="175">
        <f t="shared" si="40"/>
        <v>0</v>
      </c>
      <c r="AV135" s="175">
        <f>IF(AT135=0,0,AT135/$R135*เงื่อนไข!$B$4)</f>
        <v>0</v>
      </c>
      <c r="AW135" s="181">
        <f t="shared" ref="AW135:AW198" si="43">IF($F135="Trainer Rollout",VLOOKUP($B135,$M$15:$P$550,4,0),IF($F135="Driver",VLOOKUP($B135,$H$15:$K$550,4,0)*$S135,IF((AND(AU135=0,AV135=0)),0,(AU135*$T135)+(AV135*($S135-$T135)))))</f>
        <v>0</v>
      </c>
      <c r="AX135" s="175">
        <f>SUMIF(วันทำงาน!$F$554:$F$687,$B135,วันทำงาน!$L$554:$L$687)</f>
        <v>0</v>
      </c>
      <c r="AY135" s="182">
        <f>IF((AND($W135&gt;=100%,$W135&lt;&gt;"")),เงื่อนไข!$F$8*AQ135/$V135,0)</f>
        <v>0</v>
      </c>
    </row>
    <row r="136" spans="1:51" s="6" customFormat="1" x14ac:dyDescent="0.25">
      <c r="A136" s="124" t="str">
        <f>IF(วันทำงาน!A136&lt;&gt;"",วันทำงาน!A136,"")</f>
        <v/>
      </c>
      <c r="B136" s="124" t="str">
        <f>IF(วันทำงาน!B136&lt;&gt;"",วันทำงาน!B136,"")</f>
        <v/>
      </c>
      <c r="C136" s="124"/>
      <c r="D136" s="124" t="str">
        <f>IF(วันทำงาน!C136&lt;&gt;"",วันทำงาน!C136,"")</f>
        <v/>
      </c>
      <c r="E136" s="125" t="str">
        <f>IF(วันทำงาน!D136&lt;&gt;"",วันทำงาน!D136,"")</f>
        <v/>
      </c>
      <c r="F136" s="90" t="str">
        <f>IF(วันทำงาน!E136&lt;&gt;"",วันทำงาน!E136,"")</f>
        <v/>
      </c>
      <c r="G136" s="124" t="str">
        <f>IF(วันทำงาน!F136&lt;&gt;"",วันทำงาน!F136,"")</f>
        <v/>
      </c>
      <c r="H136" s="136" t="str">
        <f>IF(F136="Salesman",วันทำงาน!G136,"")</f>
        <v/>
      </c>
      <c r="I136" s="141" t="str">
        <f>IF($H136="","",AB136/$R136*(100%-เงื่อนไข!$B$4))</f>
        <v/>
      </c>
      <c r="J136" s="141" t="str">
        <f>IF($H136="","",AK136/$R136*(100%-เงื่อนไข!$B$4))</f>
        <v/>
      </c>
      <c r="K136" s="141" t="str">
        <f>IF($H136="","",AT136/$R136*(100%-เงื่อนไข!$B$4))</f>
        <v/>
      </c>
      <c r="L136" s="141" t="str">
        <f t="shared" si="30"/>
        <v/>
      </c>
      <c r="M136" s="142" t="str">
        <f>IF((OR(วันทำงาน!H136="",$F$1="")),"",IF(F136="Salesman",วันทำงาน!H136,""))</f>
        <v/>
      </c>
      <c r="N136" s="111">
        <f>IF($M136="",0,IF($X136="P",Y136*เงื่อนไข!$C$5,0))</f>
        <v>0</v>
      </c>
      <c r="O136" s="111">
        <f>IF($M136="",0,IF($X136="P",AH136*เงื่อนไข!$C$5,0))</f>
        <v>0</v>
      </c>
      <c r="P136" s="141">
        <f>IF($M136="",0,IF($X136="P",AQ136*เงื่อนไข!$C$5,0))</f>
        <v>0</v>
      </c>
      <c r="Q136" s="141">
        <f t="shared" si="31"/>
        <v>0</v>
      </c>
      <c r="R136" s="124" t="str">
        <f>IF($A136="","",IF(วันทำงาน!J136&lt;&gt;"",วันทำงาน!J136,""))</f>
        <v/>
      </c>
      <c r="S136" s="124" t="str">
        <f>IF($A136="","",IF(วันทำงาน!K136&lt;&gt;"",วันทำงาน!K136,""))</f>
        <v/>
      </c>
      <c r="T136" s="156">
        <f>IF(วันทำงาน!AZ136&lt;&gt;"",IF(วันทำงาน!AZ136&gt;S136,S136,วันทำงาน!AZ136),"")</f>
        <v>1</v>
      </c>
      <c r="U136" s="106" t="str">
        <f>IF(A136="","",เงื่อนไข!C$4)</f>
        <v/>
      </c>
      <c r="V136" s="106">
        <f t="shared" si="32"/>
        <v>0</v>
      </c>
      <c r="W136" s="105" t="str">
        <f t="shared" si="33"/>
        <v/>
      </c>
      <c r="X136" s="186" t="str">
        <f t="shared" si="34"/>
        <v/>
      </c>
      <c r="Y136" s="184">
        <f>วันทำงาน!AQ136</f>
        <v>0</v>
      </c>
      <c r="Z136" s="150"/>
      <c r="AA136" s="150">
        <f>IF($W136="",0,IF($W136&gt;=100%,เงื่อนไข!$H$4,IF($W136&gt;=80%,เงื่อนไข!$G$4,IF($W136&gt;=50%,เงื่อนไข!$F$4,IF($W136&lt;50%,เงื่อนไข!$E$4)))))</f>
        <v>0</v>
      </c>
      <c r="AB136" s="179">
        <f t="shared" si="35"/>
        <v>0</v>
      </c>
      <c r="AC136" s="141">
        <f t="shared" si="36"/>
        <v>0</v>
      </c>
      <c r="AD136" s="175">
        <f>IF(AB136=0,0,AB136/$R136*เงื่อนไข!$B$4)</f>
        <v>0</v>
      </c>
      <c r="AE136" s="181">
        <f t="shared" si="41"/>
        <v>0</v>
      </c>
      <c r="AF136" s="175">
        <f>SUMIF(วันทำงาน!$F$554:$F$687,$B136,วันทำงาน!$J$554:$J$687)</f>
        <v>0</v>
      </c>
      <c r="AG136" s="182">
        <f>IF((AND($W136&gt;=100%,$W136&lt;&gt;"")),เงื่อนไข!$F$8*Y136/$V136,0)</f>
        <v>0</v>
      </c>
      <c r="AH136" s="181">
        <f>SUM(วันทำงาน!AR136:AT136,วันทำงาน!AV136:AX136)</f>
        <v>0</v>
      </c>
      <c r="AI136" s="150"/>
      <c r="AJ136" s="150">
        <f>IF($W136="",0,IF($W136&gt;=100%,เงื่อนไข!$L$4,IF($W136&gt;=80%,เงื่อนไข!$K$4,IF($W136&gt;=50%,เงื่อนไข!$J$4,IF($W136&lt;50%,เงื่อนไข!$I$4)))))</f>
        <v>0</v>
      </c>
      <c r="AK136" s="179">
        <f t="shared" si="37"/>
        <v>0</v>
      </c>
      <c r="AL136" s="175">
        <f t="shared" si="38"/>
        <v>0</v>
      </c>
      <c r="AM136" s="175">
        <f>IF(AK136=0,0,AK136/$R136*เงื่อนไข!$B$4)</f>
        <v>0</v>
      </c>
      <c r="AN136" s="181">
        <f t="shared" si="42"/>
        <v>0</v>
      </c>
      <c r="AO136" s="175">
        <f>SUMIF(วันทำงาน!$F$554:$F$687,$B136,วันทำงาน!$K$554:$K$687)</f>
        <v>0</v>
      </c>
      <c r="AP136" s="182">
        <f>IF((AND($W136&gt;=100%,$W136&lt;&gt;"")),เงื่อนไข!$F$8*AH136/$V136,0)</f>
        <v>0</v>
      </c>
      <c r="AQ136" s="184">
        <f>วันทำงาน!AU136</f>
        <v>0</v>
      </c>
      <c r="AR136" s="150"/>
      <c r="AS136" s="150">
        <f>IF(W136="",0,IF($W136&gt;=100%,เงื่อนไข!$P$4,IF($W136&gt;=80%,เงื่อนไข!$O$4,IF($W136&gt;=50%,เงื่อนไข!$N$4,IF($W136&lt;50%,เงื่อนไข!$M$4)))))</f>
        <v>0</v>
      </c>
      <c r="AT136" s="179">
        <f t="shared" si="39"/>
        <v>0</v>
      </c>
      <c r="AU136" s="175">
        <f t="shared" si="40"/>
        <v>0</v>
      </c>
      <c r="AV136" s="175">
        <f>IF(AT136=0,0,AT136/$R136*เงื่อนไข!$B$4)</f>
        <v>0</v>
      </c>
      <c r="AW136" s="181">
        <f t="shared" si="43"/>
        <v>0</v>
      </c>
      <c r="AX136" s="175">
        <f>SUMIF(วันทำงาน!$F$554:$F$687,$B136,วันทำงาน!$L$554:$L$687)</f>
        <v>0</v>
      </c>
      <c r="AY136" s="182">
        <f>IF((AND($W136&gt;=100%,$W136&lt;&gt;"")),เงื่อนไข!$F$8*AQ136/$V136,0)</f>
        <v>0</v>
      </c>
    </row>
    <row r="137" spans="1:51" s="6" customFormat="1" x14ac:dyDescent="0.25">
      <c r="A137" s="124" t="str">
        <f>IF(วันทำงาน!A137&lt;&gt;"",วันทำงาน!A137,"")</f>
        <v/>
      </c>
      <c r="B137" s="124" t="str">
        <f>IF(วันทำงาน!B137&lt;&gt;"",วันทำงาน!B137,"")</f>
        <v/>
      </c>
      <c r="C137" s="124"/>
      <c r="D137" s="124" t="str">
        <f>IF(วันทำงาน!C137&lt;&gt;"",วันทำงาน!C137,"")</f>
        <v/>
      </c>
      <c r="E137" s="125" t="str">
        <f>IF(วันทำงาน!D137&lt;&gt;"",วันทำงาน!D137,"")</f>
        <v/>
      </c>
      <c r="F137" s="90" t="str">
        <f>IF(วันทำงาน!E137&lt;&gt;"",วันทำงาน!E137,"")</f>
        <v/>
      </c>
      <c r="G137" s="124" t="str">
        <f>IF(วันทำงาน!F137&lt;&gt;"",วันทำงาน!F137,"")</f>
        <v/>
      </c>
      <c r="H137" s="136" t="str">
        <f>IF(F137="Salesman",วันทำงาน!G137,"")</f>
        <v/>
      </c>
      <c r="I137" s="141" t="str">
        <f>IF($H137="","",AB137/$R137*(100%-เงื่อนไข!$B$4))</f>
        <v/>
      </c>
      <c r="J137" s="141" t="str">
        <f>IF($H137="","",AK137/$R137*(100%-เงื่อนไข!$B$4))</f>
        <v/>
      </c>
      <c r="K137" s="141" t="str">
        <f>IF($H137="","",AT137/$R137*(100%-เงื่อนไข!$B$4))</f>
        <v/>
      </c>
      <c r="L137" s="141" t="str">
        <f t="shared" si="30"/>
        <v/>
      </c>
      <c r="M137" s="142" t="str">
        <f>IF((OR(วันทำงาน!H137="",$F$1="")),"",IF(F137="Salesman",วันทำงาน!H137,""))</f>
        <v/>
      </c>
      <c r="N137" s="111">
        <f>IF($M137="",0,IF($X137="P",Y137*เงื่อนไข!$C$5,0))</f>
        <v>0</v>
      </c>
      <c r="O137" s="111">
        <f>IF($M137="",0,IF($X137="P",AH137*เงื่อนไข!$C$5,0))</f>
        <v>0</v>
      </c>
      <c r="P137" s="141">
        <f>IF($M137="",0,IF($X137="P",AQ137*เงื่อนไข!$C$5,0))</f>
        <v>0</v>
      </c>
      <c r="Q137" s="141">
        <f t="shared" si="31"/>
        <v>0</v>
      </c>
      <c r="R137" s="124" t="str">
        <f>IF($A137="","",IF(วันทำงาน!J137&lt;&gt;"",วันทำงาน!J137,""))</f>
        <v/>
      </c>
      <c r="S137" s="124" t="str">
        <f>IF($A137="","",IF(วันทำงาน!K137&lt;&gt;"",วันทำงาน!K137,""))</f>
        <v/>
      </c>
      <c r="T137" s="156">
        <f>IF(วันทำงาน!AZ137&lt;&gt;"",IF(วันทำงาน!AZ137&gt;S137,S137,วันทำงาน!AZ137),"")</f>
        <v>1</v>
      </c>
      <c r="U137" s="106" t="str">
        <f>IF(A137="","",เงื่อนไข!C$4)</f>
        <v/>
      </c>
      <c r="V137" s="106">
        <f t="shared" si="32"/>
        <v>0</v>
      </c>
      <c r="W137" s="105" t="str">
        <f t="shared" si="33"/>
        <v/>
      </c>
      <c r="X137" s="186" t="str">
        <f t="shared" si="34"/>
        <v/>
      </c>
      <c r="Y137" s="184">
        <f>วันทำงาน!AQ137</f>
        <v>0</v>
      </c>
      <c r="Z137" s="150"/>
      <c r="AA137" s="150">
        <f>IF($W137="",0,IF($W137&gt;=100%,เงื่อนไข!$H$4,IF($W137&gt;=80%,เงื่อนไข!$G$4,IF($W137&gt;=50%,เงื่อนไข!$F$4,IF($W137&lt;50%,เงื่อนไข!$E$4)))))</f>
        <v>0</v>
      </c>
      <c r="AB137" s="179">
        <f t="shared" si="35"/>
        <v>0</v>
      </c>
      <c r="AC137" s="141">
        <f t="shared" si="36"/>
        <v>0</v>
      </c>
      <c r="AD137" s="175">
        <f>IF(AB137=0,0,AB137/$R137*เงื่อนไข!$B$4)</f>
        <v>0</v>
      </c>
      <c r="AE137" s="181">
        <f t="shared" si="41"/>
        <v>0</v>
      </c>
      <c r="AF137" s="175">
        <f>SUMIF(วันทำงาน!$F$554:$F$687,$B137,วันทำงาน!$J$554:$J$687)</f>
        <v>0</v>
      </c>
      <c r="AG137" s="182">
        <f>IF((AND($W137&gt;=100%,$W137&lt;&gt;"")),เงื่อนไข!$F$8*Y137/$V137,0)</f>
        <v>0</v>
      </c>
      <c r="AH137" s="181">
        <f>SUM(วันทำงาน!AR137:AT137,วันทำงาน!AV137:AX137)</f>
        <v>0</v>
      </c>
      <c r="AI137" s="150"/>
      <c r="AJ137" s="150">
        <f>IF($W137="",0,IF($W137&gt;=100%,เงื่อนไข!$L$4,IF($W137&gt;=80%,เงื่อนไข!$K$4,IF($W137&gt;=50%,เงื่อนไข!$J$4,IF($W137&lt;50%,เงื่อนไข!$I$4)))))</f>
        <v>0</v>
      </c>
      <c r="AK137" s="179">
        <f t="shared" si="37"/>
        <v>0</v>
      </c>
      <c r="AL137" s="175">
        <f t="shared" si="38"/>
        <v>0</v>
      </c>
      <c r="AM137" s="175">
        <f>IF(AK137=0,0,AK137/$R137*เงื่อนไข!$B$4)</f>
        <v>0</v>
      </c>
      <c r="AN137" s="181">
        <f t="shared" si="42"/>
        <v>0</v>
      </c>
      <c r="AO137" s="175">
        <f>SUMIF(วันทำงาน!$F$554:$F$687,$B137,วันทำงาน!$K$554:$K$687)</f>
        <v>0</v>
      </c>
      <c r="AP137" s="182">
        <f>IF((AND($W137&gt;=100%,$W137&lt;&gt;"")),เงื่อนไข!$F$8*AH137/$V137,0)</f>
        <v>0</v>
      </c>
      <c r="AQ137" s="184">
        <f>วันทำงาน!AU137</f>
        <v>0</v>
      </c>
      <c r="AR137" s="150"/>
      <c r="AS137" s="150">
        <f>IF(W137="",0,IF($W137&gt;=100%,เงื่อนไข!$P$4,IF($W137&gt;=80%,เงื่อนไข!$O$4,IF($W137&gt;=50%,เงื่อนไข!$N$4,IF($W137&lt;50%,เงื่อนไข!$M$4)))))</f>
        <v>0</v>
      </c>
      <c r="AT137" s="179">
        <f t="shared" si="39"/>
        <v>0</v>
      </c>
      <c r="AU137" s="175">
        <f t="shared" si="40"/>
        <v>0</v>
      </c>
      <c r="AV137" s="175">
        <f>IF(AT137=0,0,AT137/$R137*เงื่อนไข!$B$4)</f>
        <v>0</v>
      </c>
      <c r="AW137" s="181">
        <f t="shared" si="43"/>
        <v>0</v>
      </c>
      <c r="AX137" s="175">
        <f>SUMIF(วันทำงาน!$F$554:$F$687,$B137,วันทำงาน!$L$554:$L$687)</f>
        <v>0</v>
      </c>
      <c r="AY137" s="182">
        <f>IF((AND($W137&gt;=100%,$W137&lt;&gt;"")),เงื่อนไข!$F$8*AQ137/$V137,0)</f>
        <v>0</v>
      </c>
    </row>
    <row r="138" spans="1:51" s="6" customFormat="1" x14ac:dyDescent="0.25">
      <c r="A138" s="124" t="str">
        <f>IF(วันทำงาน!A138&lt;&gt;"",วันทำงาน!A138,"")</f>
        <v/>
      </c>
      <c r="B138" s="124" t="str">
        <f>IF(วันทำงาน!B138&lt;&gt;"",วันทำงาน!B138,"")</f>
        <v/>
      </c>
      <c r="C138" s="124"/>
      <c r="D138" s="124" t="str">
        <f>IF(วันทำงาน!C138&lt;&gt;"",วันทำงาน!C138,"")</f>
        <v/>
      </c>
      <c r="E138" s="125" t="str">
        <f>IF(วันทำงาน!D138&lt;&gt;"",วันทำงาน!D138,"")</f>
        <v/>
      </c>
      <c r="F138" s="90" t="str">
        <f>IF(วันทำงาน!E138&lt;&gt;"",วันทำงาน!E138,"")</f>
        <v/>
      </c>
      <c r="G138" s="124" t="str">
        <f>IF(วันทำงาน!F138&lt;&gt;"",วันทำงาน!F138,"")</f>
        <v/>
      </c>
      <c r="H138" s="136" t="str">
        <f>IF(F138="Salesman",วันทำงาน!G138,"")</f>
        <v/>
      </c>
      <c r="I138" s="141" t="str">
        <f>IF($H138="","",AB138/$R138*(100%-เงื่อนไข!$B$4))</f>
        <v/>
      </c>
      <c r="J138" s="141" t="str">
        <f>IF($H138="","",AK138/$R138*(100%-เงื่อนไข!$B$4))</f>
        <v/>
      </c>
      <c r="K138" s="141" t="str">
        <f>IF($H138="","",AT138/$R138*(100%-เงื่อนไข!$B$4))</f>
        <v/>
      </c>
      <c r="L138" s="141" t="str">
        <f t="shared" si="30"/>
        <v/>
      </c>
      <c r="M138" s="142" t="str">
        <f>IF((OR(วันทำงาน!H138="",$F$1="")),"",IF(F138="Salesman",วันทำงาน!H138,""))</f>
        <v/>
      </c>
      <c r="N138" s="111">
        <f>IF($M138="",0,IF($X138="P",Y138*เงื่อนไข!$C$5,0))</f>
        <v>0</v>
      </c>
      <c r="O138" s="111">
        <f>IF($M138="",0,IF($X138="P",AH138*เงื่อนไข!$C$5,0))</f>
        <v>0</v>
      </c>
      <c r="P138" s="141">
        <f>IF($M138="",0,IF($X138="P",AQ138*เงื่อนไข!$C$5,0))</f>
        <v>0</v>
      </c>
      <c r="Q138" s="141">
        <f t="shared" si="31"/>
        <v>0</v>
      </c>
      <c r="R138" s="124" t="str">
        <f>IF($A138="","",IF(วันทำงาน!J138&lt;&gt;"",วันทำงาน!J138,""))</f>
        <v/>
      </c>
      <c r="S138" s="124" t="str">
        <f>IF($A138="","",IF(วันทำงาน!K138&lt;&gt;"",วันทำงาน!K138,""))</f>
        <v/>
      </c>
      <c r="T138" s="156">
        <f>IF(วันทำงาน!AZ138&lt;&gt;"",IF(วันทำงาน!AZ138&gt;S138,S138,วันทำงาน!AZ138),"")</f>
        <v>1</v>
      </c>
      <c r="U138" s="106" t="str">
        <f>IF(A138="","",เงื่อนไข!C$4)</f>
        <v/>
      </c>
      <c r="V138" s="106">
        <f t="shared" si="32"/>
        <v>0</v>
      </c>
      <c r="W138" s="105" t="str">
        <f t="shared" si="33"/>
        <v/>
      </c>
      <c r="X138" s="186" t="str">
        <f t="shared" si="34"/>
        <v/>
      </c>
      <c r="Y138" s="184">
        <f>วันทำงาน!AQ138</f>
        <v>0</v>
      </c>
      <c r="Z138" s="150"/>
      <c r="AA138" s="150">
        <f>IF($W138="",0,IF($W138&gt;=100%,เงื่อนไข!$H$4,IF($W138&gt;=80%,เงื่อนไข!$G$4,IF($W138&gt;=50%,เงื่อนไข!$F$4,IF($W138&lt;50%,เงื่อนไข!$E$4)))))</f>
        <v>0</v>
      </c>
      <c r="AB138" s="179">
        <f t="shared" si="35"/>
        <v>0</v>
      </c>
      <c r="AC138" s="141">
        <f t="shared" si="36"/>
        <v>0</v>
      </c>
      <c r="AD138" s="175">
        <f>IF(AB138=0,0,AB138/$R138*เงื่อนไข!$B$4)</f>
        <v>0</v>
      </c>
      <c r="AE138" s="181">
        <f t="shared" si="41"/>
        <v>0</v>
      </c>
      <c r="AF138" s="175">
        <f>SUMIF(วันทำงาน!$F$554:$F$687,$B138,วันทำงาน!$J$554:$J$687)</f>
        <v>0</v>
      </c>
      <c r="AG138" s="182">
        <f>IF((AND($W138&gt;=100%,$W138&lt;&gt;"")),เงื่อนไข!$F$8*Y138/$V138,0)</f>
        <v>0</v>
      </c>
      <c r="AH138" s="181">
        <f>SUM(วันทำงาน!AR138:AT138,วันทำงาน!AV138:AX138)</f>
        <v>0</v>
      </c>
      <c r="AI138" s="150"/>
      <c r="AJ138" s="150">
        <f>IF($W138="",0,IF($W138&gt;=100%,เงื่อนไข!$L$4,IF($W138&gt;=80%,เงื่อนไข!$K$4,IF($W138&gt;=50%,เงื่อนไข!$J$4,IF($W138&lt;50%,เงื่อนไข!$I$4)))))</f>
        <v>0</v>
      </c>
      <c r="AK138" s="179">
        <f t="shared" si="37"/>
        <v>0</v>
      </c>
      <c r="AL138" s="175">
        <f t="shared" si="38"/>
        <v>0</v>
      </c>
      <c r="AM138" s="175">
        <f>IF(AK138=0,0,AK138/$R138*เงื่อนไข!$B$4)</f>
        <v>0</v>
      </c>
      <c r="AN138" s="181">
        <f t="shared" si="42"/>
        <v>0</v>
      </c>
      <c r="AO138" s="175">
        <f>SUMIF(วันทำงาน!$F$554:$F$687,$B138,วันทำงาน!$K$554:$K$687)</f>
        <v>0</v>
      </c>
      <c r="AP138" s="182">
        <f>IF((AND($W138&gt;=100%,$W138&lt;&gt;"")),เงื่อนไข!$F$8*AH138/$V138,0)</f>
        <v>0</v>
      </c>
      <c r="AQ138" s="184">
        <f>วันทำงาน!AU138</f>
        <v>0</v>
      </c>
      <c r="AR138" s="150"/>
      <c r="AS138" s="150">
        <f>IF(W138="",0,IF($W138&gt;=100%,เงื่อนไข!$P$4,IF($W138&gt;=80%,เงื่อนไข!$O$4,IF($W138&gt;=50%,เงื่อนไข!$N$4,IF($W138&lt;50%,เงื่อนไข!$M$4)))))</f>
        <v>0</v>
      </c>
      <c r="AT138" s="179">
        <f t="shared" si="39"/>
        <v>0</v>
      </c>
      <c r="AU138" s="175">
        <f t="shared" si="40"/>
        <v>0</v>
      </c>
      <c r="AV138" s="175">
        <f>IF(AT138=0,0,AT138/$R138*เงื่อนไข!$B$4)</f>
        <v>0</v>
      </c>
      <c r="AW138" s="181">
        <f t="shared" si="43"/>
        <v>0</v>
      </c>
      <c r="AX138" s="175">
        <f>SUMIF(วันทำงาน!$F$554:$F$687,$B138,วันทำงาน!$L$554:$L$687)</f>
        <v>0</v>
      </c>
      <c r="AY138" s="182">
        <f>IF((AND($W138&gt;=100%,$W138&lt;&gt;"")),เงื่อนไข!$F$8*AQ138/$V138,0)</f>
        <v>0</v>
      </c>
    </row>
    <row r="139" spans="1:51" s="6" customFormat="1" x14ac:dyDescent="0.25">
      <c r="A139" s="124" t="str">
        <f>IF(วันทำงาน!A139&lt;&gt;"",วันทำงาน!A139,"")</f>
        <v/>
      </c>
      <c r="B139" s="124" t="str">
        <f>IF(วันทำงาน!B139&lt;&gt;"",วันทำงาน!B139,"")</f>
        <v/>
      </c>
      <c r="C139" s="124"/>
      <c r="D139" s="124" t="str">
        <f>IF(วันทำงาน!C139&lt;&gt;"",วันทำงาน!C139,"")</f>
        <v/>
      </c>
      <c r="E139" s="125" t="str">
        <f>IF(วันทำงาน!D139&lt;&gt;"",วันทำงาน!D139,"")</f>
        <v/>
      </c>
      <c r="F139" s="90" t="str">
        <f>IF(วันทำงาน!E139&lt;&gt;"",วันทำงาน!E139,"")</f>
        <v/>
      </c>
      <c r="G139" s="124" t="str">
        <f>IF(วันทำงาน!F139&lt;&gt;"",วันทำงาน!F139,"")</f>
        <v/>
      </c>
      <c r="H139" s="136" t="str">
        <f>IF(F139="Salesman",วันทำงาน!G139,"")</f>
        <v/>
      </c>
      <c r="I139" s="141" t="str">
        <f>IF($H139="","",AB139/$R139*(100%-เงื่อนไข!$B$4))</f>
        <v/>
      </c>
      <c r="J139" s="141" t="str">
        <f>IF($H139="","",AK139/$R139*(100%-เงื่อนไข!$B$4))</f>
        <v/>
      </c>
      <c r="K139" s="141" t="str">
        <f>IF($H139="","",AT139/$R139*(100%-เงื่อนไข!$B$4))</f>
        <v/>
      </c>
      <c r="L139" s="141" t="str">
        <f t="shared" si="30"/>
        <v/>
      </c>
      <c r="M139" s="142" t="str">
        <f>IF((OR(วันทำงาน!H139="",$F$1="")),"",IF(F139="Salesman",วันทำงาน!H139,""))</f>
        <v/>
      </c>
      <c r="N139" s="111">
        <f>IF($M139="",0,IF($X139="P",Y139*เงื่อนไข!$C$5,0))</f>
        <v>0</v>
      </c>
      <c r="O139" s="111">
        <f>IF($M139="",0,IF($X139="P",AH139*เงื่อนไข!$C$5,0))</f>
        <v>0</v>
      </c>
      <c r="P139" s="141">
        <f>IF($M139="",0,IF($X139="P",AQ139*เงื่อนไข!$C$5,0))</f>
        <v>0</v>
      </c>
      <c r="Q139" s="141">
        <f t="shared" si="31"/>
        <v>0</v>
      </c>
      <c r="R139" s="124" t="str">
        <f>IF($A139="","",IF(วันทำงาน!J139&lt;&gt;"",วันทำงาน!J139,""))</f>
        <v/>
      </c>
      <c r="S139" s="124" t="str">
        <f>IF($A139="","",IF(วันทำงาน!K139&lt;&gt;"",วันทำงาน!K139,""))</f>
        <v/>
      </c>
      <c r="T139" s="156">
        <f>IF(วันทำงาน!AZ139&lt;&gt;"",IF(วันทำงาน!AZ139&gt;S139,S139,วันทำงาน!AZ139),"")</f>
        <v>1</v>
      </c>
      <c r="U139" s="106" t="str">
        <f>IF(A139="","",เงื่อนไข!C$4)</f>
        <v/>
      </c>
      <c r="V139" s="106">
        <f t="shared" si="32"/>
        <v>0</v>
      </c>
      <c r="W139" s="105" t="str">
        <f t="shared" si="33"/>
        <v/>
      </c>
      <c r="X139" s="186" t="str">
        <f t="shared" si="34"/>
        <v/>
      </c>
      <c r="Y139" s="184">
        <f>วันทำงาน!AQ139</f>
        <v>0</v>
      </c>
      <c r="Z139" s="150"/>
      <c r="AA139" s="150">
        <f>IF($W139="",0,IF($W139&gt;=100%,เงื่อนไข!$H$4,IF($W139&gt;=80%,เงื่อนไข!$G$4,IF($W139&gt;=50%,เงื่อนไข!$F$4,IF($W139&lt;50%,เงื่อนไข!$E$4)))))</f>
        <v>0</v>
      </c>
      <c r="AB139" s="179">
        <f t="shared" si="35"/>
        <v>0</v>
      </c>
      <c r="AC139" s="141">
        <f t="shared" si="36"/>
        <v>0</v>
      </c>
      <c r="AD139" s="175">
        <f>IF(AB139=0,0,AB139/$R139*เงื่อนไข!$B$4)</f>
        <v>0</v>
      </c>
      <c r="AE139" s="181">
        <f t="shared" si="41"/>
        <v>0</v>
      </c>
      <c r="AF139" s="175">
        <f>SUMIF(วันทำงาน!$F$554:$F$687,$B139,วันทำงาน!$J$554:$J$687)</f>
        <v>0</v>
      </c>
      <c r="AG139" s="182">
        <f>IF((AND($W139&gt;=100%,$W139&lt;&gt;"")),เงื่อนไข!$F$8*Y139/$V139,0)</f>
        <v>0</v>
      </c>
      <c r="AH139" s="181">
        <f>SUM(วันทำงาน!AR139:AT139,วันทำงาน!AV139:AX139)</f>
        <v>0</v>
      </c>
      <c r="AI139" s="150"/>
      <c r="AJ139" s="150">
        <f>IF($W139="",0,IF($W139&gt;=100%,เงื่อนไข!$L$4,IF($W139&gt;=80%,เงื่อนไข!$K$4,IF($W139&gt;=50%,เงื่อนไข!$J$4,IF($W139&lt;50%,เงื่อนไข!$I$4)))))</f>
        <v>0</v>
      </c>
      <c r="AK139" s="179">
        <f t="shared" si="37"/>
        <v>0</v>
      </c>
      <c r="AL139" s="175">
        <f t="shared" si="38"/>
        <v>0</v>
      </c>
      <c r="AM139" s="175">
        <f>IF(AK139=0,0,AK139/$R139*เงื่อนไข!$B$4)</f>
        <v>0</v>
      </c>
      <c r="AN139" s="181">
        <f t="shared" si="42"/>
        <v>0</v>
      </c>
      <c r="AO139" s="175">
        <f>SUMIF(วันทำงาน!$F$554:$F$687,$B139,วันทำงาน!$K$554:$K$687)</f>
        <v>0</v>
      </c>
      <c r="AP139" s="182">
        <f>IF((AND($W139&gt;=100%,$W139&lt;&gt;"")),เงื่อนไข!$F$8*AH139/$V139,0)</f>
        <v>0</v>
      </c>
      <c r="AQ139" s="184">
        <f>วันทำงาน!AU139</f>
        <v>0</v>
      </c>
      <c r="AR139" s="150"/>
      <c r="AS139" s="150">
        <f>IF(W139="",0,IF($W139&gt;=100%,เงื่อนไข!$P$4,IF($W139&gt;=80%,เงื่อนไข!$O$4,IF($W139&gt;=50%,เงื่อนไข!$N$4,IF($W139&lt;50%,เงื่อนไข!$M$4)))))</f>
        <v>0</v>
      </c>
      <c r="AT139" s="179">
        <f t="shared" si="39"/>
        <v>0</v>
      </c>
      <c r="AU139" s="175">
        <f t="shared" si="40"/>
        <v>0</v>
      </c>
      <c r="AV139" s="175">
        <f>IF(AT139=0,0,AT139/$R139*เงื่อนไข!$B$4)</f>
        <v>0</v>
      </c>
      <c r="AW139" s="181">
        <f t="shared" si="43"/>
        <v>0</v>
      </c>
      <c r="AX139" s="175">
        <f>SUMIF(วันทำงาน!$F$554:$F$687,$B139,วันทำงาน!$L$554:$L$687)</f>
        <v>0</v>
      </c>
      <c r="AY139" s="182">
        <f>IF((AND($W139&gt;=100%,$W139&lt;&gt;"")),เงื่อนไข!$F$8*AQ139/$V139,0)</f>
        <v>0</v>
      </c>
    </row>
    <row r="140" spans="1:51" s="6" customFormat="1" x14ac:dyDescent="0.25">
      <c r="A140" s="124" t="str">
        <f>IF(วันทำงาน!A140&lt;&gt;"",วันทำงาน!A140,"")</f>
        <v/>
      </c>
      <c r="B140" s="124" t="str">
        <f>IF(วันทำงาน!B140&lt;&gt;"",วันทำงาน!B140,"")</f>
        <v/>
      </c>
      <c r="C140" s="124"/>
      <c r="D140" s="124" t="str">
        <f>IF(วันทำงาน!C140&lt;&gt;"",วันทำงาน!C140,"")</f>
        <v/>
      </c>
      <c r="E140" s="125" t="str">
        <f>IF(วันทำงาน!D140&lt;&gt;"",วันทำงาน!D140,"")</f>
        <v/>
      </c>
      <c r="F140" s="90" t="str">
        <f>IF(วันทำงาน!E140&lt;&gt;"",วันทำงาน!E140,"")</f>
        <v/>
      </c>
      <c r="G140" s="124" t="str">
        <f>IF(วันทำงาน!F140&lt;&gt;"",วันทำงาน!F140,"")</f>
        <v/>
      </c>
      <c r="H140" s="136" t="str">
        <f>IF(F140="Salesman",วันทำงาน!G140,"")</f>
        <v/>
      </c>
      <c r="I140" s="141" t="str">
        <f>IF($H140="","",AB140/$R140*(100%-เงื่อนไข!$B$4))</f>
        <v/>
      </c>
      <c r="J140" s="141" t="str">
        <f>IF($H140="","",AK140/$R140*(100%-เงื่อนไข!$B$4))</f>
        <v/>
      </c>
      <c r="K140" s="141" t="str">
        <f>IF($H140="","",AT140/$R140*(100%-เงื่อนไข!$B$4))</f>
        <v/>
      </c>
      <c r="L140" s="141" t="str">
        <f t="shared" si="30"/>
        <v/>
      </c>
      <c r="M140" s="142" t="str">
        <f>IF((OR(วันทำงาน!H140="",$F$1="")),"",IF(F140="Salesman",วันทำงาน!H140,""))</f>
        <v/>
      </c>
      <c r="N140" s="111">
        <f>IF($M140="",0,IF($X140="P",Y140*เงื่อนไข!$C$5,0))</f>
        <v>0</v>
      </c>
      <c r="O140" s="111">
        <f>IF($M140="",0,IF($X140="P",AH140*เงื่อนไข!$C$5,0))</f>
        <v>0</v>
      </c>
      <c r="P140" s="141">
        <f>IF($M140="",0,IF($X140="P",AQ140*เงื่อนไข!$C$5,0))</f>
        <v>0</v>
      </c>
      <c r="Q140" s="141">
        <f t="shared" si="31"/>
        <v>0</v>
      </c>
      <c r="R140" s="124" t="str">
        <f>IF($A140="","",IF(วันทำงาน!J140&lt;&gt;"",วันทำงาน!J140,""))</f>
        <v/>
      </c>
      <c r="S140" s="124" t="str">
        <f>IF($A140="","",IF(วันทำงาน!K140&lt;&gt;"",วันทำงาน!K140,""))</f>
        <v/>
      </c>
      <c r="T140" s="156">
        <f>IF(วันทำงาน!AZ140&lt;&gt;"",IF(วันทำงาน!AZ140&gt;S140,S140,วันทำงาน!AZ140),"")</f>
        <v>1</v>
      </c>
      <c r="U140" s="106" t="str">
        <f>IF(A140="","",เงื่อนไข!C$4)</f>
        <v/>
      </c>
      <c r="V140" s="106">
        <f t="shared" si="32"/>
        <v>0</v>
      </c>
      <c r="W140" s="105" t="str">
        <f t="shared" si="33"/>
        <v/>
      </c>
      <c r="X140" s="186" t="str">
        <f t="shared" si="34"/>
        <v/>
      </c>
      <c r="Y140" s="184">
        <f>วันทำงาน!AQ140</f>
        <v>0</v>
      </c>
      <c r="Z140" s="150"/>
      <c r="AA140" s="150">
        <f>IF($W140="",0,IF($W140&gt;=100%,เงื่อนไข!$H$4,IF($W140&gt;=80%,เงื่อนไข!$G$4,IF($W140&gt;=50%,เงื่อนไข!$F$4,IF($W140&lt;50%,เงื่อนไข!$E$4)))))</f>
        <v>0</v>
      </c>
      <c r="AB140" s="179">
        <f t="shared" si="35"/>
        <v>0</v>
      </c>
      <c r="AC140" s="141">
        <f t="shared" si="36"/>
        <v>0</v>
      </c>
      <c r="AD140" s="175">
        <f>IF(AB140=0,0,AB140/$R140*เงื่อนไข!$B$4)</f>
        <v>0</v>
      </c>
      <c r="AE140" s="181">
        <f t="shared" si="41"/>
        <v>0</v>
      </c>
      <c r="AF140" s="175">
        <f>SUMIF(วันทำงาน!$F$554:$F$687,$B140,วันทำงาน!$J$554:$J$687)</f>
        <v>0</v>
      </c>
      <c r="AG140" s="182">
        <f>IF((AND($W140&gt;=100%,$W140&lt;&gt;"")),เงื่อนไข!$F$8*Y140/$V140,0)</f>
        <v>0</v>
      </c>
      <c r="AH140" s="181">
        <f>SUM(วันทำงาน!AR140:AT140,วันทำงาน!AV140:AX140)</f>
        <v>0</v>
      </c>
      <c r="AI140" s="150"/>
      <c r="AJ140" s="150">
        <f>IF($W140="",0,IF($W140&gt;=100%,เงื่อนไข!$L$4,IF($W140&gt;=80%,เงื่อนไข!$K$4,IF($W140&gt;=50%,เงื่อนไข!$J$4,IF($W140&lt;50%,เงื่อนไข!$I$4)))))</f>
        <v>0</v>
      </c>
      <c r="AK140" s="179">
        <f t="shared" si="37"/>
        <v>0</v>
      </c>
      <c r="AL140" s="175">
        <f t="shared" si="38"/>
        <v>0</v>
      </c>
      <c r="AM140" s="175">
        <f>IF(AK140=0,0,AK140/$R140*เงื่อนไข!$B$4)</f>
        <v>0</v>
      </c>
      <c r="AN140" s="181">
        <f t="shared" si="42"/>
        <v>0</v>
      </c>
      <c r="AO140" s="175">
        <f>SUMIF(วันทำงาน!$F$554:$F$687,$B140,วันทำงาน!$K$554:$K$687)</f>
        <v>0</v>
      </c>
      <c r="AP140" s="182">
        <f>IF((AND($W140&gt;=100%,$W140&lt;&gt;"")),เงื่อนไข!$F$8*AH140/$V140,0)</f>
        <v>0</v>
      </c>
      <c r="AQ140" s="184">
        <f>วันทำงาน!AU140</f>
        <v>0</v>
      </c>
      <c r="AR140" s="150"/>
      <c r="AS140" s="150">
        <f>IF(W140="",0,IF($W140&gt;=100%,เงื่อนไข!$P$4,IF($W140&gt;=80%,เงื่อนไข!$O$4,IF($W140&gt;=50%,เงื่อนไข!$N$4,IF($W140&lt;50%,เงื่อนไข!$M$4)))))</f>
        <v>0</v>
      </c>
      <c r="AT140" s="179">
        <f t="shared" si="39"/>
        <v>0</v>
      </c>
      <c r="AU140" s="175">
        <f t="shared" si="40"/>
        <v>0</v>
      </c>
      <c r="AV140" s="175">
        <f>IF(AT140=0,0,AT140/$R140*เงื่อนไข!$B$4)</f>
        <v>0</v>
      </c>
      <c r="AW140" s="181">
        <f t="shared" si="43"/>
        <v>0</v>
      </c>
      <c r="AX140" s="175">
        <f>SUMIF(วันทำงาน!$F$554:$F$687,$B140,วันทำงาน!$L$554:$L$687)</f>
        <v>0</v>
      </c>
      <c r="AY140" s="182">
        <f>IF((AND($W140&gt;=100%,$W140&lt;&gt;"")),เงื่อนไข!$F$8*AQ140/$V140,0)</f>
        <v>0</v>
      </c>
    </row>
    <row r="141" spans="1:51" s="6" customFormat="1" x14ac:dyDescent="0.25">
      <c r="A141" s="124" t="str">
        <f>IF(วันทำงาน!A141&lt;&gt;"",วันทำงาน!A141,"")</f>
        <v/>
      </c>
      <c r="B141" s="124" t="str">
        <f>IF(วันทำงาน!B141&lt;&gt;"",วันทำงาน!B141,"")</f>
        <v/>
      </c>
      <c r="C141" s="124"/>
      <c r="D141" s="124" t="str">
        <f>IF(วันทำงาน!C141&lt;&gt;"",วันทำงาน!C141,"")</f>
        <v/>
      </c>
      <c r="E141" s="125" t="str">
        <f>IF(วันทำงาน!D141&lt;&gt;"",วันทำงาน!D141,"")</f>
        <v/>
      </c>
      <c r="F141" s="90" t="str">
        <f>IF(วันทำงาน!E141&lt;&gt;"",วันทำงาน!E141,"")</f>
        <v/>
      </c>
      <c r="G141" s="124" t="str">
        <f>IF(วันทำงาน!F141&lt;&gt;"",วันทำงาน!F141,"")</f>
        <v/>
      </c>
      <c r="H141" s="136" t="str">
        <f>IF(F141="Salesman",วันทำงาน!G141,"")</f>
        <v/>
      </c>
      <c r="I141" s="141" t="str">
        <f>IF($H141="","",AB141/$R141*(100%-เงื่อนไข!$B$4))</f>
        <v/>
      </c>
      <c r="J141" s="141" t="str">
        <f>IF($H141="","",AK141/$R141*(100%-เงื่อนไข!$B$4))</f>
        <v/>
      </c>
      <c r="K141" s="141" t="str">
        <f>IF($H141="","",AT141/$R141*(100%-เงื่อนไข!$B$4))</f>
        <v/>
      </c>
      <c r="L141" s="141" t="str">
        <f t="shared" si="30"/>
        <v/>
      </c>
      <c r="M141" s="142" t="str">
        <f>IF((OR(วันทำงาน!H141="",$F$1="")),"",IF(F141="Salesman",วันทำงาน!H141,""))</f>
        <v/>
      </c>
      <c r="N141" s="111">
        <f>IF($M141="",0,IF($X141="P",Y141*เงื่อนไข!$C$5,0))</f>
        <v>0</v>
      </c>
      <c r="O141" s="111">
        <f>IF($M141="",0,IF($X141="P",AH141*เงื่อนไข!$C$5,0))</f>
        <v>0</v>
      </c>
      <c r="P141" s="141">
        <f>IF($M141="",0,IF($X141="P",AQ141*เงื่อนไข!$C$5,0))</f>
        <v>0</v>
      </c>
      <c r="Q141" s="141">
        <f t="shared" si="31"/>
        <v>0</v>
      </c>
      <c r="R141" s="124" t="str">
        <f>IF($A141="","",IF(วันทำงาน!J141&lt;&gt;"",วันทำงาน!J141,""))</f>
        <v/>
      </c>
      <c r="S141" s="124" t="str">
        <f>IF($A141="","",IF(วันทำงาน!K141&lt;&gt;"",วันทำงาน!K141,""))</f>
        <v/>
      </c>
      <c r="T141" s="156">
        <f>IF(วันทำงาน!AZ141&lt;&gt;"",IF(วันทำงาน!AZ141&gt;S141,S141,วันทำงาน!AZ141),"")</f>
        <v>1</v>
      </c>
      <c r="U141" s="106" t="str">
        <f>IF(A141="","",เงื่อนไข!C$4)</f>
        <v/>
      </c>
      <c r="V141" s="106">
        <f t="shared" si="32"/>
        <v>0</v>
      </c>
      <c r="W141" s="105" t="str">
        <f t="shared" si="33"/>
        <v/>
      </c>
      <c r="X141" s="186" t="str">
        <f t="shared" si="34"/>
        <v/>
      </c>
      <c r="Y141" s="184">
        <f>วันทำงาน!AQ141</f>
        <v>0</v>
      </c>
      <c r="Z141" s="150"/>
      <c r="AA141" s="150">
        <f>IF($W141="",0,IF($W141&gt;=100%,เงื่อนไข!$H$4,IF($W141&gt;=80%,เงื่อนไข!$G$4,IF($W141&gt;=50%,เงื่อนไข!$F$4,IF($W141&lt;50%,เงื่อนไข!$E$4)))))</f>
        <v>0</v>
      </c>
      <c r="AB141" s="179">
        <f t="shared" si="35"/>
        <v>0</v>
      </c>
      <c r="AC141" s="141">
        <f t="shared" si="36"/>
        <v>0</v>
      </c>
      <c r="AD141" s="175">
        <f>IF(AB141=0,0,AB141/$R141*เงื่อนไข!$B$4)</f>
        <v>0</v>
      </c>
      <c r="AE141" s="181">
        <f t="shared" si="41"/>
        <v>0</v>
      </c>
      <c r="AF141" s="175">
        <f>SUMIF(วันทำงาน!$F$554:$F$687,$B141,วันทำงาน!$J$554:$J$687)</f>
        <v>0</v>
      </c>
      <c r="AG141" s="182">
        <f>IF((AND($W141&gt;=100%,$W141&lt;&gt;"")),เงื่อนไข!$F$8*Y141/$V141,0)</f>
        <v>0</v>
      </c>
      <c r="AH141" s="181">
        <f>SUM(วันทำงาน!AR141:AT141,วันทำงาน!AV141:AX141)</f>
        <v>0</v>
      </c>
      <c r="AI141" s="150"/>
      <c r="AJ141" s="150">
        <f>IF($W141="",0,IF($W141&gt;=100%,เงื่อนไข!$L$4,IF($W141&gt;=80%,เงื่อนไข!$K$4,IF($W141&gt;=50%,เงื่อนไข!$J$4,IF($W141&lt;50%,เงื่อนไข!$I$4)))))</f>
        <v>0</v>
      </c>
      <c r="AK141" s="179">
        <f t="shared" si="37"/>
        <v>0</v>
      </c>
      <c r="AL141" s="175">
        <f t="shared" si="38"/>
        <v>0</v>
      </c>
      <c r="AM141" s="175">
        <f>IF(AK141=0,0,AK141/$R141*เงื่อนไข!$B$4)</f>
        <v>0</v>
      </c>
      <c r="AN141" s="181">
        <f t="shared" si="42"/>
        <v>0</v>
      </c>
      <c r="AO141" s="175">
        <f>SUMIF(วันทำงาน!$F$554:$F$687,$B141,วันทำงาน!$K$554:$K$687)</f>
        <v>0</v>
      </c>
      <c r="AP141" s="182">
        <f>IF((AND($W141&gt;=100%,$W141&lt;&gt;"")),เงื่อนไข!$F$8*AH141/$V141,0)</f>
        <v>0</v>
      </c>
      <c r="AQ141" s="184">
        <f>วันทำงาน!AU141</f>
        <v>0</v>
      </c>
      <c r="AR141" s="150"/>
      <c r="AS141" s="150">
        <f>IF(W141="",0,IF($W141&gt;=100%,เงื่อนไข!$P$4,IF($W141&gt;=80%,เงื่อนไข!$O$4,IF($W141&gt;=50%,เงื่อนไข!$N$4,IF($W141&lt;50%,เงื่อนไข!$M$4)))))</f>
        <v>0</v>
      </c>
      <c r="AT141" s="179">
        <f t="shared" si="39"/>
        <v>0</v>
      </c>
      <c r="AU141" s="175">
        <f t="shared" si="40"/>
        <v>0</v>
      </c>
      <c r="AV141" s="175">
        <f>IF(AT141=0,0,AT141/$R141*เงื่อนไข!$B$4)</f>
        <v>0</v>
      </c>
      <c r="AW141" s="181">
        <f t="shared" si="43"/>
        <v>0</v>
      </c>
      <c r="AX141" s="175">
        <f>SUMIF(วันทำงาน!$F$554:$F$687,$B141,วันทำงาน!$L$554:$L$687)</f>
        <v>0</v>
      </c>
      <c r="AY141" s="182">
        <f>IF((AND($W141&gt;=100%,$W141&lt;&gt;"")),เงื่อนไข!$F$8*AQ141/$V141,0)</f>
        <v>0</v>
      </c>
    </row>
    <row r="142" spans="1:51" s="6" customFormat="1" x14ac:dyDescent="0.25">
      <c r="A142" s="124" t="str">
        <f>IF(วันทำงาน!A142&lt;&gt;"",วันทำงาน!A142,"")</f>
        <v/>
      </c>
      <c r="B142" s="124" t="str">
        <f>IF(วันทำงาน!B142&lt;&gt;"",วันทำงาน!B142,"")</f>
        <v/>
      </c>
      <c r="C142" s="124"/>
      <c r="D142" s="124" t="str">
        <f>IF(วันทำงาน!C142&lt;&gt;"",วันทำงาน!C142,"")</f>
        <v/>
      </c>
      <c r="E142" s="125" t="str">
        <f>IF(วันทำงาน!D142&lt;&gt;"",วันทำงาน!D142,"")</f>
        <v/>
      </c>
      <c r="F142" s="90" t="str">
        <f>IF(วันทำงาน!E142&lt;&gt;"",วันทำงาน!E142,"")</f>
        <v/>
      </c>
      <c r="G142" s="124" t="str">
        <f>IF(วันทำงาน!F142&lt;&gt;"",วันทำงาน!F142,"")</f>
        <v/>
      </c>
      <c r="H142" s="136" t="str">
        <f>IF(F142="Salesman",วันทำงาน!G142,"")</f>
        <v/>
      </c>
      <c r="I142" s="141" t="str">
        <f>IF($H142="","",AB142/$R142*(100%-เงื่อนไข!$B$4))</f>
        <v/>
      </c>
      <c r="J142" s="141" t="str">
        <f>IF($H142="","",AK142/$R142*(100%-เงื่อนไข!$B$4))</f>
        <v/>
      </c>
      <c r="K142" s="141" t="str">
        <f>IF($H142="","",AT142/$R142*(100%-เงื่อนไข!$B$4))</f>
        <v/>
      </c>
      <c r="L142" s="141" t="str">
        <f t="shared" si="30"/>
        <v/>
      </c>
      <c r="M142" s="142" t="str">
        <f>IF((OR(วันทำงาน!H142="",$F$1="")),"",IF(F142="Salesman",วันทำงาน!H142,""))</f>
        <v/>
      </c>
      <c r="N142" s="111">
        <f>IF($M142="",0,IF($X142="P",Y142*เงื่อนไข!$C$5,0))</f>
        <v>0</v>
      </c>
      <c r="O142" s="111">
        <f>IF($M142="",0,IF($X142="P",AH142*เงื่อนไข!$C$5,0))</f>
        <v>0</v>
      </c>
      <c r="P142" s="141">
        <f>IF($M142="",0,IF($X142="P",AQ142*เงื่อนไข!$C$5,0))</f>
        <v>0</v>
      </c>
      <c r="Q142" s="141">
        <f t="shared" si="31"/>
        <v>0</v>
      </c>
      <c r="R142" s="124" t="str">
        <f>IF($A142="","",IF(วันทำงาน!J142&lt;&gt;"",วันทำงาน!J142,""))</f>
        <v/>
      </c>
      <c r="S142" s="124" t="str">
        <f>IF($A142="","",IF(วันทำงาน!K142&lt;&gt;"",วันทำงาน!K142,""))</f>
        <v/>
      </c>
      <c r="T142" s="156">
        <f>IF(วันทำงาน!AZ142&lt;&gt;"",IF(วันทำงาน!AZ142&gt;S142,S142,วันทำงาน!AZ142),"")</f>
        <v>1</v>
      </c>
      <c r="U142" s="106" t="str">
        <f>IF(A142="","",เงื่อนไข!C$4)</f>
        <v/>
      </c>
      <c r="V142" s="106">
        <f t="shared" si="32"/>
        <v>0</v>
      </c>
      <c r="W142" s="105" t="str">
        <f t="shared" si="33"/>
        <v/>
      </c>
      <c r="X142" s="186" t="str">
        <f t="shared" si="34"/>
        <v/>
      </c>
      <c r="Y142" s="184">
        <f>วันทำงาน!AQ142</f>
        <v>0</v>
      </c>
      <c r="Z142" s="150"/>
      <c r="AA142" s="150">
        <f>IF($W142="",0,IF($W142&gt;=100%,เงื่อนไข!$H$4,IF($W142&gt;=80%,เงื่อนไข!$G$4,IF($W142&gt;=50%,เงื่อนไข!$F$4,IF($W142&lt;50%,เงื่อนไข!$E$4)))))</f>
        <v>0</v>
      </c>
      <c r="AB142" s="179">
        <f t="shared" si="35"/>
        <v>0</v>
      </c>
      <c r="AC142" s="141">
        <f t="shared" si="36"/>
        <v>0</v>
      </c>
      <c r="AD142" s="175">
        <f>IF(AB142=0,0,AB142/$R142*เงื่อนไข!$B$4)</f>
        <v>0</v>
      </c>
      <c r="AE142" s="181">
        <f t="shared" si="41"/>
        <v>0</v>
      </c>
      <c r="AF142" s="175">
        <f>SUMIF(วันทำงาน!$F$554:$F$687,$B142,วันทำงาน!$J$554:$J$687)</f>
        <v>0</v>
      </c>
      <c r="AG142" s="182">
        <f>IF((AND($W142&gt;=100%,$W142&lt;&gt;"")),เงื่อนไข!$F$8*Y142/$V142,0)</f>
        <v>0</v>
      </c>
      <c r="AH142" s="181">
        <f>SUM(วันทำงาน!AR142:AT142,วันทำงาน!AV142:AX142)</f>
        <v>0</v>
      </c>
      <c r="AI142" s="150"/>
      <c r="AJ142" s="150">
        <f>IF($W142="",0,IF($W142&gt;=100%,เงื่อนไข!$L$4,IF($W142&gt;=80%,เงื่อนไข!$K$4,IF($W142&gt;=50%,เงื่อนไข!$J$4,IF($W142&lt;50%,เงื่อนไข!$I$4)))))</f>
        <v>0</v>
      </c>
      <c r="AK142" s="179">
        <f t="shared" si="37"/>
        <v>0</v>
      </c>
      <c r="AL142" s="175">
        <f t="shared" si="38"/>
        <v>0</v>
      </c>
      <c r="AM142" s="175">
        <f>IF(AK142=0,0,AK142/$R142*เงื่อนไข!$B$4)</f>
        <v>0</v>
      </c>
      <c r="AN142" s="181">
        <f t="shared" si="42"/>
        <v>0</v>
      </c>
      <c r="AO142" s="175">
        <f>SUMIF(วันทำงาน!$F$554:$F$687,$B142,วันทำงาน!$K$554:$K$687)</f>
        <v>0</v>
      </c>
      <c r="AP142" s="182">
        <f>IF((AND($W142&gt;=100%,$W142&lt;&gt;"")),เงื่อนไข!$F$8*AH142/$V142,0)</f>
        <v>0</v>
      </c>
      <c r="AQ142" s="184">
        <f>วันทำงาน!AU142</f>
        <v>0</v>
      </c>
      <c r="AR142" s="150"/>
      <c r="AS142" s="150">
        <f>IF(W142="",0,IF($W142&gt;=100%,เงื่อนไข!$P$4,IF($W142&gt;=80%,เงื่อนไข!$O$4,IF($W142&gt;=50%,เงื่อนไข!$N$4,IF($W142&lt;50%,เงื่อนไข!$M$4)))))</f>
        <v>0</v>
      </c>
      <c r="AT142" s="179">
        <f t="shared" si="39"/>
        <v>0</v>
      </c>
      <c r="AU142" s="175">
        <f t="shared" si="40"/>
        <v>0</v>
      </c>
      <c r="AV142" s="175">
        <f>IF(AT142=0,0,AT142/$R142*เงื่อนไข!$B$4)</f>
        <v>0</v>
      </c>
      <c r="AW142" s="181">
        <f t="shared" si="43"/>
        <v>0</v>
      </c>
      <c r="AX142" s="175">
        <f>SUMIF(วันทำงาน!$F$554:$F$687,$B142,วันทำงาน!$L$554:$L$687)</f>
        <v>0</v>
      </c>
      <c r="AY142" s="182">
        <f>IF((AND($W142&gt;=100%,$W142&lt;&gt;"")),เงื่อนไข!$F$8*AQ142/$V142,0)</f>
        <v>0</v>
      </c>
    </row>
    <row r="143" spans="1:51" s="6" customFormat="1" x14ac:dyDescent="0.25">
      <c r="A143" s="124" t="str">
        <f>IF(วันทำงาน!A143&lt;&gt;"",วันทำงาน!A143,"")</f>
        <v/>
      </c>
      <c r="B143" s="124" t="str">
        <f>IF(วันทำงาน!B143&lt;&gt;"",วันทำงาน!B143,"")</f>
        <v/>
      </c>
      <c r="C143" s="124"/>
      <c r="D143" s="124" t="str">
        <f>IF(วันทำงาน!C143&lt;&gt;"",วันทำงาน!C143,"")</f>
        <v/>
      </c>
      <c r="E143" s="125" t="str">
        <f>IF(วันทำงาน!D143&lt;&gt;"",วันทำงาน!D143,"")</f>
        <v/>
      </c>
      <c r="F143" s="90" t="str">
        <f>IF(วันทำงาน!E143&lt;&gt;"",วันทำงาน!E143,"")</f>
        <v/>
      </c>
      <c r="G143" s="124" t="str">
        <f>IF(วันทำงาน!F143&lt;&gt;"",วันทำงาน!F143,"")</f>
        <v/>
      </c>
      <c r="H143" s="136" t="str">
        <f>IF(F143="Salesman",วันทำงาน!G143,"")</f>
        <v/>
      </c>
      <c r="I143" s="141" t="str">
        <f>IF($H143="","",AB143/$R143*(100%-เงื่อนไข!$B$4))</f>
        <v/>
      </c>
      <c r="J143" s="141" t="str">
        <f>IF($H143="","",AK143/$R143*(100%-เงื่อนไข!$B$4))</f>
        <v/>
      </c>
      <c r="K143" s="141" t="str">
        <f>IF($H143="","",AT143/$R143*(100%-เงื่อนไข!$B$4))</f>
        <v/>
      </c>
      <c r="L143" s="141" t="str">
        <f t="shared" si="30"/>
        <v/>
      </c>
      <c r="M143" s="142" t="str">
        <f>IF((OR(วันทำงาน!H143="",$F$1="")),"",IF(F143="Salesman",วันทำงาน!H143,""))</f>
        <v/>
      </c>
      <c r="N143" s="111">
        <f>IF($M143="",0,IF($X143="P",Y143*เงื่อนไข!$C$5,0))</f>
        <v>0</v>
      </c>
      <c r="O143" s="111">
        <f>IF($M143="",0,IF($X143="P",AH143*เงื่อนไข!$C$5,0))</f>
        <v>0</v>
      </c>
      <c r="P143" s="141">
        <f>IF($M143="",0,IF($X143="P",AQ143*เงื่อนไข!$C$5,0))</f>
        <v>0</v>
      </c>
      <c r="Q143" s="141">
        <f t="shared" si="31"/>
        <v>0</v>
      </c>
      <c r="R143" s="124" t="str">
        <f>IF($A143="","",IF(วันทำงาน!J143&lt;&gt;"",วันทำงาน!J143,""))</f>
        <v/>
      </c>
      <c r="S143" s="124" t="str">
        <f>IF($A143="","",IF(วันทำงาน!K143&lt;&gt;"",วันทำงาน!K143,""))</f>
        <v/>
      </c>
      <c r="T143" s="156">
        <f>IF(วันทำงาน!AZ143&lt;&gt;"",IF(วันทำงาน!AZ143&gt;S143,S143,วันทำงาน!AZ143),"")</f>
        <v>1</v>
      </c>
      <c r="U143" s="106" t="str">
        <f>IF(A143="","",เงื่อนไข!C$4)</f>
        <v/>
      </c>
      <c r="V143" s="106">
        <f t="shared" si="32"/>
        <v>0</v>
      </c>
      <c r="W143" s="105" t="str">
        <f t="shared" si="33"/>
        <v/>
      </c>
      <c r="X143" s="186" t="str">
        <f t="shared" si="34"/>
        <v/>
      </c>
      <c r="Y143" s="184">
        <f>วันทำงาน!AQ143</f>
        <v>0</v>
      </c>
      <c r="Z143" s="150"/>
      <c r="AA143" s="150">
        <f>IF($W143="",0,IF($W143&gt;=100%,เงื่อนไข!$H$4,IF($W143&gt;=80%,เงื่อนไข!$G$4,IF($W143&gt;=50%,เงื่อนไข!$F$4,IF($W143&lt;50%,เงื่อนไข!$E$4)))))</f>
        <v>0</v>
      </c>
      <c r="AB143" s="179">
        <f t="shared" si="35"/>
        <v>0</v>
      </c>
      <c r="AC143" s="141">
        <f t="shared" si="36"/>
        <v>0</v>
      </c>
      <c r="AD143" s="175">
        <f>IF(AB143=0,0,AB143/$R143*เงื่อนไข!$B$4)</f>
        <v>0</v>
      </c>
      <c r="AE143" s="181">
        <f t="shared" si="41"/>
        <v>0</v>
      </c>
      <c r="AF143" s="175">
        <f>SUMIF(วันทำงาน!$F$554:$F$687,$B143,วันทำงาน!$J$554:$J$687)</f>
        <v>0</v>
      </c>
      <c r="AG143" s="182">
        <f>IF((AND($W143&gt;=100%,$W143&lt;&gt;"")),เงื่อนไข!$F$8*Y143/$V143,0)</f>
        <v>0</v>
      </c>
      <c r="AH143" s="181">
        <f>SUM(วันทำงาน!AR143:AT143,วันทำงาน!AV143:AX143)</f>
        <v>0</v>
      </c>
      <c r="AI143" s="150"/>
      <c r="AJ143" s="150">
        <f>IF($W143="",0,IF($W143&gt;=100%,เงื่อนไข!$L$4,IF($W143&gt;=80%,เงื่อนไข!$K$4,IF($W143&gt;=50%,เงื่อนไข!$J$4,IF($W143&lt;50%,เงื่อนไข!$I$4)))))</f>
        <v>0</v>
      </c>
      <c r="AK143" s="179">
        <f t="shared" si="37"/>
        <v>0</v>
      </c>
      <c r="AL143" s="175">
        <f t="shared" si="38"/>
        <v>0</v>
      </c>
      <c r="AM143" s="175">
        <f>IF(AK143=0,0,AK143/$R143*เงื่อนไข!$B$4)</f>
        <v>0</v>
      </c>
      <c r="AN143" s="181">
        <f t="shared" si="42"/>
        <v>0</v>
      </c>
      <c r="AO143" s="175">
        <f>SUMIF(วันทำงาน!$F$554:$F$687,$B143,วันทำงาน!$K$554:$K$687)</f>
        <v>0</v>
      </c>
      <c r="AP143" s="182">
        <f>IF((AND($W143&gt;=100%,$W143&lt;&gt;"")),เงื่อนไข!$F$8*AH143/$V143,0)</f>
        <v>0</v>
      </c>
      <c r="AQ143" s="184">
        <f>วันทำงาน!AU143</f>
        <v>0</v>
      </c>
      <c r="AR143" s="150"/>
      <c r="AS143" s="150">
        <f>IF(W143="",0,IF($W143&gt;=100%,เงื่อนไข!$P$4,IF($W143&gt;=80%,เงื่อนไข!$O$4,IF($W143&gt;=50%,เงื่อนไข!$N$4,IF($W143&lt;50%,เงื่อนไข!$M$4)))))</f>
        <v>0</v>
      </c>
      <c r="AT143" s="179">
        <f t="shared" si="39"/>
        <v>0</v>
      </c>
      <c r="AU143" s="175">
        <f t="shared" si="40"/>
        <v>0</v>
      </c>
      <c r="AV143" s="175">
        <f>IF(AT143=0,0,AT143/$R143*เงื่อนไข!$B$4)</f>
        <v>0</v>
      </c>
      <c r="AW143" s="181">
        <f t="shared" si="43"/>
        <v>0</v>
      </c>
      <c r="AX143" s="175">
        <f>SUMIF(วันทำงาน!$F$554:$F$687,$B143,วันทำงาน!$L$554:$L$687)</f>
        <v>0</v>
      </c>
      <c r="AY143" s="182">
        <f>IF((AND($W143&gt;=100%,$W143&lt;&gt;"")),เงื่อนไข!$F$8*AQ143/$V143,0)</f>
        <v>0</v>
      </c>
    </row>
    <row r="144" spans="1:51" s="6" customFormat="1" x14ac:dyDescent="0.25">
      <c r="A144" s="124" t="str">
        <f>IF(วันทำงาน!A144&lt;&gt;"",วันทำงาน!A144,"")</f>
        <v/>
      </c>
      <c r="B144" s="124" t="str">
        <f>IF(วันทำงาน!B144&lt;&gt;"",วันทำงาน!B144,"")</f>
        <v/>
      </c>
      <c r="C144" s="124"/>
      <c r="D144" s="124" t="str">
        <f>IF(วันทำงาน!C144&lt;&gt;"",วันทำงาน!C144,"")</f>
        <v/>
      </c>
      <c r="E144" s="125" t="str">
        <f>IF(วันทำงาน!D144&lt;&gt;"",วันทำงาน!D144,"")</f>
        <v/>
      </c>
      <c r="F144" s="90" t="str">
        <f>IF(วันทำงาน!E144&lt;&gt;"",วันทำงาน!E144,"")</f>
        <v/>
      </c>
      <c r="G144" s="124" t="str">
        <f>IF(วันทำงาน!F144&lt;&gt;"",วันทำงาน!F144,"")</f>
        <v/>
      </c>
      <c r="H144" s="136" t="str">
        <f>IF(F144="Salesman",วันทำงาน!G144,"")</f>
        <v/>
      </c>
      <c r="I144" s="141" t="str">
        <f>IF($H144="","",AB144/$R144*(100%-เงื่อนไข!$B$4))</f>
        <v/>
      </c>
      <c r="J144" s="141" t="str">
        <f>IF($H144="","",AK144/$R144*(100%-เงื่อนไข!$B$4))</f>
        <v/>
      </c>
      <c r="K144" s="141" t="str">
        <f>IF($H144="","",AT144/$R144*(100%-เงื่อนไข!$B$4))</f>
        <v/>
      </c>
      <c r="L144" s="141" t="str">
        <f t="shared" si="30"/>
        <v/>
      </c>
      <c r="M144" s="142" t="str">
        <f>IF((OR(วันทำงาน!H144="",$F$1="")),"",IF(F144="Salesman",วันทำงาน!H144,""))</f>
        <v/>
      </c>
      <c r="N144" s="111">
        <f>IF($M144="",0,IF($X144="P",Y144*เงื่อนไข!$C$5,0))</f>
        <v>0</v>
      </c>
      <c r="O144" s="111">
        <f>IF($M144="",0,IF($X144="P",AH144*เงื่อนไข!$C$5,0))</f>
        <v>0</v>
      </c>
      <c r="P144" s="141">
        <f>IF($M144="",0,IF($X144="P",AQ144*เงื่อนไข!$C$5,0))</f>
        <v>0</v>
      </c>
      <c r="Q144" s="141">
        <f t="shared" si="31"/>
        <v>0</v>
      </c>
      <c r="R144" s="124" t="str">
        <f>IF($A144="","",IF(วันทำงาน!J144&lt;&gt;"",วันทำงาน!J144,""))</f>
        <v/>
      </c>
      <c r="S144" s="124" t="str">
        <f>IF($A144="","",IF(วันทำงาน!K144&lt;&gt;"",วันทำงาน!K144,""))</f>
        <v/>
      </c>
      <c r="T144" s="156">
        <f>IF(วันทำงาน!AZ144&lt;&gt;"",IF(วันทำงาน!AZ144&gt;S144,S144,วันทำงาน!AZ144),"")</f>
        <v>1</v>
      </c>
      <c r="U144" s="106" t="str">
        <f>IF(A144="","",เงื่อนไข!C$4)</f>
        <v/>
      </c>
      <c r="V144" s="106">
        <f t="shared" si="32"/>
        <v>0</v>
      </c>
      <c r="W144" s="105" t="str">
        <f t="shared" si="33"/>
        <v/>
      </c>
      <c r="X144" s="186" t="str">
        <f t="shared" si="34"/>
        <v/>
      </c>
      <c r="Y144" s="184">
        <f>วันทำงาน!AQ144</f>
        <v>0</v>
      </c>
      <c r="Z144" s="150"/>
      <c r="AA144" s="150">
        <f>IF($W144="",0,IF($W144&gt;=100%,เงื่อนไข!$H$4,IF($W144&gt;=80%,เงื่อนไข!$G$4,IF($W144&gt;=50%,เงื่อนไข!$F$4,IF($W144&lt;50%,เงื่อนไข!$E$4)))))</f>
        <v>0</v>
      </c>
      <c r="AB144" s="179">
        <f t="shared" si="35"/>
        <v>0</v>
      </c>
      <c r="AC144" s="141">
        <f t="shared" si="36"/>
        <v>0</v>
      </c>
      <c r="AD144" s="175">
        <f>IF(AB144=0,0,AB144/$R144*เงื่อนไข!$B$4)</f>
        <v>0</v>
      </c>
      <c r="AE144" s="181">
        <f t="shared" si="41"/>
        <v>0</v>
      </c>
      <c r="AF144" s="175">
        <f>SUMIF(วันทำงาน!$F$554:$F$687,$B144,วันทำงาน!$J$554:$J$687)</f>
        <v>0</v>
      </c>
      <c r="AG144" s="182">
        <f>IF((AND($W144&gt;=100%,$W144&lt;&gt;"")),เงื่อนไข!$F$8*Y144/$V144,0)</f>
        <v>0</v>
      </c>
      <c r="AH144" s="181">
        <f>SUM(วันทำงาน!AR144:AT144,วันทำงาน!AV144:AX144)</f>
        <v>0</v>
      </c>
      <c r="AI144" s="150"/>
      <c r="AJ144" s="150">
        <f>IF($W144="",0,IF($W144&gt;=100%,เงื่อนไข!$L$4,IF($W144&gt;=80%,เงื่อนไข!$K$4,IF($W144&gt;=50%,เงื่อนไข!$J$4,IF($W144&lt;50%,เงื่อนไข!$I$4)))))</f>
        <v>0</v>
      </c>
      <c r="AK144" s="179">
        <f t="shared" si="37"/>
        <v>0</v>
      </c>
      <c r="AL144" s="175">
        <f t="shared" si="38"/>
        <v>0</v>
      </c>
      <c r="AM144" s="175">
        <f>IF(AK144=0,0,AK144/$R144*เงื่อนไข!$B$4)</f>
        <v>0</v>
      </c>
      <c r="AN144" s="181">
        <f t="shared" si="42"/>
        <v>0</v>
      </c>
      <c r="AO144" s="175">
        <f>SUMIF(วันทำงาน!$F$554:$F$687,$B144,วันทำงาน!$K$554:$K$687)</f>
        <v>0</v>
      </c>
      <c r="AP144" s="182">
        <f>IF((AND($W144&gt;=100%,$W144&lt;&gt;"")),เงื่อนไข!$F$8*AH144/$V144,0)</f>
        <v>0</v>
      </c>
      <c r="AQ144" s="184">
        <f>วันทำงาน!AU144</f>
        <v>0</v>
      </c>
      <c r="AR144" s="150"/>
      <c r="AS144" s="150">
        <f>IF(W144="",0,IF($W144&gt;=100%,เงื่อนไข!$P$4,IF($W144&gt;=80%,เงื่อนไข!$O$4,IF($W144&gt;=50%,เงื่อนไข!$N$4,IF($W144&lt;50%,เงื่อนไข!$M$4)))))</f>
        <v>0</v>
      </c>
      <c r="AT144" s="179">
        <f t="shared" si="39"/>
        <v>0</v>
      </c>
      <c r="AU144" s="175">
        <f t="shared" si="40"/>
        <v>0</v>
      </c>
      <c r="AV144" s="175">
        <f>IF(AT144=0,0,AT144/$R144*เงื่อนไข!$B$4)</f>
        <v>0</v>
      </c>
      <c r="AW144" s="181">
        <f t="shared" si="43"/>
        <v>0</v>
      </c>
      <c r="AX144" s="175">
        <f>SUMIF(วันทำงาน!$F$554:$F$687,$B144,วันทำงาน!$L$554:$L$687)</f>
        <v>0</v>
      </c>
      <c r="AY144" s="182">
        <f>IF((AND($W144&gt;=100%,$W144&lt;&gt;"")),เงื่อนไข!$F$8*AQ144/$V144,0)</f>
        <v>0</v>
      </c>
    </row>
    <row r="145" spans="1:51" s="6" customFormat="1" x14ac:dyDescent="0.25">
      <c r="A145" s="124" t="str">
        <f>IF(วันทำงาน!A145&lt;&gt;"",วันทำงาน!A145,"")</f>
        <v/>
      </c>
      <c r="B145" s="124" t="str">
        <f>IF(วันทำงาน!B145&lt;&gt;"",วันทำงาน!B145,"")</f>
        <v/>
      </c>
      <c r="C145" s="124"/>
      <c r="D145" s="124" t="str">
        <f>IF(วันทำงาน!C145&lt;&gt;"",วันทำงาน!C145,"")</f>
        <v/>
      </c>
      <c r="E145" s="125" t="str">
        <f>IF(วันทำงาน!D145&lt;&gt;"",วันทำงาน!D145,"")</f>
        <v/>
      </c>
      <c r="F145" s="90" t="str">
        <f>IF(วันทำงาน!E145&lt;&gt;"",วันทำงาน!E145,"")</f>
        <v/>
      </c>
      <c r="G145" s="124" t="str">
        <f>IF(วันทำงาน!F145&lt;&gt;"",วันทำงาน!F145,"")</f>
        <v/>
      </c>
      <c r="H145" s="136" t="str">
        <f>IF(F145="Salesman",วันทำงาน!G145,"")</f>
        <v/>
      </c>
      <c r="I145" s="141" t="str">
        <f>IF($H145="","",AB145/$R145*(100%-เงื่อนไข!$B$4))</f>
        <v/>
      </c>
      <c r="J145" s="141" t="str">
        <f>IF($H145="","",AK145/$R145*(100%-เงื่อนไข!$B$4))</f>
        <v/>
      </c>
      <c r="K145" s="141" t="str">
        <f>IF($H145="","",AT145/$R145*(100%-เงื่อนไข!$B$4))</f>
        <v/>
      </c>
      <c r="L145" s="141" t="str">
        <f t="shared" si="30"/>
        <v/>
      </c>
      <c r="M145" s="142" t="str">
        <f>IF((OR(วันทำงาน!H145="",$F$1="")),"",IF(F145="Salesman",วันทำงาน!H145,""))</f>
        <v/>
      </c>
      <c r="N145" s="111">
        <f>IF($M145="",0,IF($X145="P",Y145*เงื่อนไข!$C$5,0))</f>
        <v>0</v>
      </c>
      <c r="O145" s="111">
        <f>IF($M145="",0,IF($X145="P",AH145*เงื่อนไข!$C$5,0))</f>
        <v>0</v>
      </c>
      <c r="P145" s="141">
        <f>IF($M145="",0,IF($X145="P",AQ145*เงื่อนไข!$C$5,0))</f>
        <v>0</v>
      </c>
      <c r="Q145" s="141">
        <f t="shared" si="31"/>
        <v>0</v>
      </c>
      <c r="R145" s="124" t="str">
        <f>IF($A145="","",IF(วันทำงาน!J145&lt;&gt;"",วันทำงาน!J145,""))</f>
        <v/>
      </c>
      <c r="S145" s="124" t="str">
        <f>IF($A145="","",IF(วันทำงาน!K145&lt;&gt;"",วันทำงาน!K145,""))</f>
        <v/>
      </c>
      <c r="T145" s="156">
        <f>IF(วันทำงาน!AZ145&lt;&gt;"",IF(วันทำงาน!AZ145&gt;S145,S145,วันทำงาน!AZ145),"")</f>
        <v>1</v>
      </c>
      <c r="U145" s="106" t="str">
        <f>IF(A145="","",เงื่อนไข!C$4)</f>
        <v/>
      </c>
      <c r="V145" s="106">
        <f t="shared" si="32"/>
        <v>0</v>
      </c>
      <c r="W145" s="105" t="str">
        <f t="shared" si="33"/>
        <v/>
      </c>
      <c r="X145" s="186" t="str">
        <f t="shared" si="34"/>
        <v/>
      </c>
      <c r="Y145" s="184">
        <f>วันทำงาน!AQ145</f>
        <v>0</v>
      </c>
      <c r="Z145" s="150"/>
      <c r="AA145" s="150">
        <f>IF($W145="",0,IF($W145&gt;=100%,เงื่อนไข!$H$4,IF($W145&gt;=80%,เงื่อนไข!$G$4,IF($W145&gt;=50%,เงื่อนไข!$F$4,IF($W145&lt;50%,เงื่อนไข!$E$4)))))</f>
        <v>0</v>
      </c>
      <c r="AB145" s="179">
        <f t="shared" si="35"/>
        <v>0</v>
      </c>
      <c r="AC145" s="141">
        <f t="shared" si="36"/>
        <v>0</v>
      </c>
      <c r="AD145" s="175">
        <f>IF(AB145=0,0,AB145/$R145*เงื่อนไข!$B$4)</f>
        <v>0</v>
      </c>
      <c r="AE145" s="181">
        <f t="shared" si="41"/>
        <v>0</v>
      </c>
      <c r="AF145" s="175">
        <f>SUMIF(วันทำงาน!$F$554:$F$687,$B145,วันทำงาน!$J$554:$J$687)</f>
        <v>0</v>
      </c>
      <c r="AG145" s="182">
        <f>IF((AND($W145&gt;=100%,$W145&lt;&gt;"")),เงื่อนไข!$F$8*Y145/$V145,0)</f>
        <v>0</v>
      </c>
      <c r="AH145" s="181">
        <f>SUM(วันทำงาน!AR145:AT145,วันทำงาน!AV145:AX145)</f>
        <v>0</v>
      </c>
      <c r="AI145" s="150"/>
      <c r="AJ145" s="150">
        <f>IF($W145="",0,IF($W145&gt;=100%,เงื่อนไข!$L$4,IF($W145&gt;=80%,เงื่อนไข!$K$4,IF($W145&gt;=50%,เงื่อนไข!$J$4,IF($W145&lt;50%,เงื่อนไข!$I$4)))))</f>
        <v>0</v>
      </c>
      <c r="AK145" s="179">
        <f t="shared" si="37"/>
        <v>0</v>
      </c>
      <c r="AL145" s="175">
        <f t="shared" si="38"/>
        <v>0</v>
      </c>
      <c r="AM145" s="175">
        <f>IF(AK145=0,0,AK145/$R145*เงื่อนไข!$B$4)</f>
        <v>0</v>
      </c>
      <c r="AN145" s="181">
        <f t="shared" si="42"/>
        <v>0</v>
      </c>
      <c r="AO145" s="175">
        <f>SUMIF(วันทำงาน!$F$554:$F$687,$B145,วันทำงาน!$K$554:$K$687)</f>
        <v>0</v>
      </c>
      <c r="AP145" s="182">
        <f>IF((AND($W145&gt;=100%,$W145&lt;&gt;"")),เงื่อนไข!$F$8*AH145/$V145,0)</f>
        <v>0</v>
      </c>
      <c r="AQ145" s="184">
        <f>วันทำงาน!AU145</f>
        <v>0</v>
      </c>
      <c r="AR145" s="150"/>
      <c r="AS145" s="150">
        <f>IF(W145="",0,IF($W145&gt;=100%,เงื่อนไข!$P$4,IF($W145&gt;=80%,เงื่อนไข!$O$4,IF($W145&gt;=50%,เงื่อนไข!$N$4,IF($W145&lt;50%,เงื่อนไข!$M$4)))))</f>
        <v>0</v>
      </c>
      <c r="AT145" s="179">
        <f t="shared" si="39"/>
        <v>0</v>
      </c>
      <c r="AU145" s="175">
        <f t="shared" si="40"/>
        <v>0</v>
      </c>
      <c r="AV145" s="175">
        <f>IF(AT145=0,0,AT145/$R145*เงื่อนไข!$B$4)</f>
        <v>0</v>
      </c>
      <c r="AW145" s="181">
        <f t="shared" si="43"/>
        <v>0</v>
      </c>
      <c r="AX145" s="175">
        <f>SUMIF(วันทำงาน!$F$554:$F$687,$B145,วันทำงาน!$L$554:$L$687)</f>
        <v>0</v>
      </c>
      <c r="AY145" s="182">
        <f>IF((AND($W145&gt;=100%,$W145&lt;&gt;"")),เงื่อนไข!$F$8*AQ145/$V145,0)</f>
        <v>0</v>
      </c>
    </row>
    <row r="146" spans="1:51" s="6" customFormat="1" x14ac:dyDescent="0.25">
      <c r="A146" s="124" t="str">
        <f>IF(วันทำงาน!A146&lt;&gt;"",วันทำงาน!A146,"")</f>
        <v/>
      </c>
      <c r="B146" s="124" t="str">
        <f>IF(วันทำงาน!B146&lt;&gt;"",วันทำงาน!B146,"")</f>
        <v/>
      </c>
      <c r="C146" s="124"/>
      <c r="D146" s="124" t="str">
        <f>IF(วันทำงาน!C146&lt;&gt;"",วันทำงาน!C146,"")</f>
        <v/>
      </c>
      <c r="E146" s="125" t="str">
        <f>IF(วันทำงาน!D146&lt;&gt;"",วันทำงาน!D146,"")</f>
        <v/>
      </c>
      <c r="F146" s="90" t="str">
        <f>IF(วันทำงาน!E146&lt;&gt;"",วันทำงาน!E146,"")</f>
        <v/>
      </c>
      <c r="G146" s="124" t="str">
        <f>IF(วันทำงาน!F146&lt;&gt;"",วันทำงาน!F146,"")</f>
        <v/>
      </c>
      <c r="H146" s="136" t="str">
        <f>IF(F146="Salesman",วันทำงาน!G146,"")</f>
        <v/>
      </c>
      <c r="I146" s="141" t="str">
        <f>IF($H146="","",AB146/$R146*(100%-เงื่อนไข!$B$4))</f>
        <v/>
      </c>
      <c r="J146" s="141" t="str">
        <f>IF($H146="","",AK146/$R146*(100%-เงื่อนไข!$B$4))</f>
        <v/>
      </c>
      <c r="K146" s="141" t="str">
        <f>IF($H146="","",AT146/$R146*(100%-เงื่อนไข!$B$4))</f>
        <v/>
      </c>
      <c r="L146" s="141" t="str">
        <f t="shared" si="30"/>
        <v/>
      </c>
      <c r="M146" s="142" t="str">
        <f>IF((OR(วันทำงาน!H146="",$F$1="")),"",IF(F146="Salesman",วันทำงาน!H146,""))</f>
        <v/>
      </c>
      <c r="N146" s="111">
        <f>IF($M146="",0,IF($X146="P",Y146*เงื่อนไข!$C$5,0))</f>
        <v>0</v>
      </c>
      <c r="O146" s="111">
        <f>IF($M146="",0,IF($X146="P",AH146*เงื่อนไข!$C$5,0))</f>
        <v>0</v>
      </c>
      <c r="P146" s="141">
        <f>IF($M146="",0,IF($X146="P",AQ146*เงื่อนไข!$C$5,0))</f>
        <v>0</v>
      </c>
      <c r="Q146" s="141">
        <f t="shared" si="31"/>
        <v>0</v>
      </c>
      <c r="R146" s="124" t="str">
        <f>IF($A146="","",IF(วันทำงาน!J146&lt;&gt;"",วันทำงาน!J146,""))</f>
        <v/>
      </c>
      <c r="S146" s="124" t="str">
        <f>IF($A146="","",IF(วันทำงาน!K146&lt;&gt;"",วันทำงาน!K146,""))</f>
        <v/>
      </c>
      <c r="T146" s="156">
        <f>IF(วันทำงาน!AZ146&lt;&gt;"",IF(วันทำงาน!AZ146&gt;S146,S146,วันทำงาน!AZ146),"")</f>
        <v>1</v>
      </c>
      <c r="U146" s="106" t="str">
        <f>IF(A146="","",เงื่อนไข!C$4)</f>
        <v/>
      </c>
      <c r="V146" s="106">
        <f t="shared" si="32"/>
        <v>0</v>
      </c>
      <c r="W146" s="105" t="str">
        <f t="shared" si="33"/>
        <v/>
      </c>
      <c r="X146" s="186" t="str">
        <f t="shared" si="34"/>
        <v/>
      </c>
      <c r="Y146" s="184">
        <f>วันทำงาน!AQ146</f>
        <v>0</v>
      </c>
      <c r="Z146" s="150"/>
      <c r="AA146" s="150">
        <f>IF($W146="",0,IF($W146&gt;=100%,เงื่อนไข!$H$4,IF($W146&gt;=80%,เงื่อนไข!$G$4,IF($W146&gt;=50%,เงื่อนไข!$F$4,IF($W146&lt;50%,เงื่อนไข!$E$4)))))</f>
        <v>0</v>
      </c>
      <c r="AB146" s="179">
        <f t="shared" si="35"/>
        <v>0</v>
      </c>
      <c r="AC146" s="141">
        <f t="shared" si="36"/>
        <v>0</v>
      </c>
      <c r="AD146" s="175">
        <f>IF(AB146=0,0,AB146/$R146*เงื่อนไข!$B$4)</f>
        <v>0</v>
      </c>
      <c r="AE146" s="181">
        <f t="shared" si="41"/>
        <v>0</v>
      </c>
      <c r="AF146" s="175">
        <f>SUMIF(วันทำงาน!$F$554:$F$687,$B146,วันทำงาน!$J$554:$J$687)</f>
        <v>0</v>
      </c>
      <c r="AG146" s="182">
        <f>IF((AND($W146&gt;=100%,$W146&lt;&gt;"")),เงื่อนไข!$F$8*Y146/$V146,0)</f>
        <v>0</v>
      </c>
      <c r="AH146" s="181">
        <f>SUM(วันทำงาน!AR146:AT146,วันทำงาน!AV146:AX146)</f>
        <v>0</v>
      </c>
      <c r="AI146" s="150"/>
      <c r="AJ146" s="150">
        <f>IF($W146="",0,IF($W146&gt;=100%,เงื่อนไข!$L$4,IF($W146&gt;=80%,เงื่อนไข!$K$4,IF($W146&gt;=50%,เงื่อนไข!$J$4,IF($W146&lt;50%,เงื่อนไข!$I$4)))))</f>
        <v>0</v>
      </c>
      <c r="AK146" s="179">
        <f t="shared" si="37"/>
        <v>0</v>
      </c>
      <c r="AL146" s="175">
        <f t="shared" si="38"/>
        <v>0</v>
      </c>
      <c r="AM146" s="175">
        <f>IF(AK146=0,0,AK146/$R146*เงื่อนไข!$B$4)</f>
        <v>0</v>
      </c>
      <c r="AN146" s="181">
        <f t="shared" si="42"/>
        <v>0</v>
      </c>
      <c r="AO146" s="175">
        <f>SUMIF(วันทำงาน!$F$554:$F$687,$B146,วันทำงาน!$K$554:$K$687)</f>
        <v>0</v>
      </c>
      <c r="AP146" s="182">
        <f>IF((AND($W146&gt;=100%,$W146&lt;&gt;"")),เงื่อนไข!$F$8*AH146/$V146,0)</f>
        <v>0</v>
      </c>
      <c r="AQ146" s="184">
        <f>วันทำงาน!AU146</f>
        <v>0</v>
      </c>
      <c r="AR146" s="150"/>
      <c r="AS146" s="150">
        <f>IF(W146="",0,IF($W146&gt;=100%,เงื่อนไข!$P$4,IF($W146&gt;=80%,เงื่อนไข!$O$4,IF($W146&gt;=50%,เงื่อนไข!$N$4,IF($W146&lt;50%,เงื่อนไข!$M$4)))))</f>
        <v>0</v>
      </c>
      <c r="AT146" s="179">
        <f t="shared" si="39"/>
        <v>0</v>
      </c>
      <c r="AU146" s="175">
        <f t="shared" si="40"/>
        <v>0</v>
      </c>
      <c r="AV146" s="175">
        <f>IF(AT146=0,0,AT146/$R146*เงื่อนไข!$B$4)</f>
        <v>0</v>
      </c>
      <c r="AW146" s="181">
        <f t="shared" si="43"/>
        <v>0</v>
      </c>
      <c r="AX146" s="175">
        <f>SUMIF(วันทำงาน!$F$554:$F$687,$B146,วันทำงาน!$L$554:$L$687)</f>
        <v>0</v>
      </c>
      <c r="AY146" s="182">
        <f>IF((AND($W146&gt;=100%,$W146&lt;&gt;"")),เงื่อนไข!$F$8*AQ146/$V146,0)</f>
        <v>0</v>
      </c>
    </row>
    <row r="147" spans="1:51" s="6" customFormat="1" x14ac:dyDescent="0.25">
      <c r="A147" s="124" t="str">
        <f>IF(วันทำงาน!A147&lt;&gt;"",วันทำงาน!A147,"")</f>
        <v/>
      </c>
      <c r="B147" s="124" t="str">
        <f>IF(วันทำงาน!B147&lt;&gt;"",วันทำงาน!B147,"")</f>
        <v/>
      </c>
      <c r="C147" s="124"/>
      <c r="D147" s="124" t="str">
        <f>IF(วันทำงาน!C147&lt;&gt;"",วันทำงาน!C147,"")</f>
        <v/>
      </c>
      <c r="E147" s="125" t="str">
        <f>IF(วันทำงาน!D147&lt;&gt;"",วันทำงาน!D147,"")</f>
        <v/>
      </c>
      <c r="F147" s="90" t="str">
        <f>IF(วันทำงาน!E147&lt;&gt;"",วันทำงาน!E147,"")</f>
        <v/>
      </c>
      <c r="G147" s="124" t="str">
        <f>IF(วันทำงาน!F147&lt;&gt;"",วันทำงาน!F147,"")</f>
        <v/>
      </c>
      <c r="H147" s="136" t="str">
        <f>IF(F147="Salesman",วันทำงาน!G147,"")</f>
        <v/>
      </c>
      <c r="I147" s="141" t="str">
        <f>IF($H147="","",AB147/$R147*(100%-เงื่อนไข!$B$4))</f>
        <v/>
      </c>
      <c r="J147" s="141" t="str">
        <f>IF($H147="","",AK147/$R147*(100%-เงื่อนไข!$B$4))</f>
        <v/>
      </c>
      <c r="K147" s="141" t="str">
        <f>IF($H147="","",AT147/$R147*(100%-เงื่อนไข!$B$4))</f>
        <v/>
      </c>
      <c r="L147" s="141" t="str">
        <f t="shared" si="30"/>
        <v/>
      </c>
      <c r="M147" s="142" t="str">
        <f>IF((OR(วันทำงาน!H147="",$F$1="")),"",IF(F147="Salesman",วันทำงาน!H147,""))</f>
        <v/>
      </c>
      <c r="N147" s="111">
        <f>IF($M147="",0,IF($X147="P",Y147*เงื่อนไข!$C$5,0))</f>
        <v>0</v>
      </c>
      <c r="O147" s="111">
        <f>IF($M147="",0,IF($X147="P",AH147*เงื่อนไข!$C$5,0))</f>
        <v>0</v>
      </c>
      <c r="P147" s="141">
        <f>IF($M147="",0,IF($X147="P",AQ147*เงื่อนไข!$C$5,0))</f>
        <v>0</v>
      </c>
      <c r="Q147" s="141">
        <f t="shared" si="31"/>
        <v>0</v>
      </c>
      <c r="R147" s="124" t="str">
        <f>IF($A147="","",IF(วันทำงาน!J147&lt;&gt;"",วันทำงาน!J147,""))</f>
        <v/>
      </c>
      <c r="S147" s="124" t="str">
        <f>IF($A147="","",IF(วันทำงาน!K147&lt;&gt;"",วันทำงาน!K147,""))</f>
        <v/>
      </c>
      <c r="T147" s="156">
        <f>IF(วันทำงาน!AZ147&lt;&gt;"",IF(วันทำงาน!AZ147&gt;S147,S147,วันทำงาน!AZ147),"")</f>
        <v>1</v>
      </c>
      <c r="U147" s="106" t="str">
        <f>IF(A147="","",เงื่อนไข!C$4)</f>
        <v/>
      </c>
      <c r="V147" s="106">
        <f t="shared" si="32"/>
        <v>0</v>
      </c>
      <c r="W147" s="105" t="str">
        <f t="shared" si="33"/>
        <v/>
      </c>
      <c r="X147" s="186" t="str">
        <f t="shared" si="34"/>
        <v/>
      </c>
      <c r="Y147" s="184">
        <f>วันทำงาน!AQ147</f>
        <v>0</v>
      </c>
      <c r="Z147" s="150"/>
      <c r="AA147" s="150">
        <f>IF($W147="",0,IF($W147&gt;=100%,เงื่อนไข!$H$4,IF($W147&gt;=80%,เงื่อนไข!$G$4,IF($W147&gt;=50%,เงื่อนไข!$F$4,IF($W147&lt;50%,เงื่อนไข!$E$4)))))</f>
        <v>0</v>
      </c>
      <c r="AB147" s="179">
        <f t="shared" si="35"/>
        <v>0</v>
      </c>
      <c r="AC147" s="141">
        <f t="shared" si="36"/>
        <v>0</v>
      </c>
      <c r="AD147" s="175">
        <f>IF(AB147=0,0,AB147/$R147*เงื่อนไข!$B$4)</f>
        <v>0</v>
      </c>
      <c r="AE147" s="181">
        <f t="shared" si="41"/>
        <v>0</v>
      </c>
      <c r="AF147" s="175">
        <f>SUMIF(วันทำงาน!$F$554:$F$687,$B147,วันทำงาน!$J$554:$J$687)</f>
        <v>0</v>
      </c>
      <c r="AG147" s="182">
        <f>IF((AND($W147&gt;=100%,$W147&lt;&gt;"")),เงื่อนไข!$F$8*Y147/$V147,0)</f>
        <v>0</v>
      </c>
      <c r="AH147" s="181">
        <f>SUM(วันทำงาน!AR147:AT147,วันทำงาน!AV147:AX147)</f>
        <v>0</v>
      </c>
      <c r="AI147" s="150"/>
      <c r="AJ147" s="150">
        <f>IF($W147="",0,IF($W147&gt;=100%,เงื่อนไข!$L$4,IF($W147&gt;=80%,เงื่อนไข!$K$4,IF($W147&gt;=50%,เงื่อนไข!$J$4,IF($W147&lt;50%,เงื่อนไข!$I$4)))))</f>
        <v>0</v>
      </c>
      <c r="AK147" s="179">
        <f t="shared" si="37"/>
        <v>0</v>
      </c>
      <c r="AL147" s="175">
        <f t="shared" si="38"/>
        <v>0</v>
      </c>
      <c r="AM147" s="175">
        <f>IF(AK147=0,0,AK147/$R147*เงื่อนไข!$B$4)</f>
        <v>0</v>
      </c>
      <c r="AN147" s="181">
        <f t="shared" si="42"/>
        <v>0</v>
      </c>
      <c r="AO147" s="175">
        <f>SUMIF(วันทำงาน!$F$554:$F$687,$B147,วันทำงาน!$K$554:$K$687)</f>
        <v>0</v>
      </c>
      <c r="AP147" s="182">
        <f>IF((AND($W147&gt;=100%,$W147&lt;&gt;"")),เงื่อนไข!$F$8*AH147/$V147,0)</f>
        <v>0</v>
      </c>
      <c r="AQ147" s="184">
        <f>วันทำงาน!AU147</f>
        <v>0</v>
      </c>
      <c r="AR147" s="150"/>
      <c r="AS147" s="150">
        <f>IF(W147="",0,IF($W147&gt;=100%,เงื่อนไข!$P$4,IF($W147&gt;=80%,เงื่อนไข!$O$4,IF($W147&gt;=50%,เงื่อนไข!$N$4,IF($W147&lt;50%,เงื่อนไข!$M$4)))))</f>
        <v>0</v>
      </c>
      <c r="AT147" s="179">
        <f t="shared" si="39"/>
        <v>0</v>
      </c>
      <c r="AU147" s="175">
        <f t="shared" si="40"/>
        <v>0</v>
      </c>
      <c r="AV147" s="175">
        <f>IF(AT147=0,0,AT147/$R147*เงื่อนไข!$B$4)</f>
        <v>0</v>
      </c>
      <c r="AW147" s="181">
        <f t="shared" si="43"/>
        <v>0</v>
      </c>
      <c r="AX147" s="175">
        <f>SUMIF(วันทำงาน!$F$554:$F$687,$B147,วันทำงาน!$L$554:$L$687)</f>
        <v>0</v>
      </c>
      <c r="AY147" s="182">
        <f>IF((AND($W147&gt;=100%,$W147&lt;&gt;"")),เงื่อนไข!$F$8*AQ147/$V147,0)</f>
        <v>0</v>
      </c>
    </row>
    <row r="148" spans="1:51" s="6" customFormat="1" x14ac:dyDescent="0.25">
      <c r="A148" s="124" t="str">
        <f>IF(วันทำงาน!A148&lt;&gt;"",วันทำงาน!A148,"")</f>
        <v/>
      </c>
      <c r="B148" s="124" t="str">
        <f>IF(วันทำงาน!B148&lt;&gt;"",วันทำงาน!B148,"")</f>
        <v/>
      </c>
      <c r="C148" s="124"/>
      <c r="D148" s="124" t="str">
        <f>IF(วันทำงาน!C148&lt;&gt;"",วันทำงาน!C148,"")</f>
        <v/>
      </c>
      <c r="E148" s="125" t="str">
        <f>IF(วันทำงาน!D148&lt;&gt;"",วันทำงาน!D148,"")</f>
        <v/>
      </c>
      <c r="F148" s="90" t="str">
        <f>IF(วันทำงาน!E148&lt;&gt;"",วันทำงาน!E148,"")</f>
        <v/>
      </c>
      <c r="G148" s="124" t="str">
        <f>IF(วันทำงาน!F148&lt;&gt;"",วันทำงาน!F148,"")</f>
        <v/>
      </c>
      <c r="H148" s="136" t="str">
        <f>IF(F148="Salesman",วันทำงาน!G148,"")</f>
        <v/>
      </c>
      <c r="I148" s="141" t="str">
        <f>IF($H148="","",AB148/$R148*(100%-เงื่อนไข!$B$4))</f>
        <v/>
      </c>
      <c r="J148" s="141" t="str">
        <f>IF($H148="","",AK148/$R148*(100%-เงื่อนไข!$B$4))</f>
        <v/>
      </c>
      <c r="K148" s="141" t="str">
        <f>IF($H148="","",AT148/$R148*(100%-เงื่อนไข!$B$4))</f>
        <v/>
      </c>
      <c r="L148" s="141" t="str">
        <f t="shared" si="30"/>
        <v/>
      </c>
      <c r="M148" s="142" t="str">
        <f>IF((OR(วันทำงาน!H148="",$F$1="")),"",IF(F148="Salesman",วันทำงาน!H148,""))</f>
        <v/>
      </c>
      <c r="N148" s="111">
        <f>IF($M148="",0,IF($X148="P",Y148*เงื่อนไข!$C$5,0))</f>
        <v>0</v>
      </c>
      <c r="O148" s="111">
        <f>IF($M148="",0,IF($X148="P",AH148*เงื่อนไข!$C$5,0))</f>
        <v>0</v>
      </c>
      <c r="P148" s="141">
        <f>IF($M148="",0,IF($X148="P",AQ148*เงื่อนไข!$C$5,0))</f>
        <v>0</v>
      </c>
      <c r="Q148" s="141">
        <f t="shared" si="31"/>
        <v>0</v>
      </c>
      <c r="R148" s="124" t="str">
        <f>IF($A148="","",IF(วันทำงาน!J148&lt;&gt;"",วันทำงาน!J148,""))</f>
        <v/>
      </c>
      <c r="S148" s="124" t="str">
        <f>IF($A148="","",IF(วันทำงาน!K148&lt;&gt;"",วันทำงาน!K148,""))</f>
        <v/>
      </c>
      <c r="T148" s="156">
        <f>IF(วันทำงาน!AZ148&lt;&gt;"",IF(วันทำงาน!AZ148&gt;S148,S148,วันทำงาน!AZ148),"")</f>
        <v>1</v>
      </c>
      <c r="U148" s="106" t="str">
        <f>IF(A148="","",เงื่อนไข!C$4)</f>
        <v/>
      </c>
      <c r="V148" s="106">
        <f t="shared" si="32"/>
        <v>0</v>
      </c>
      <c r="W148" s="105" t="str">
        <f t="shared" si="33"/>
        <v/>
      </c>
      <c r="X148" s="186" t="str">
        <f t="shared" si="34"/>
        <v/>
      </c>
      <c r="Y148" s="184">
        <f>วันทำงาน!AQ148</f>
        <v>0</v>
      </c>
      <c r="Z148" s="150"/>
      <c r="AA148" s="150">
        <f>IF($W148="",0,IF($W148&gt;=100%,เงื่อนไข!$H$4,IF($W148&gt;=80%,เงื่อนไข!$G$4,IF($W148&gt;=50%,เงื่อนไข!$F$4,IF($W148&lt;50%,เงื่อนไข!$E$4)))))</f>
        <v>0</v>
      </c>
      <c r="AB148" s="179">
        <f t="shared" si="35"/>
        <v>0</v>
      </c>
      <c r="AC148" s="141">
        <f t="shared" si="36"/>
        <v>0</v>
      </c>
      <c r="AD148" s="175">
        <f>IF(AB148=0,0,AB148/$R148*เงื่อนไข!$B$4)</f>
        <v>0</v>
      </c>
      <c r="AE148" s="181">
        <f t="shared" si="41"/>
        <v>0</v>
      </c>
      <c r="AF148" s="175">
        <f>SUMIF(วันทำงาน!$F$554:$F$687,$B148,วันทำงาน!$J$554:$J$687)</f>
        <v>0</v>
      </c>
      <c r="AG148" s="182">
        <f>IF((AND($W148&gt;=100%,$W148&lt;&gt;"")),เงื่อนไข!$F$8*Y148/$V148,0)</f>
        <v>0</v>
      </c>
      <c r="AH148" s="181">
        <f>SUM(วันทำงาน!AR148:AT148,วันทำงาน!AV148:AX148)</f>
        <v>0</v>
      </c>
      <c r="AI148" s="150"/>
      <c r="AJ148" s="150">
        <f>IF($W148="",0,IF($W148&gt;=100%,เงื่อนไข!$L$4,IF($W148&gt;=80%,เงื่อนไข!$K$4,IF($W148&gt;=50%,เงื่อนไข!$J$4,IF($W148&lt;50%,เงื่อนไข!$I$4)))))</f>
        <v>0</v>
      </c>
      <c r="AK148" s="179">
        <f t="shared" si="37"/>
        <v>0</v>
      </c>
      <c r="AL148" s="175">
        <f t="shared" si="38"/>
        <v>0</v>
      </c>
      <c r="AM148" s="175">
        <f>IF(AK148=0,0,AK148/$R148*เงื่อนไข!$B$4)</f>
        <v>0</v>
      </c>
      <c r="AN148" s="181">
        <f t="shared" si="42"/>
        <v>0</v>
      </c>
      <c r="AO148" s="175">
        <f>SUMIF(วันทำงาน!$F$554:$F$687,$B148,วันทำงาน!$K$554:$K$687)</f>
        <v>0</v>
      </c>
      <c r="AP148" s="182">
        <f>IF((AND($W148&gt;=100%,$W148&lt;&gt;"")),เงื่อนไข!$F$8*AH148/$V148,0)</f>
        <v>0</v>
      </c>
      <c r="AQ148" s="184">
        <f>วันทำงาน!AU148</f>
        <v>0</v>
      </c>
      <c r="AR148" s="150"/>
      <c r="AS148" s="150">
        <f>IF(W148="",0,IF($W148&gt;=100%,เงื่อนไข!$P$4,IF($W148&gt;=80%,เงื่อนไข!$O$4,IF($W148&gt;=50%,เงื่อนไข!$N$4,IF($W148&lt;50%,เงื่อนไข!$M$4)))))</f>
        <v>0</v>
      </c>
      <c r="AT148" s="179">
        <f t="shared" si="39"/>
        <v>0</v>
      </c>
      <c r="AU148" s="175">
        <f t="shared" si="40"/>
        <v>0</v>
      </c>
      <c r="AV148" s="175">
        <f>IF(AT148=0,0,AT148/$R148*เงื่อนไข!$B$4)</f>
        <v>0</v>
      </c>
      <c r="AW148" s="181">
        <f t="shared" si="43"/>
        <v>0</v>
      </c>
      <c r="AX148" s="175">
        <f>SUMIF(วันทำงาน!$F$554:$F$687,$B148,วันทำงาน!$L$554:$L$687)</f>
        <v>0</v>
      </c>
      <c r="AY148" s="182">
        <f>IF((AND($W148&gt;=100%,$W148&lt;&gt;"")),เงื่อนไข!$F$8*AQ148/$V148,0)</f>
        <v>0</v>
      </c>
    </row>
    <row r="149" spans="1:51" s="6" customFormat="1" x14ac:dyDescent="0.25">
      <c r="A149" s="124" t="str">
        <f>IF(วันทำงาน!A149&lt;&gt;"",วันทำงาน!A149,"")</f>
        <v/>
      </c>
      <c r="B149" s="124" t="str">
        <f>IF(วันทำงาน!B149&lt;&gt;"",วันทำงาน!B149,"")</f>
        <v/>
      </c>
      <c r="C149" s="124"/>
      <c r="D149" s="124" t="str">
        <f>IF(วันทำงาน!C149&lt;&gt;"",วันทำงาน!C149,"")</f>
        <v/>
      </c>
      <c r="E149" s="125" t="str">
        <f>IF(วันทำงาน!D149&lt;&gt;"",วันทำงาน!D149,"")</f>
        <v/>
      </c>
      <c r="F149" s="90" t="str">
        <f>IF(วันทำงาน!E149&lt;&gt;"",วันทำงาน!E149,"")</f>
        <v/>
      </c>
      <c r="G149" s="124" t="str">
        <f>IF(วันทำงาน!F149&lt;&gt;"",วันทำงาน!F149,"")</f>
        <v/>
      </c>
      <c r="H149" s="136" t="str">
        <f>IF(F149="Salesman",วันทำงาน!G149,"")</f>
        <v/>
      </c>
      <c r="I149" s="141" t="str">
        <f>IF($H149="","",AB149/$R149*(100%-เงื่อนไข!$B$4))</f>
        <v/>
      </c>
      <c r="J149" s="141" t="str">
        <f>IF($H149="","",AK149/$R149*(100%-เงื่อนไข!$B$4))</f>
        <v/>
      </c>
      <c r="K149" s="141" t="str">
        <f>IF($H149="","",AT149/$R149*(100%-เงื่อนไข!$B$4))</f>
        <v/>
      </c>
      <c r="L149" s="141" t="str">
        <f t="shared" si="30"/>
        <v/>
      </c>
      <c r="M149" s="142" t="str">
        <f>IF((OR(วันทำงาน!H149="",$F$1="")),"",IF(F149="Salesman",วันทำงาน!H149,""))</f>
        <v/>
      </c>
      <c r="N149" s="111">
        <f>IF($M149="",0,IF($X149="P",Y149*เงื่อนไข!$C$5,0))</f>
        <v>0</v>
      </c>
      <c r="O149" s="111">
        <f>IF($M149="",0,IF($X149="P",AH149*เงื่อนไข!$C$5,0))</f>
        <v>0</v>
      </c>
      <c r="P149" s="141">
        <f>IF($M149="",0,IF($X149="P",AQ149*เงื่อนไข!$C$5,0))</f>
        <v>0</v>
      </c>
      <c r="Q149" s="141">
        <f t="shared" si="31"/>
        <v>0</v>
      </c>
      <c r="R149" s="124" t="str">
        <f>IF($A149="","",IF(วันทำงาน!J149&lt;&gt;"",วันทำงาน!J149,""))</f>
        <v/>
      </c>
      <c r="S149" s="124" t="str">
        <f>IF($A149="","",IF(วันทำงาน!K149&lt;&gt;"",วันทำงาน!K149,""))</f>
        <v/>
      </c>
      <c r="T149" s="156">
        <f>IF(วันทำงาน!AZ149&lt;&gt;"",IF(วันทำงาน!AZ149&gt;S149,S149,วันทำงาน!AZ149),"")</f>
        <v>1</v>
      </c>
      <c r="U149" s="106" t="str">
        <f>IF(A149="","",เงื่อนไข!C$4)</f>
        <v/>
      </c>
      <c r="V149" s="106">
        <f t="shared" si="32"/>
        <v>0</v>
      </c>
      <c r="W149" s="105" t="str">
        <f t="shared" si="33"/>
        <v/>
      </c>
      <c r="X149" s="186" t="str">
        <f t="shared" si="34"/>
        <v/>
      </c>
      <c r="Y149" s="184">
        <f>วันทำงาน!AQ149</f>
        <v>0</v>
      </c>
      <c r="Z149" s="150"/>
      <c r="AA149" s="150">
        <f>IF($W149="",0,IF($W149&gt;=100%,เงื่อนไข!$H$4,IF($W149&gt;=80%,เงื่อนไข!$G$4,IF($W149&gt;=50%,เงื่อนไข!$F$4,IF($W149&lt;50%,เงื่อนไข!$E$4)))))</f>
        <v>0</v>
      </c>
      <c r="AB149" s="179">
        <f t="shared" si="35"/>
        <v>0</v>
      </c>
      <c r="AC149" s="141">
        <f t="shared" si="36"/>
        <v>0</v>
      </c>
      <c r="AD149" s="175">
        <f>IF(AB149=0,0,AB149/$R149*เงื่อนไข!$B$4)</f>
        <v>0</v>
      </c>
      <c r="AE149" s="181">
        <f t="shared" si="41"/>
        <v>0</v>
      </c>
      <c r="AF149" s="175">
        <f>SUMIF(วันทำงาน!$F$554:$F$687,$B149,วันทำงาน!$J$554:$J$687)</f>
        <v>0</v>
      </c>
      <c r="AG149" s="182">
        <f>IF((AND($W149&gt;=100%,$W149&lt;&gt;"")),เงื่อนไข!$F$8*Y149/$V149,0)</f>
        <v>0</v>
      </c>
      <c r="AH149" s="181">
        <f>SUM(วันทำงาน!AR149:AT149,วันทำงาน!AV149:AX149)</f>
        <v>0</v>
      </c>
      <c r="AI149" s="150"/>
      <c r="AJ149" s="150">
        <f>IF($W149="",0,IF($W149&gt;=100%,เงื่อนไข!$L$4,IF($W149&gt;=80%,เงื่อนไข!$K$4,IF($W149&gt;=50%,เงื่อนไข!$J$4,IF($W149&lt;50%,เงื่อนไข!$I$4)))))</f>
        <v>0</v>
      </c>
      <c r="AK149" s="179">
        <f t="shared" si="37"/>
        <v>0</v>
      </c>
      <c r="AL149" s="175">
        <f t="shared" si="38"/>
        <v>0</v>
      </c>
      <c r="AM149" s="175">
        <f>IF(AK149=0,0,AK149/$R149*เงื่อนไข!$B$4)</f>
        <v>0</v>
      </c>
      <c r="AN149" s="181">
        <f t="shared" si="42"/>
        <v>0</v>
      </c>
      <c r="AO149" s="175">
        <f>SUMIF(วันทำงาน!$F$554:$F$687,$B149,วันทำงาน!$K$554:$K$687)</f>
        <v>0</v>
      </c>
      <c r="AP149" s="182">
        <f>IF((AND($W149&gt;=100%,$W149&lt;&gt;"")),เงื่อนไข!$F$8*AH149/$V149,0)</f>
        <v>0</v>
      </c>
      <c r="AQ149" s="184">
        <f>วันทำงาน!AU149</f>
        <v>0</v>
      </c>
      <c r="AR149" s="150"/>
      <c r="AS149" s="150">
        <f>IF(W149="",0,IF($W149&gt;=100%,เงื่อนไข!$P$4,IF($W149&gt;=80%,เงื่อนไข!$O$4,IF($W149&gt;=50%,เงื่อนไข!$N$4,IF($W149&lt;50%,เงื่อนไข!$M$4)))))</f>
        <v>0</v>
      </c>
      <c r="AT149" s="179">
        <f t="shared" si="39"/>
        <v>0</v>
      </c>
      <c r="AU149" s="175">
        <f t="shared" si="40"/>
        <v>0</v>
      </c>
      <c r="AV149" s="175">
        <f>IF(AT149=0,0,AT149/$R149*เงื่อนไข!$B$4)</f>
        <v>0</v>
      </c>
      <c r="AW149" s="181">
        <f t="shared" si="43"/>
        <v>0</v>
      </c>
      <c r="AX149" s="175">
        <f>SUMIF(วันทำงาน!$F$554:$F$687,$B149,วันทำงาน!$L$554:$L$687)</f>
        <v>0</v>
      </c>
      <c r="AY149" s="182">
        <f>IF((AND($W149&gt;=100%,$W149&lt;&gt;"")),เงื่อนไข!$F$8*AQ149/$V149,0)</f>
        <v>0</v>
      </c>
    </row>
    <row r="150" spans="1:51" s="6" customFormat="1" x14ac:dyDescent="0.25">
      <c r="A150" s="124" t="str">
        <f>IF(วันทำงาน!A150&lt;&gt;"",วันทำงาน!A150,"")</f>
        <v/>
      </c>
      <c r="B150" s="124" t="str">
        <f>IF(วันทำงาน!B150&lt;&gt;"",วันทำงาน!B150,"")</f>
        <v/>
      </c>
      <c r="C150" s="124"/>
      <c r="D150" s="124" t="str">
        <f>IF(วันทำงาน!C150&lt;&gt;"",วันทำงาน!C150,"")</f>
        <v/>
      </c>
      <c r="E150" s="125" t="str">
        <f>IF(วันทำงาน!D150&lt;&gt;"",วันทำงาน!D150,"")</f>
        <v/>
      </c>
      <c r="F150" s="90" t="str">
        <f>IF(วันทำงาน!E150&lt;&gt;"",วันทำงาน!E150,"")</f>
        <v/>
      </c>
      <c r="G150" s="124" t="str">
        <f>IF(วันทำงาน!F150&lt;&gt;"",วันทำงาน!F150,"")</f>
        <v/>
      </c>
      <c r="H150" s="136" t="str">
        <f>IF(F150="Salesman",วันทำงาน!G150,"")</f>
        <v/>
      </c>
      <c r="I150" s="141" t="str">
        <f>IF($H150="","",AB150/$R150*(100%-เงื่อนไข!$B$4))</f>
        <v/>
      </c>
      <c r="J150" s="141" t="str">
        <f>IF($H150="","",AK150/$R150*(100%-เงื่อนไข!$B$4))</f>
        <v/>
      </c>
      <c r="K150" s="141" t="str">
        <f>IF($H150="","",AT150/$R150*(100%-เงื่อนไข!$B$4))</f>
        <v/>
      </c>
      <c r="L150" s="141" t="str">
        <f t="shared" si="30"/>
        <v/>
      </c>
      <c r="M150" s="142" t="str">
        <f>IF((OR(วันทำงาน!H150="",$F$1="")),"",IF(F150="Salesman",วันทำงาน!H150,""))</f>
        <v/>
      </c>
      <c r="N150" s="111">
        <f>IF($M150="",0,IF($X150="P",Y150*เงื่อนไข!$C$5,0))</f>
        <v>0</v>
      </c>
      <c r="O150" s="111">
        <f>IF($M150="",0,IF($X150="P",AH150*เงื่อนไข!$C$5,0))</f>
        <v>0</v>
      </c>
      <c r="P150" s="141">
        <f>IF($M150="",0,IF($X150="P",AQ150*เงื่อนไข!$C$5,0))</f>
        <v>0</v>
      </c>
      <c r="Q150" s="141">
        <f t="shared" si="31"/>
        <v>0</v>
      </c>
      <c r="R150" s="124" t="str">
        <f>IF($A150="","",IF(วันทำงาน!J150&lt;&gt;"",วันทำงาน!J150,""))</f>
        <v/>
      </c>
      <c r="S150" s="124" t="str">
        <f>IF($A150="","",IF(วันทำงาน!K150&lt;&gt;"",วันทำงาน!K150,""))</f>
        <v/>
      </c>
      <c r="T150" s="156">
        <f>IF(วันทำงาน!AZ150&lt;&gt;"",IF(วันทำงาน!AZ150&gt;S150,S150,วันทำงาน!AZ150),"")</f>
        <v>1</v>
      </c>
      <c r="U150" s="106" t="str">
        <f>IF(A150="","",เงื่อนไข!C$4)</f>
        <v/>
      </c>
      <c r="V150" s="106">
        <f t="shared" si="32"/>
        <v>0</v>
      </c>
      <c r="W150" s="105" t="str">
        <f t="shared" si="33"/>
        <v/>
      </c>
      <c r="X150" s="186" t="str">
        <f t="shared" si="34"/>
        <v/>
      </c>
      <c r="Y150" s="184">
        <f>วันทำงาน!AQ150</f>
        <v>0</v>
      </c>
      <c r="Z150" s="150"/>
      <c r="AA150" s="150">
        <f>IF($W150="",0,IF($W150&gt;=100%,เงื่อนไข!$H$4,IF($W150&gt;=80%,เงื่อนไข!$G$4,IF($W150&gt;=50%,เงื่อนไข!$F$4,IF($W150&lt;50%,เงื่อนไข!$E$4)))))</f>
        <v>0</v>
      </c>
      <c r="AB150" s="179">
        <f t="shared" si="35"/>
        <v>0</v>
      </c>
      <c r="AC150" s="141">
        <f t="shared" si="36"/>
        <v>0</v>
      </c>
      <c r="AD150" s="175">
        <f>IF(AB150=0,0,AB150/$R150*เงื่อนไข!$B$4)</f>
        <v>0</v>
      </c>
      <c r="AE150" s="181">
        <f t="shared" si="41"/>
        <v>0</v>
      </c>
      <c r="AF150" s="175">
        <f>SUMIF(วันทำงาน!$F$554:$F$687,$B150,วันทำงาน!$J$554:$J$687)</f>
        <v>0</v>
      </c>
      <c r="AG150" s="182">
        <f>IF((AND($W150&gt;=100%,$W150&lt;&gt;"")),เงื่อนไข!$F$8*Y150/$V150,0)</f>
        <v>0</v>
      </c>
      <c r="AH150" s="181">
        <f>SUM(วันทำงาน!AR150:AT150,วันทำงาน!AV150:AX150)</f>
        <v>0</v>
      </c>
      <c r="AI150" s="150"/>
      <c r="AJ150" s="150">
        <f>IF($W150="",0,IF($W150&gt;=100%,เงื่อนไข!$L$4,IF($W150&gt;=80%,เงื่อนไข!$K$4,IF($W150&gt;=50%,เงื่อนไข!$J$4,IF($W150&lt;50%,เงื่อนไข!$I$4)))))</f>
        <v>0</v>
      </c>
      <c r="AK150" s="179">
        <f t="shared" si="37"/>
        <v>0</v>
      </c>
      <c r="AL150" s="175">
        <f t="shared" si="38"/>
        <v>0</v>
      </c>
      <c r="AM150" s="175">
        <f>IF(AK150=0,0,AK150/$R150*เงื่อนไข!$B$4)</f>
        <v>0</v>
      </c>
      <c r="AN150" s="181">
        <f t="shared" si="42"/>
        <v>0</v>
      </c>
      <c r="AO150" s="175">
        <f>SUMIF(วันทำงาน!$F$554:$F$687,$B150,วันทำงาน!$K$554:$K$687)</f>
        <v>0</v>
      </c>
      <c r="AP150" s="182">
        <f>IF((AND($W150&gt;=100%,$W150&lt;&gt;"")),เงื่อนไข!$F$8*AH150/$V150,0)</f>
        <v>0</v>
      </c>
      <c r="AQ150" s="184">
        <f>วันทำงาน!AU150</f>
        <v>0</v>
      </c>
      <c r="AR150" s="150"/>
      <c r="AS150" s="150">
        <f>IF(W150="",0,IF($W150&gt;=100%,เงื่อนไข!$P$4,IF($W150&gt;=80%,เงื่อนไข!$O$4,IF($W150&gt;=50%,เงื่อนไข!$N$4,IF($W150&lt;50%,เงื่อนไข!$M$4)))))</f>
        <v>0</v>
      </c>
      <c r="AT150" s="179">
        <f t="shared" si="39"/>
        <v>0</v>
      </c>
      <c r="AU150" s="175">
        <f t="shared" si="40"/>
        <v>0</v>
      </c>
      <c r="AV150" s="175">
        <f>IF(AT150=0,0,AT150/$R150*เงื่อนไข!$B$4)</f>
        <v>0</v>
      </c>
      <c r="AW150" s="181">
        <f t="shared" si="43"/>
        <v>0</v>
      </c>
      <c r="AX150" s="175">
        <f>SUMIF(วันทำงาน!$F$554:$F$687,$B150,วันทำงาน!$L$554:$L$687)</f>
        <v>0</v>
      </c>
      <c r="AY150" s="182">
        <f>IF((AND($W150&gt;=100%,$W150&lt;&gt;"")),เงื่อนไข!$F$8*AQ150/$V150,0)</f>
        <v>0</v>
      </c>
    </row>
    <row r="151" spans="1:51" s="6" customFormat="1" x14ac:dyDescent="0.25">
      <c r="A151" s="124" t="str">
        <f>IF(วันทำงาน!A151&lt;&gt;"",วันทำงาน!A151,"")</f>
        <v/>
      </c>
      <c r="B151" s="124" t="str">
        <f>IF(วันทำงาน!B151&lt;&gt;"",วันทำงาน!B151,"")</f>
        <v/>
      </c>
      <c r="C151" s="124"/>
      <c r="D151" s="124" t="str">
        <f>IF(วันทำงาน!C151&lt;&gt;"",วันทำงาน!C151,"")</f>
        <v/>
      </c>
      <c r="E151" s="125" t="str">
        <f>IF(วันทำงาน!D151&lt;&gt;"",วันทำงาน!D151,"")</f>
        <v/>
      </c>
      <c r="F151" s="90" t="str">
        <f>IF(วันทำงาน!E151&lt;&gt;"",วันทำงาน!E151,"")</f>
        <v/>
      </c>
      <c r="G151" s="124" t="str">
        <f>IF(วันทำงาน!F151&lt;&gt;"",วันทำงาน!F151,"")</f>
        <v/>
      </c>
      <c r="H151" s="136" t="str">
        <f>IF(F151="Salesman",วันทำงาน!G151,"")</f>
        <v/>
      </c>
      <c r="I151" s="141" t="str">
        <f>IF($H151="","",AB151/$R151*(100%-เงื่อนไข!$B$4))</f>
        <v/>
      </c>
      <c r="J151" s="141" t="str">
        <f>IF($H151="","",AK151/$R151*(100%-เงื่อนไข!$B$4))</f>
        <v/>
      </c>
      <c r="K151" s="141" t="str">
        <f>IF($H151="","",AT151/$R151*(100%-เงื่อนไข!$B$4))</f>
        <v/>
      </c>
      <c r="L151" s="141" t="str">
        <f t="shared" si="30"/>
        <v/>
      </c>
      <c r="M151" s="142" t="str">
        <f>IF((OR(วันทำงาน!H151="",$F$1="")),"",IF(F151="Salesman",วันทำงาน!H151,""))</f>
        <v/>
      </c>
      <c r="N151" s="111">
        <f>IF($M151="",0,IF($X151="P",Y151*เงื่อนไข!$C$5,0))</f>
        <v>0</v>
      </c>
      <c r="O151" s="111">
        <f>IF($M151="",0,IF($X151="P",AH151*เงื่อนไข!$C$5,0))</f>
        <v>0</v>
      </c>
      <c r="P151" s="141">
        <f>IF($M151="",0,IF($X151="P",AQ151*เงื่อนไข!$C$5,0))</f>
        <v>0</v>
      </c>
      <c r="Q151" s="141">
        <f t="shared" si="31"/>
        <v>0</v>
      </c>
      <c r="R151" s="124" t="str">
        <f>IF($A151="","",IF(วันทำงาน!J151&lt;&gt;"",วันทำงาน!J151,""))</f>
        <v/>
      </c>
      <c r="S151" s="124" t="str">
        <f>IF($A151="","",IF(วันทำงาน!K151&lt;&gt;"",วันทำงาน!K151,""))</f>
        <v/>
      </c>
      <c r="T151" s="156">
        <f>IF(วันทำงาน!AZ151&lt;&gt;"",IF(วันทำงาน!AZ151&gt;S151,S151,วันทำงาน!AZ151),"")</f>
        <v>1</v>
      </c>
      <c r="U151" s="106" t="str">
        <f>IF(A151="","",เงื่อนไข!C$4)</f>
        <v/>
      </c>
      <c r="V151" s="106">
        <f t="shared" si="32"/>
        <v>0</v>
      </c>
      <c r="W151" s="105" t="str">
        <f t="shared" si="33"/>
        <v/>
      </c>
      <c r="X151" s="186" t="str">
        <f t="shared" si="34"/>
        <v/>
      </c>
      <c r="Y151" s="184">
        <f>วันทำงาน!AQ151</f>
        <v>0</v>
      </c>
      <c r="Z151" s="150"/>
      <c r="AA151" s="150">
        <f>IF($W151="",0,IF($W151&gt;=100%,เงื่อนไข!$H$4,IF($W151&gt;=80%,เงื่อนไข!$G$4,IF($W151&gt;=50%,เงื่อนไข!$F$4,IF($W151&lt;50%,เงื่อนไข!$E$4)))))</f>
        <v>0</v>
      </c>
      <c r="AB151" s="179">
        <f t="shared" si="35"/>
        <v>0</v>
      </c>
      <c r="AC151" s="141">
        <f t="shared" si="36"/>
        <v>0</v>
      </c>
      <c r="AD151" s="175">
        <f>IF(AB151=0,0,AB151/$R151*เงื่อนไข!$B$4)</f>
        <v>0</v>
      </c>
      <c r="AE151" s="181">
        <f t="shared" si="41"/>
        <v>0</v>
      </c>
      <c r="AF151" s="175">
        <f>SUMIF(วันทำงาน!$F$554:$F$687,$B151,วันทำงาน!$J$554:$J$687)</f>
        <v>0</v>
      </c>
      <c r="AG151" s="182">
        <f>IF((AND($W151&gt;=100%,$W151&lt;&gt;"")),เงื่อนไข!$F$8*Y151/$V151,0)</f>
        <v>0</v>
      </c>
      <c r="AH151" s="181">
        <f>SUM(วันทำงาน!AR151:AT151,วันทำงาน!AV151:AX151)</f>
        <v>0</v>
      </c>
      <c r="AI151" s="150"/>
      <c r="AJ151" s="150">
        <f>IF($W151="",0,IF($W151&gt;=100%,เงื่อนไข!$L$4,IF($W151&gt;=80%,เงื่อนไข!$K$4,IF($W151&gt;=50%,เงื่อนไข!$J$4,IF($W151&lt;50%,เงื่อนไข!$I$4)))))</f>
        <v>0</v>
      </c>
      <c r="AK151" s="179">
        <f t="shared" si="37"/>
        <v>0</v>
      </c>
      <c r="AL151" s="175">
        <f t="shared" si="38"/>
        <v>0</v>
      </c>
      <c r="AM151" s="175">
        <f>IF(AK151=0,0,AK151/$R151*เงื่อนไข!$B$4)</f>
        <v>0</v>
      </c>
      <c r="AN151" s="181">
        <f t="shared" si="42"/>
        <v>0</v>
      </c>
      <c r="AO151" s="175">
        <f>SUMIF(วันทำงาน!$F$554:$F$687,$B151,วันทำงาน!$K$554:$K$687)</f>
        <v>0</v>
      </c>
      <c r="AP151" s="182">
        <f>IF((AND($W151&gt;=100%,$W151&lt;&gt;"")),เงื่อนไข!$F$8*AH151/$V151,0)</f>
        <v>0</v>
      </c>
      <c r="AQ151" s="184">
        <f>วันทำงาน!AU151</f>
        <v>0</v>
      </c>
      <c r="AR151" s="150"/>
      <c r="AS151" s="150">
        <f>IF(W151="",0,IF($W151&gt;=100%,เงื่อนไข!$P$4,IF($W151&gt;=80%,เงื่อนไข!$O$4,IF($W151&gt;=50%,เงื่อนไข!$N$4,IF($W151&lt;50%,เงื่อนไข!$M$4)))))</f>
        <v>0</v>
      </c>
      <c r="AT151" s="179">
        <f t="shared" si="39"/>
        <v>0</v>
      </c>
      <c r="AU151" s="175">
        <f t="shared" si="40"/>
        <v>0</v>
      </c>
      <c r="AV151" s="175">
        <f>IF(AT151=0,0,AT151/$R151*เงื่อนไข!$B$4)</f>
        <v>0</v>
      </c>
      <c r="AW151" s="181">
        <f t="shared" si="43"/>
        <v>0</v>
      </c>
      <c r="AX151" s="175">
        <f>SUMIF(วันทำงาน!$F$554:$F$687,$B151,วันทำงาน!$L$554:$L$687)</f>
        <v>0</v>
      </c>
      <c r="AY151" s="182">
        <f>IF((AND($W151&gt;=100%,$W151&lt;&gt;"")),เงื่อนไข!$F$8*AQ151/$V151,0)</f>
        <v>0</v>
      </c>
    </row>
    <row r="152" spans="1:51" s="6" customFormat="1" x14ac:dyDescent="0.25">
      <c r="A152" s="124" t="str">
        <f>IF(วันทำงาน!A152&lt;&gt;"",วันทำงาน!A152,"")</f>
        <v/>
      </c>
      <c r="B152" s="124" t="str">
        <f>IF(วันทำงาน!B152&lt;&gt;"",วันทำงาน!B152,"")</f>
        <v/>
      </c>
      <c r="C152" s="124"/>
      <c r="D152" s="124" t="str">
        <f>IF(วันทำงาน!C152&lt;&gt;"",วันทำงาน!C152,"")</f>
        <v/>
      </c>
      <c r="E152" s="125" t="str">
        <f>IF(วันทำงาน!D152&lt;&gt;"",วันทำงาน!D152,"")</f>
        <v/>
      </c>
      <c r="F152" s="90" t="str">
        <f>IF(วันทำงาน!E152&lt;&gt;"",วันทำงาน!E152,"")</f>
        <v/>
      </c>
      <c r="G152" s="124" t="str">
        <f>IF(วันทำงาน!F152&lt;&gt;"",วันทำงาน!F152,"")</f>
        <v/>
      </c>
      <c r="H152" s="136" t="str">
        <f>IF(F152="Salesman",วันทำงาน!G152,"")</f>
        <v/>
      </c>
      <c r="I152" s="141" t="str">
        <f>IF($H152="","",AB152/$R152*(100%-เงื่อนไข!$B$4))</f>
        <v/>
      </c>
      <c r="J152" s="141" t="str">
        <f>IF($H152="","",AK152/$R152*(100%-เงื่อนไข!$B$4))</f>
        <v/>
      </c>
      <c r="K152" s="141" t="str">
        <f>IF($H152="","",AT152/$R152*(100%-เงื่อนไข!$B$4))</f>
        <v/>
      </c>
      <c r="L152" s="141" t="str">
        <f t="shared" si="30"/>
        <v/>
      </c>
      <c r="M152" s="142" t="str">
        <f>IF((OR(วันทำงาน!H152="",$F$1="")),"",IF(F152="Salesman",วันทำงาน!H152,""))</f>
        <v/>
      </c>
      <c r="N152" s="111">
        <f>IF($M152="",0,IF($X152="P",Y152*เงื่อนไข!$C$5,0))</f>
        <v>0</v>
      </c>
      <c r="O152" s="111">
        <f>IF($M152="",0,IF($X152="P",AH152*เงื่อนไข!$C$5,0))</f>
        <v>0</v>
      </c>
      <c r="P152" s="141">
        <f>IF($M152="",0,IF($X152="P",AQ152*เงื่อนไข!$C$5,0))</f>
        <v>0</v>
      </c>
      <c r="Q152" s="141">
        <f t="shared" si="31"/>
        <v>0</v>
      </c>
      <c r="R152" s="124" t="str">
        <f>IF($A152="","",IF(วันทำงาน!J152&lt;&gt;"",วันทำงาน!J152,""))</f>
        <v/>
      </c>
      <c r="S152" s="124" t="str">
        <f>IF($A152="","",IF(วันทำงาน!K152&lt;&gt;"",วันทำงาน!K152,""))</f>
        <v/>
      </c>
      <c r="T152" s="156">
        <f>IF(วันทำงาน!AZ152&lt;&gt;"",IF(วันทำงาน!AZ152&gt;S152,S152,วันทำงาน!AZ152),"")</f>
        <v>1</v>
      </c>
      <c r="U152" s="106" t="str">
        <f>IF(A152="","",เงื่อนไข!C$4)</f>
        <v/>
      </c>
      <c r="V152" s="106">
        <f t="shared" si="32"/>
        <v>0</v>
      </c>
      <c r="W152" s="105" t="str">
        <f t="shared" si="33"/>
        <v/>
      </c>
      <c r="X152" s="186" t="str">
        <f t="shared" si="34"/>
        <v/>
      </c>
      <c r="Y152" s="184">
        <f>วันทำงาน!AQ152</f>
        <v>0</v>
      </c>
      <c r="Z152" s="150"/>
      <c r="AA152" s="150">
        <f>IF($W152="",0,IF($W152&gt;=100%,เงื่อนไข!$H$4,IF($W152&gt;=80%,เงื่อนไข!$G$4,IF($W152&gt;=50%,เงื่อนไข!$F$4,IF($W152&lt;50%,เงื่อนไข!$E$4)))))</f>
        <v>0</v>
      </c>
      <c r="AB152" s="179">
        <f t="shared" si="35"/>
        <v>0</v>
      </c>
      <c r="AC152" s="141">
        <f t="shared" si="36"/>
        <v>0</v>
      </c>
      <c r="AD152" s="175">
        <f>IF(AB152=0,0,AB152/$R152*เงื่อนไข!$B$4)</f>
        <v>0</v>
      </c>
      <c r="AE152" s="181">
        <f t="shared" si="41"/>
        <v>0</v>
      </c>
      <c r="AF152" s="175">
        <f>SUMIF(วันทำงาน!$F$554:$F$687,$B152,วันทำงาน!$J$554:$J$687)</f>
        <v>0</v>
      </c>
      <c r="AG152" s="182">
        <f>IF((AND($W152&gt;=100%,$W152&lt;&gt;"")),เงื่อนไข!$F$8*Y152/$V152,0)</f>
        <v>0</v>
      </c>
      <c r="AH152" s="181">
        <f>SUM(วันทำงาน!AR152:AT152,วันทำงาน!AV152:AX152)</f>
        <v>0</v>
      </c>
      <c r="AI152" s="150"/>
      <c r="AJ152" s="150">
        <f>IF($W152="",0,IF($W152&gt;=100%,เงื่อนไข!$L$4,IF($W152&gt;=80%,เงื่อนไข!$K$4,IF($W152&gt;=50%,เงื่อนไข!$J$4,IF($W152&lt;50%,เงื่อนไข!$I$4)))))</f>
        <v>0</v>
      </c>
      <c r="AK152" s="179">
        <f t="shared" si="37"/>
        <v>0</v>
      </c>
      <c r="AL152" s="175">
        <f t="shared" si="38"/>
        <v>0</v>
      </c>
      <c r="AM152" s="175">
        <f>IF(AK152=0,0,AK152/$R152*เงื่อนไข!$B$4)</f>
        <v>0</v>
      </c>
      <c r="AN152" s="181">
        <f t="shared" si="42"/>
        <v>0</v>
      </c>
      <c r="AO152" s="175">
        <f>SUMIF(วันทำงาน!$F$554:$F$687,$B152,วันทำงาน!$K$554:$K$687)</f>
        <v>0</v>
      </c>
      <c r="AP152" s="182">
        <f>IF((AND($W152&gt;=100%,$W152&lt;&gt;"")),เงื่อนไข!$F$8*AH152/$V152,0)</f>
        <v>0</v>
      </c>
      <c r="AQ152" s="184">
        <f>วันทำงาน!AU152</f>
        <v>0</v>
      </c>
      <c r="AR152" s="150"/>
      <c r="AS152" s="150">
        <f>IF(W152="",0,IF($W152&gt;=100%,เงื่อนไข!$P$4,IF($W152&gt;=80%,เงื่อนไข!$O$4,IF($W152&gt;=50%,เงื่อนไข!$N$4,IF($W152&lt;50%,เงื่อนไข!$M$4)))))</f>
        <v>0</v>
      </c>
      <c r="AT152" s="179">
        <f t="shared" si="39"/>
        <v>0</v>
      </c>
      <c r="AU152" s="175">
        <f t="shared" si="40"/>
        <v>0</v>
      </c>
      <c r="AV152" s="175">
        <f>IF(AT152=0,0,AT152/$R152*เงื่อนไข!$B$4)</f>
        <v>0</v>
      </c>
      <c r="AW152" s="181">
        <f t="shared" si="43"/>
        <v>0</v>
      </c>
      <c r="AX152" s="175">
        <f>SUMIF(วันทำงาน!$F$554:$F$687,$B152,วันทำงาน!$L$554:$L$687)</f>
        <v>0</v>
      </c>
      <c r="AY152" s="182">
        <f>IF((AND($W152&gt;=100%,$W152&lt;&gt;"")),เงื่อนไข!$F$8*AQ152/$V152,0)</f>
        <v>0</v>
      </c>
    </row>
    <row r="153" spans="1:51" s="6" customFormat="1" x14ac:dyDescent="0.25">
      <c r="A153" s="124" t="str">
        <f>IF(วันทำงาน!A153&lt;&gt;"",วันทำงาน!A153,"")</f>
        <v/>
      </c>
      <c r="B153" s="124" t="str">
        <f>IF(วันทำงาน!B153&lt;&gt;"",วันทำงาน!B153,"")</f>
        <v/>
      </c>
      <c r="C153" s="124"/>
      <c r="D153" s="124" t="str">
        <f>IF(วันทำงาน!C153&lt;&gt;"",วันทำงาน!C153,"")</f>
        <v/>
      </c>
      <c r="E153" s="125" t="str">
        <f>IF(วันทำงาน!D153&lt;&gt;"",วันทำงาน!D153,"")</f>
        <v/>
      </c>
      <c r="F153" s="90" t="str">
        <f>IF(วันทำงาน!E153&lt;&gt;"",วันทำงาน!E153,"")</f>
        <v/>
      </c>
      <c r="G153" s="124" t="str">
        <f>IF(วันทำงาน!F153&lt;&gt;"",วันทำงาน!F153,"")</f>
        <v/>
      </c>
      <c r="H153" s="136" t="str">
        <f>IF(F153="Salesman",วันทำงาน!G153,"")</f>
        <v/>
      </c>
      <c r="I153" s="141" t="str">
        <f>IF($H153="","",AB153/$R153*(100%-เงื่อนไข!$B$4))</f>
        <v/>
      </c>
      <c r="J153" s="141" t="str">
        <f>IF($H153="","",AK153/$R153*(100%-เงื่อนไข!$B$4))</f>
        <v/>
      </c>
      <c r="K153" s="141" t="str">
        <f>IF($H153="","",AT153/$R153*(100%-เงื่อนไข!$B$4))</f>
        <v/>
      </c>
      <c r="L153" s="141" t="str">
        <f t="shared" si="30"/>
        <v/>
      </c>
      <c r="M153" s="142" t="str">
        <f>IF((OR(วันทำงาน!H153="",$F$1="")),"",IF(F153="Salesman",วันทำงาน!H153,""))</f>
        <v/>
      </c>
      <c r="N153" s="111">
        <f>IF($M153="",0,IF($X153="P",Y153*เงื่อนไข!$C$5,0))</f>
        <v>0</v>
      </c>
      <c r="O153" s="111">
        <f>IF($M153="",0,IF($X153="P",AH153*เงื่อนไข!$C$5,0))</f>
        <v>0</v>
      </c>
      <c r="P153" s="141">
        <f>IF($M153="",0,IF($X153="P",AQ153*เงื่อนไข!$C$5,0))</f>
        <v>0</v>
      </c>
      <c r="Q153" s="141">
        <f t="shared" si="31"/>
        <v>0</v>
      </c>
      <c r="R153" s="124" t="str">
        <f>IF($A153="","",IF(วันทำงาน!J153&lt;&gt;"",วันทำงาน!J153,""))</f>
        <v/>
      </c>
      <c r="S153" s="124" t="str">
        <f>IF($A153="","",IF(วันทำงาน!K153&lt;&gt;"",วันทำงาน!K153,""))</f>
        <v/>
      </c>
      <c r="T153" s="156">
        <f>IF(วันทำงาน!AZ153&lt;&gt;"",IF(วันทำงาน!AZ153&gt;S153,S153,วันทำงาน!AZ153),"")</f>
        <v>1</v>
      </c>
      <c r="U153" s="106" t="str">
        <f>IF(A153="","",เงื่อนไข!C$4)</f>
        <v/>
      </c>
      <c r="V153" s="106">
        <f t="shared" si="32"/>
        <v>0</v>
      </c>
      <c r="W153" s="105" t="str">
        <f t="shared" si="33"/>
        <v/>
      </c>
      <c r="X153" s="186" t="str">
        <f t="shared" si="34"/>
        <v/>
      </c>
      <c r="Y153" s="184">
        <f>วันทำงาน!AQ153</f>
        <v>0</v>
      </c>
      <c r="Z153" s="150"/>
      <c r="AA153" s="150">
        <f>IF($W153="",0,IF($W153&gt;=100%,เงื่อนไข!$H$4,IF($W153&gt;=80%,เงื่อนไข!$G$4,IF($W153&gt;=50%,เงื่อนไข!$F$4,IF($W153&lt;50%,เงื่อนไข!$E$4)))))</f>
        <v>0</v>
      </c>
      <c r="AB153" s="179">
        <f t="shared" si="35"/>
        <v>0</v>
      </c>
      <c r="AC153" s="141">
        <f t="shared" si="36"/>
        <v>0</v>
      </c>
      <c r="AD153" s="175">
        <f>IF(AB153=0,0,AB153/$R153*เงื่อนไข!$B$4)</f>
        <v>0</v>
      </c>
      <c r="AE153" s="181">
        <f t="shared" si="41"/>
        <v>0</v>
      </c>
      <c r="AF153" s="175">
        <f>SUMIF(วันทำงาน!$F$554:$F$687,$B153,วันทำงาน!$J$554:$J$687)</f>
        <v>0</v>
      </c>
      <c r="AG153" s="182">
        <f>IF((AND($W153&gt;=100%,$W153&lt;&gt;"")),เงื่อนไข!$F$8*Y153/$V153,0)</f>
        <v>0</v>
      </c>
      <c r="AH153" s="181">
        <f>SUM(วันทำงาน!AR153:AT153,วันทำงาน!AV153:AX153)</f>
        <v>0</v>
      </c>
      <c r="AI153" s="150"/>
      <c r="AJ153" s="150">
        <f>IF($W153="",0,IF($W153&gt;=100%,เงื่อนไข!$L$4,IF($W153&gt;=80%,เงื่อนไข!$K$4,IF($W153&gt;=50%,เงื่อนไข!$J$4,IF($W153&lt;50%,เงื่อนไข!$I$4)))))</f>
        <v>0</v>
      </c>
      <c r="AK153" s="179">
        <f t="shared" si="37"/>
        <v>0</v>
      </c>
      <c r="AL153" s="175">
        <f t="shared" si="38"/>
        <v>0</v>
      </c>
      <c r="AM153" s="175">
        <f>IF(AK153=0,0,AK153/$R153*เงื่อนไข!$B$4)</f>
        <v>0</v>
      </c>
      <c r="AN153" s="181">
        <f t="shared" si="42"/>
        <v>0</v>
      </c>
      <c r="AO153" s="175">
        <f>SUMIF(วันทำงาน!$F$554:$F$687,$B153,วันทำงาน!$K$554:$K$687)</f>
        <v>0</v>
      </c>
      <c r="AP153" s="182">
        <f>IF((AND($W153&gt;=100%,$W153&lt;&gt;"")),เงื่อนไข!$F$8*AH153/$V153,0)</f>
        <v>0</v>
      </c>
      <c r="AQ153" s="184">
        <f>วันทำงาน!AU153</f>
        <v>0</v>
      </c>
      <c r="AR153" s="150"/>
      <c r="AS153" s="150">
        <f>IF(W153="",0,IF($W153&gt;=100%,เงื่อนไข!$P$4,IF($W153&gt;=80%,เงื่อนไข!$O$4,IF($W153&gt;=50%,เงื่อนไข!$N$4,IF($W153&lt;50%,เงื่อนไข!$M$4)))))</f>
        <v>0</v>
      </c>
      <c r="AT153" s="179">
        <f t="shared" si="39"/>
        <v>0</v>
      </c>
      <c r="AU153" s="175">
        <f t="shared" si="40"/>
        <v>0</v>
      </c>
      <c r="AV153" s="175">
        <f>IF(AT153=0,0,AT153/$R153*เงื่อนไข!$B$4)</f>
        <v>0</v>
      </c>
      <c r="AW153" s="181">
        <f t="shared" si="43"/>
        <v>0</v>
      </c>
      <c r="AX153" s="175">
        <f>SUMIF(วันทำงาน!$F$554:$F$687,$B153,วันทำงาน!$L$554:$L$687)</f>
        <v>0</v>
      </c>
      <c r="AY153" s="182">
        <f>IF((AND($W153&gt;=100%,$W153&lt;&gt;"")),เงื่อนไข!$F$8*AQ153/$V153,0)</f>
        <v>0</v>
      </c>
    </row>
    <row r="154" spans="1:51" s="6" customFormat="1" x14ac:dyDescent="0.25">
      <c r="A154" s="124" t="str">
        <f>IF(วันทำงาน!A154&lt;&gt;"",วันทำงาน!A154,"")</f>
        <v/>
      </c>
      <c r="B154" s="124" t="str">
        <f>IF(วันทำงาน!B154&lt;&gt;"",วันทำงาน!B154,"")</f>
        <v/>
      </c>
      <c r="C154" s="124"/>
      <c r="D154" s="124" t="str">
        <f>IF(วันทำงาน!C154&lt;&gt;"",วันทำงาน!C154,"")</f>
        <v/>
      </c>
      <c r="E154" s="125" t="str">
        <f>IF(วันทำงาน!D154&lt;&gt;"",วันทำงาน!D154,"")</f>
        <v/>
      </c>
      <c r="F154" s="90" t="str">
        <f>IF(วันทำงาน!E154&lt;&gt;"",วันทำงาน!E154,"")</f>
        <v/>
      </c>
      <c r="G154" s="124" t="str">
        <f>IF(วันทำงาน!F154&lt;&gt;"",วันทำงาน!F154,"")</f>
        <v/>
      </c>
      <c r="H154" s="136" t="str">
        <f>IF(F154="Salesman",วันทำงาน!G154,"")</f>
        <v/>
      </c>
      <c r="I154" s="141" t="str">
        <f>IF($H154="","",AB154/$R154*(100%-เงื่อนไข!$B$4))</f>
        <v/>
      </c>
      <c r="J154" s="141" t="str">
        <f>IF($H154="","",AK154/$R154*(100%-เงื่อนไข!$B$4))</f>
        <v/>
      </c>
      <c r="K154" s="141" t="str">
        <f>IF($H154="","",AT154/$R154*(100%-เงื่อนไข!$B$4))</f>
        <v/>
      </c>
      <c r="L154" s="141" t="str">
        <f t="shared" si="30"/>
        <v/>
      </c>
      <c r="M154" s="142" t="str">
        <f>IF((OR(วันทำงาน!H154="",$F$1="")),"",IF(F154="Salesman",วันทำงาน!H154,""))</f>
        <v/>
      </c>
      <c r="N154" s="111">
        <f>IF($M154="",0,IF($X154="P",Y154*เงื่อนไข!$C$5,0))</f>
        <v>0</v>
      </c>
      <c r="O154" s="111">
        <f>IF($M154="",0,IF($X154="P",AH154*เงื่อนไข!$C$5,0))</f>
        <v>0</v>
      </c>
      <c r="P154" s="141">
        <f>IF($M154="",0,IF($X154="P",AQ154*เงื่อนไข!$C$5,0))</f>
        <v>0</v>
      </c>
      <c r="Q154" s="141">
        <f t="shared" si="31"/>
        <v>0</v>
      </c>
      <c r="R154" s="124" t="str">
        <f>IF($A154="","",IF(วันทำงาน!J154&lt;&gt;"",วันทำงาน!J154,""))</f>
        <v/>
      </c>
      <c r="S154" s="124" t="str">
        <f>IF($A154="","",IF(วันทำงาน!K154&lt;&gt;"",วันทำงาน!K154,""))</f>
        <v/>
      </c>
      <c r="T154" s="156">
        <f>IF(วันทำงาน!AZ154&lt;&gt;"",IF(วันทำงาน!AZ154&gt;S154,S154,วันทำงาน!AZ154),"")</f>
        <v>1</v>
      </c>
      <c r="U154" s="106" t="str">
        <f>IF(A154="","",เงื่อนไข!C$4)</f>
        <v/>
      </c>
      <c r="V154" s="106">
        <f t="shared" si="32"/>
        <v>0</v>
      </c>
      <c r="W154" s="105" t="str">
        <f t="shared" si="33"/>
        <v/>
      </c>
      <c r="X154" s="186" t="str">
        <f t="shared" si="34"/>
        <v/>
      </c>
      <c r="Y154" s="184">
        <f>วันทำงาน!AQ154</f>
        <v>0</v>
      </c>
      <c r="Z154" s="150"/>
      <c r="AA154" s="150">
        <f>IF($W154="",0,IF($W154&gt;=100%,เงื่อนไข!$H$4,IF($W154&gt;=80%,เงื่อนไข!$G$4,IF($W154&gt;=50%,เงื่อนไข!$F$4,IF($W154&lt;50%,เงื่อนไข!$E$4)))))</f>
        <v>0</v>
      </c>
      <c r="AB154" s="179">
        <f t="shared" si="35"/>
        <v>0</v>
      </c>
      <c r="AC154" s="141">
        <f t="shared" si="36"/>
        <v>0</v>
      </c>
      <c r="AD154" s="175">
        <f>IF(AB154=0,0,AB154/$R154*เงื่อนไข!$B$4)</f>
        <v>0</v>
      </c>
      <c r="AE154" s="181">
        <f t="shared" si="41"/>
        <v>0</v>
      </c>
      <c r="AF154" s="175">
        <f>SUMIF(วันทำงาน!$F$554:$F$687,$B154,วันทำงาน!$J$554:$J$687)</f>
        <v>0</v>
      </c>
      <c r="AG154" s="182">
        <f>IF((AND($W154&gt;=100%,$W154&lt;&gt;"")),เงื่อนไข!$F$8*Y154/$V154,0)</f>
        <v>0</v>
      </c>
      <c r="AH154" s="181">
        <f>SUM(วันทำงาน!AR154:AT154,วันทำงาน!AV154:AX154)</f>
        <v>0</v>
      </c>
      <c r="AI154" s="150"/>
      <c r="AJ154" s="150">
        <f>IF($W154="",0,IF($W154&gt;=100%,เงื่อนไข!$L$4,IF($W154&gt;=80%,เงื่อนไข!$K$4,IF($W154&gt;=50%,เงื่อนไข!$J$4,IF($W154&lt;50%,เงื่อนไข!$I$4)))))</f>
        <v>0</v>
      </c>
      <c r="AK154" s="179">
        <f t="shared" si="37"/>
        <v>0</v>
      </c>
      <c r="AL154" s="175">
        <f t="shared" si="38"/>
        <v>0</v>
      </c>
      <c r="AM154" s="175">
        <f>IF(AK154=0,0,AK154/$R154*เงื่อนไข!$B$4)</f>
        <v>0</v>
      </c>
      <c r="AN154" s="181">
        <f t="shared" si="42"/>
        <v>0</v>
      </c>
      <c r="AO154" s="175">
        <f>SUMIF(วันทำงาน!$F$554:$F$687,$B154,วันทำงาน!$K$554:$K$687)</f>
        <v>0</v>
      </c>
      <c r="AP154" s="182">
        <f>IF((AND($W154&gt;=100%,$W154&lt;&gt;"")),เงื่อนไข!$F$8*AH154/$V154,0)</f>
        <v>0</v>
      </c>
      <c r="AQ154" s="184">
        <f>วันทำงาน!AU154</f>
        <v>0</v>
      </c>
      <c r="AR154" s="150"/>
      <c r="AS154" s="150">
        <f>IF(W154="",0,IF($W154&gt;=100%,เงื่อนไข!$P$4,IF($W154&gt;=80%,เงื่อนไข!$O$4,IF($W154&gt;=50%,เงื่อนไข!$N$4,IF($W154&lt;50%,เงื่อนไข!$M$4)))))</f>
        <v>0</v>
      </c>
      <c r="AT154" s="179">
        <f t="shared" si="39"/>
        <v>0</v>
      </c>
      <c r="AU154" s="175">
        <f t="shared" si="40"/>
        <v>0</v>
      </c>
      <c r="AV154" s="175">
        <f>IF(AT154=0,0,AT154/$R154*เงื่อนไข!$B$4)</f>
        <v>0</v>
      </c>
      <c r="AW154" s="181">
        <f t="shared" si="43"/>
        <v>0</v>
      </c>
      <c r="AX154" s="175">
        <f>SUMIF(วันทำงาน!$F$554:$F$687,$B154,วันทำงาน!$L$554:$L$687)</f>
        <v>0</v>
      </c>
      <c r="AY154" s="182">
        <f>IF((AND($W154&gt;=100%,$W154&lt;&gt;"")),เงื่อนไข!$F$8*AQ154/$V154,0)</f>
        <v>0</v>
      </c>
    </row>
    <row r="155" spans="1:51" s="6" customFormat="1" x14ac:dyDescent="0.25">
      <c r="A155" s="124" t="str">
        <f>IF(วันทำงาน!A155&lt;&gt;"",วันทำงาน!A155,"")</f>
        <v/>
      </c>
      <c r="B155" s="124" t="str">
        <f>IF(วันทำงาน!B155&lt;&gt;"",วันทำงาน!B155,"")</f>
        <v/>
      </c>
      <c r="C155" s="124"/>
      <c r="D155" s="124" t="str">
        <f>IF(วันทำงาน!C155&lt;&gt;"",วันทำงาน!C155,"")</f>
        <v/>
      </c>
      <c r="E155" s="125" t="str">
        <f>IF(วันทำงาน!D155&lt;&gt;"",วันทำงาน!D155,"")</f>
        <v/>
      </c>
      <c r="F155" s="90" t="str">
        <f>IF(วันทำงาน!E155&lt;&gt;"",วันทำงาน!E155,"")</f>
        <v/>
      </c>
      <c r="G155" s="124" t="str">
        <f>IF(วันทำงาน!F155&lt;&gt;"",วันทำงาน!F155,"")</f>
        <v/>
      </c>
      <c r="H155" s="136" t="str">
        <f>IF(F155="Salesman",วันทำงาน!G155,"")</f>
        <v/>
      </c>
      <c r="I155" s="141" t="str">
        <f>IF($H155="","",AB155/$R155*(100%-เงื่อนไข!$B$4))</f>
        <v/>
      </c>
      <c r="J155" s="141" t="str">
        <f>IF($H155="","",AK155/$R155*(100%-เงื่อนไข!$B$4))</f>
        <v/>
      </c>
      <c r="K155" s="141" t="str">
        <f>IF($H155="","",AT155/$R155*(100%-เงื่อนไข!$B$4))</f>
        <v/>
      </c>
      <c r="L155" s="141" t="str">
        <f t="shared" si="30"/>
        <v/>
      </c>
      <c r="M155" s="142" t="str">
        <f>IF((OR(วันทำงาน!H155="",$F$1="")),"",IF(F155="Salesman",วันทำงาน!H155,""))</f>
        <v/>
      </c>
      <c r="N155" s="111">
        <f>IF($M155="",0,IF($X155="P",Y155*เงื่อนไข!$C$5,0))</f>
        <v>0</v>
      </c>
      <c r="O155" s="111">
        <f>IF($M155="",0,IF($X155="P",AH155*เงื่อนไข!$C$5,0))</f>
        <v>0</v>
      </c>
      <c r="P155" s="141">
        <f>IF($M155="",0,IF($X155="P",AQ155*เงื่อนไข!$C$5,0))</f>
        <v>0</v>
      </c>
      <c r="Q155" s="141">
        <f t="shared" si="31"/>
        <v>0</v>
      </c>
      <c r="R155" s="124" t="str">
        <f>IF($A155="","",IF(วันทำงาน!J155&lt;&gt;"",วันทำงาน!J155,""))</f>
        <v/>
      </c>
      <c r="S155" s="124" t="str">
        <f>IF($A155="","",IF(วันทำงาน!K155&lt;&gt;"",วันทำงาน!K155,""))</f>
        <v/>
      </c>
      <c r="T155" s="156">
        <f>IF(วันทำงาน!AZ155&lt;&gt;"",IF(วันทำงาน!AZ155&gt;S155,S155,วันทำงาน!AZ155),"")</f>
        <v>1</v>
      </c>
      <c r="U155" s="106" t="str">
        <f>IF(A155="","",เงื่อนไข!C$4)</f>
        <v/>
      </c>
      <c r="V155" s="106">
        <f t="shared" si="32"/>
        <v>0</v>
      </c>
      <c r="W155" s="105" t="str">
        <f t="shared" si="33"/>
        <v/>
      </c>
      <c r="X155" s="186" t="str">
        <f t="shared" si="34"/>
        <v/>
      </c>
      <c r="Y155" s="184">
        <f>วันทำงาน!AQ155</f>
        <v>0</v>
      </c>
      <c r="Z155" s="150"/>
      <c r="AA155" s="150">
        <f>IF($W155="",0,IF($W155&gt;=100%,เงื่อนไข!$H$4,IF($W155&gt;=80%,เงื่อนไข!$G$4,IF($W155&gt;=50%,เงื่อนไข!$F$4,IF($W155&lt;50%,เงื่อนไข!$E$4)))))</f>
        <v>0</v>
      </c>
      <c r="AB155" s="179">
        <f t="shared" si="35"/>
        <v>0</v>
      </c>
      <c r="AC155" s="141">
        <f t="shared" si="36"/>
        <v>0</v>
      </c>
      <c r="AD155" s="175">
        <f>IF(AB155=0,0,AB155/$R155*เงื่อนไข!$B$4)</f>
        <v>0</v>
      </c>
      <c r="AE155" s="181">
        <f t="shared" si="41"/>
        <v>0</v>
      </c>
      <c r="AF155" s="175">
        <f>SUMIF(วันทำงาน!$F$554:$F$687,$B155,วันทำงาน!$J$554:$J$687)</f>
        <v>0</v>
      </c>
      <c r="AG155" s="182">
        <f>IF((AND($W155&gt;=100%,$W155&lt;&gt;"")),เงื่อนไข!$F$8*Y155/$V155,0)</f>
        <v>0</v>
      </c>
      <c r="AH155" s="181">
        <f>SUM(วันทำงาน!AR155:AT155,วันทำงาน!AV155:AX155)</f>
        <v>0</v>
      </c>
      <c r="AI155" s="150"/>
      <c r="AJ155" s="150">
        <f>IF($W155="",0,IF($W155&gt;=100%,เงื่อนไข!$L$4,IF($W155&gt;=80%,เงื่อนไข!$K$4,IF($W155&gt;=50%,เงื่อนไข!$J$4,IF($W155&lt;50%,เงื่อนไข!$I$4)))))</f>
        <v>0</v>
      </c>
      <c r="AK155" s="179">
        <f t="shared" si="37"/>
        <v>0</v>
      </c>
      <c r="AL155" s="175">
        <f t="shared" si="38"/>
        <v>0</v>
      </c>
      <c r="AM155" s="175">
        <f>IF(AK155=0,0,AK155/$R155*เงื่อนไข!$B$4)</f>
        <v>0</v>
      </c>
      <c r="AN155" s="181">
        <f t="shared" si="42"/>
        <v>0</v>
      </c>
      <c r="AO155" s="175">
        <f>SUMIF(วันทำงาน!$F$554:$F$687,$B155,วันทำงาน!$K$554:$K$687)</f>
        <v>0</v>
      </c>
      <c r="AP155" s="182">
        <f>IF((AND($W155&gt;=100%,$W155&lt;&gt;"")),เงื่อนไข!$F$8*AH155/$V155,0)</f>
        <v>0</v>
      </c>
      <c r="AQ155" s="184">
        <f>วันทำงาน!AU155</f>
        <v>0</v>
      </c>
      <c r="AR155" s="150"/>
      <c r="AS155" s="150">
        <f>IF(W155="",0,IF($W155&gt;=100%,เงื่อนไข!$P$4,IF($W155&gt;=80%,เงื่อนไข!$O$4,IF($W155&gt;=50%,เงื่อนไข!$N$4,IF($W155&lt;50%,เงื่อนไข!$M$4)))))</f>
        <v>0</v>
      </c>
      <c r="AT155" s="179">
        <f t="shared" si="39"/>
        <v>0</v>
      </c>
      <c r="AU155" s="175">
        <f t="shared" si="40"/>
        <v>0</v>
      </c>
      <c r="AV155" s="175">
        <f>IF(AT155=0,0,AT155/$R155*เงื่อนไข!$B$4)</f>
        <v>0</v>
      </c>
      <c r="AW155" s="181">
        <f t="shared" si="43"/>
        <v>0</v>
      </c>
      <c r="AX155" s="175">
        <f>SUMIF(วันทำงาน!$F$554:$F$687,$B155,วันทำงาน!$L$554:$L$687)</f>
        <v>0</v>
      </c>
      <c r="AY155" s="182">
        <f>IF((AND($W155&gt;=100%,$W155&lt;&gt;"")),เงื่อนไข!$F$8*AQ155/$V155,0)</f>
        <v>0</v>
      </c>
    </row>
    <row r="156" spans="1:51" s="6" customFormat="1" x14ac:dyDescent="0.25">
      <c r="A156" s="124" t="str">
        <f>IF(วันทำงาน!A156&lt;&gt;"",วันทำงาน!A156,"")</f>
        <v/>
      </c>
      <c r="B156" s="124" t="str">
        <f>IF(วันทำงาน!B156&lt;&gt;"",วันทำงาน!B156,"")</f>
        <v/>
      </c>
      <c r="C156" s="124"/>
      <c r="D156" s="124" t="str">
        <f>IF(วันทำงาน!C156&lt;&gt;"",วันทำงาน!C156,"")</f>
        <v/>
      </c>
      <c r="E156" s="125" t="str">
        <f>IF(วันทำงาน!D156&lt;&gt;"",วันทำงาน!D156,"")</f>
        <v/>
      </c>
      <c r="F156" s="90" t="str">
        <f>IF(วันทำงาน!E156&lt;&gt;"",วันทำงาน!E156,"")</f>
        <v/>
      </c>
      <c r="G156" s="124" t="str">
        <f>IF(วันทำงาน!F156&lt;&gt;"",วันทำงาน!F156,"")</f>
        <v/>
      </c>
      <c r="H156" s="136" t="str">
        <f>IF(F156="Salesman",วันทำงาน!G156,"")</f>
        <v/>
      </c>
      <c r="I156" s="141" t="str">
        <f>IF($H156="","",AB156/$R156*(100%-เงื่อนไข!$B$4))</f>
        <v/>
      </c>
      <c r="J156" s="141" t="str">
        <f>IF($H156="","",AK156/$R156*(100%-เงื่อนไข!$B$4))</f>
        <v/>
      </c>
      <c r="K156" s="141" t="str">
        <f>IF($H156="","",AT156/$R156*(100%-เงื่อนไข!$B$4))</f>
        <v/>
      </c>
      <c r="L156" s="141" t="str">
        <f t="shared" si="30"/>
        <v/>
      </c>
      <c r="M156" s="142" t="str">
        <f>IF((OR(วันทำงาน!H156="",$F$1="")),"",IF(F156="Salesman",วันทำงาน!H156,""))</f>
        <v/>
      </c>
      <c r="N156" s="111">
        <f>IF($M156="",0,IF($X156="P",Y156*เงื่อนไข!$C$5,0))</f>
        <v>0</v>
      </c>
      <c r="O156" s="111">
        <f>IF($M156="",0,IF($X156="P",AH156*เงื่อนไข!$C$5,0))</f>
        <v>0</v>
      </c>
      <c r="P156" s="141">
        <f>IF($M156="",0,IF($X156="P",AQ156*เงื่อนไข!$C$5,0))</f>
        <v>0</v>
      </c>
      <c r="Q156" s="141">
        <f t="shared" si="31"/>
        <v>0</v>
      </c>
      <c r="R156" s="124" t="str">
        <f>IF($A156="","",IF(วันทำงาน!J156&lt;&gt;"",วันทำงาน!J156,""))</f>
        <v/>
      </c>
      <c r="S156" s="124" t="str">
        <f>IF($A156="","",IF(วันทำงาน!K156&lt;&gt;"",วันทำงาน!K156,""))</f>
        <v/>
      </c>
      <c r="T156" s="156">
        <f>IF(วันทำงาน!AZ156&lt;&gt;"",IF(วันทำงาน!AZ156&gt;S156,S156,วันทำงาน!AZ156),"")</f>
        <v>1</v>
      </c>
      <c r="U156" s="106" t="str">
        <f>IF(A156="","",เงื่อนไข!C$4)</f>
        <v/>
      </c>
      <c r="V156" s="106">
        <f t="shared" si="32"/>
        <v>0</v>
      </c>
      <c r="W156" s="105" t="str">
        <f t="shared" si="33"/>
        <v/>
      </c>
      <c r="X156" s="186" t="str">
        <f t="shared" si="34"/>
        <v/>
      </c>
      <c r="Y156" s="184">
        <f>วันทำงาน!AQ156</f>
        <v>0</v>
      </c>
      <c r="Z156" s="150"/>
      <c r="AA156" s="150">
        <f>IF($W156="",0,IF($W156&gt;=100%,เงื่อนไข!$H$4,IF($W156&gt;=80%,เงื่อนไข!$G$4,IF($W156&gt;=50%,เงื่อนไข!$F$4,IF($W156&lt;50%,เงื่อนไข!$E$4)))))</f>
        <v>0</v>
      </c>
      <c r="AB156" s="179">
        <f t="shared" si="35"/>
        <v>0</v>
      </c>
      <c r="AC156" s="141">
        <f t="shared" si="36"/>
        <v>0</v>
      </c>
      <c r="AD156" s="175">
        <f>IF(AB156=0,0,AB156/$R156*เงื่อนไข!$B$4)</f>
        <v>0</v>
      </c>
      <c r="AE156" s="181">
        <f t="shared" si="41"/>
        <v>0</v>
      </c>
      <c r="AF156" s="175">
        <f>SUMIF(วันทำงาน!$F$554:$F$687,$B156,วันทำงาน!$J$554:$J$687)</f>
        <v>0</v>
      </c>
      <c r="AG156" s="182">
        <f>IF((AND($W156&gt;=100%,$W156&lt;&gt;"")),เงื่อนไข!$F$8*Y156/$V156,0)</f>
        <v>0</v>
      </c>
      <c r="AH156" s="181">
        <f>SUM(วันทำงาน!AR156:AT156,วันทำงาน!AV156:AX156)</f>
        <v>0</v>
      </c>
      <c r="AI156" s="150"/>
      <c r="AJ156" s="150">
        <f>IF($W156="",0,IF($W156&gt;=100%,เงื่อนไข!$L$4,IF($W156&gt;=80%,เงื่อนไข!$K$4,IF($W156&gt;=50%,เงื่อนไข!$J$4,IF($W156&lt;50%,เงื่อนไข!$I$4)))))</f>
        <v>0</v>
      </c>
      <c r="AK156" s="179">
        <f t="shared" si="37"/>
        <v>0</v>
      </c>
      <c r="AL156" s="175">
        <f t="shared" si="38"/>
        <v>0</v>
      </c>
      <c r="AM156" s="175">
        <f>IF(AK156=0,0,AK156/$R156*เงื่อนไข!$B$4)</f>
        <v>0</v>
      </c>
      <c r="AN156" s="181">
        <f t="shared" si="42"/>
        <v>0</v>
      </c>
      <c r="AO156" s="175">
        <f>SUMIF(วันทำงาน!$F$554:$F$687,$B156,วันทำงาน!$K$554:$K$687)</f>
        <v>0</v>
      </c>
      <c r="AP156" s="182">
        <f>IF((AND($W156&gt;=100%,$W156&lt;&gt;"")),เงื่อนไข!$F$8*AH156/$V156,0)</f>
        <v>0</v>
      </c>
      <c r="AQ156" s="184">
        <f>วันทำงาน!AU156</f>
        <v>0</v>
      </c>
      <c r="AR156" s="150"/>
      <c r="AS156" s="150">
        <f>IF(W156="",0,IF($W156&gt;=100%,เงื่อนไข!$P$4,IF($W156&gt;=80%,เงื่อนไข!$O$4,IF($W156&gt;=50%,เงื่อนไข!$N$4,IF($W156&lt;50%,เงื่อนไข!$M$4)))))</f>
        <v>0</v>
      </c>
      <c r="AT156" s="179">
        <f t="shared" si="39"/>
        <v>0</v>
      </c>
      <c r="AU156" s="175">
        <f t="shared" si="40"/>
        <v>0</v>
      </c>
      <c r="AV156" s="175">
        <f>IF(AT156=0,0,AT156/$R156*เงื่อนไข!$B$4)</f>
        <v>0</v>
      </c>
      <c r="AW156" s="181">
        <f t="shared" si="43"/>
        <v>0</v>
      </c>
      <c r="AX156" s="175">
        <f>SUMIF(วันทำงาน!$F$554:$F$687,$B156,วันทำงาน!$L$554:$L$687)</f>
        <v>0</v>
      </c>
      <c r="AY156" s="182">
        <f>IF((AND($W156&gt;=100%,$W156&lt;&gt;"")),เงื่อนไข!$F$8*AQ156/$V156,0)</f>
        <v>0</v>
      </c>
    </row>
    <row r="157" spans="1:51" s="6" customFormat="1" x14ac:dyDescent="0.25">
      <c r="A157" s="124" t="str">
        <f>IF(วันทำงาน!A157&lt;&gt;"",วันทำงาน!A157,"")</f>
        <v/>
      </c>
      <c r="B157" s="124" t="str">
        <f>IF(วันทำงาน!B157&lt;&gt;"",วันทำงาน!B157,"")</f>
        <v/>
      </c>
      <c r="C157" s="124"/>
      <c r="D157" s="124" t="str">
        <f>IF(วันทำงาน!C157&lt;&gt;"",วันทำงาน!C157,"")</f>
        <v/>
      </c>
      <c r="E157" s="125" t="str">
        <f>IF(วันทำงาน!D157&lt;&gt;"",วันทำงาน!D157,"")</f>
        <v/>
      </c>
      <c r="F157" s="90" t="str">
        <f>IF(วันทำงาน!E157&lt;&gt;"",วันทำงาน!E157,"")</f>
        <v/>
      </c>
      <c r="G157" s="124" t="str">
        <f>IF(วันทำงาน!F157&lt;&gt;"",วันทำงาน!F157,"")</f>
        <v/>
      </c>
      <c r="H157" s="136" t="str">
        <f>IF(F157="Salesman",วันทำงาน!G157,"")</f>
        <v/>
      </c>
      <c r="I157" s="141" t="str">
        <f>IF($H157="","",AB157/$R157*(100%-เงื่อนไข!$B$4))</f>
        <v/>
      </c>
      <c r="J157" s="141" t="str">
        <f>IF($H157="","",AK157/$R157*(100%-เงื่อนไข!$B$4))</f>
        <v/>
      </c>
      <c r="K157" s="141" t="str">
        <f>IF($H157="","",AT157/$R157*(100%-เงื่อนไข!$B$4))</f>
        <v/>
      </c>
      <c r="L157" s="141" t="str">
        <f t="shared" si="30"/>
        <v/>
      </c>
      <c r="M157" s="142" t="str">
        <f>IF((OR(วันทำงาน!H157="",$F$1="")),"",IF(F157="Salesman",วันทำงาน!H157,""))</f>
        <v/>
      </c>
      <c r="N157" s="111">
        <f>IF($M157="",0,IF($X157="P",Y157*เงื่อนไข!$C$5,0))</f>
        <v>0</v>
      </c>
      <c r="O157" s="111">
        <f>IF($M157="",0,IF($X157="P",AH157*เงื่อนไข!$C$5,0))</f>
        <v>0</v>
      </c>
      <c r="P157" s="141">
        <f>IF($M157="",0,IF($X157="P",AQ157*เงื่อนไข!$C$5,0))</f>
        <v>0</v>
      </c>
      <c r="Q157" s="141">
        <f t="shared" si="31"/>
        <v>0</v>
      </c>
      <c r="R157" s="124" t="str">
        <f>IF($A157="","",IF(วันทำงาน!J157&lt;&gt;"",วันทำงาน!J157,""))</f>
        <v/>
      </c>
      <c r="S157" s="124" t="str">
        <f>IF($A157="","",IF(วันทำงาน!K157&lt;&gt;"",วันทำงาน!K157,""))</f>
        <v/>
      </c>
      <c r="T157" s="156">
        <f>IF(วันทำงาน!AZ157&lt;&gt;"",IF(วันทำงาน!AZ157&gt;S157,S157,วันทำงาน!AZ157),"")</f>
        <v>1</v>
      </c>
      <c r="U157" s="106" t="str">
        <f>IF(A157="","",เงื่อนไข!C$4)</f>
        <v/>
      </c>
      <c r="V157" s="106">
        <f t="shared" si="32"/>
        <v>0</v>
      </c>
      <c r="W157" s="105" t="str">
        <f t="shared" si="33"/>
        <v/>
      </c>
      <c r="X157" s="186" t="str">
        <f t="shared" si="34"/>
        <v/>
      </c>
      <c r="Y157" s="184">
        <f>วันทำงาน!AQ157</f>
        <v>0</v>
      </c>
      <c r="Z157" s="150"/>
      <c r="AA157" s="150">
        <f>IF($W157="",0,IF($W157&gt;=100%,เงื่อนไข!$H$4,IF($W157&gt;=80%,เงื่อนไข!$G$4,IF($W157&gt;=50%,เงื่อนไข!$F$4,IF($W157&lt;50%,เงื่อนไข!$E$4)))))</f>
        <v>0</v>
      </c>
      <c r="AB157" s="179">
        <f t="shared" si="35"/>
        <v>0</v>
      </c>
      <c r="AC157" s="141">
        <f t="shared" si="36"/>
        <v>0</v>
      </c>
      <c r="AD157" s="175">
        <f>IF(AB157=0,0,AB157/$R157*เงื่อนไข!$B$4)</f>
        <v>0</v>
      </c>
      <c r="AE157" s="181">
        <f t="shared" si="41"/>
        <v>0</v>
      </c>
      <c r="AF157" s="175">
        <f>SUMIF(วันทำงาน!$F$554:$F$687,$B157,วันทำงาน!$J$554:$J$687)</f>
        <v>0</v>
      </c>
      <c r="AG157" s="182">
        <f>IF((AND($W157&gt;=100%,$W157&lt;&gt;"")),เงื่อนไข!$F$8*Y157/$V157,0)</f>
        <v>0</v>
      </c>
      <c r="AH157" s="181">
        <f>SUM(วันทำงาน!AR157:AT157,วันทำงาน!AV157:AX157)</f>
        <v>0</v>
      </c>
      <c r="AI157" s="150"/>
      <c r="AJ157" s="150">
        <f>IF($W157="",0,IF($W157&gt;=100%,เงื่อนไข!$L$4,IF($W157&gt;=80%,เงื่อนไข!$K$4,IF($W157&gt;=50%,เงื่อนไข!$J$4,IF($W157&lt;50%,เงื่อนไข!$I$4)))))</f>
        <v>0</v>
      </c>
      <c r="AK157" s="179">
        <f t="shared" si="37"/>
        <v>0</v>
      </c>
      <c r="AL157" s="175">
        <f t="shared" si="38"/>
        <v>0</v>
      </c>
      <c r="AM157" s="175">
        <f>IF(AK157=0,0,AK157/$R157*เงื่อนไข!$B$4)</f>
        <v>0</v>
      </c>
      <c r="AN157" s="181">
        <f t="shared" si="42"/>
        <v>0</v>
      </c>
      <c r="AO157" s="175">
        <f>SUMIF(วันทำงาน!$F$554:$F$687,$B157,วันทำงาน!$K$554:$K$687)</f>
        <v>0</v>
      </c>
      <c r="AP157" s="182">
        <f>IF((AND($W157&gt;=100%,$W157&lt;&gt;"")),เงื่อนไข!$F$8*AH157/$V157,0)</f>
        <v>0</v>
      </c>
      <c r="AQ157" s="184">
        <f>วันทำงาน!AU157</f>
        <v>0</v>
      </c>
      <c r="AR157" s="150"/>
      <c r="AS157" s="150">
        <f>IF(W157="",0,IF($W157&gt;=100%,เงื่อนไข!$P$4,IF($W157&gt;=80%,เงื่อนไข!$O$4,IF($W157&gt;=50%,เงื่อนไข!$N$4,IF($W157&lt;50%,เงื่อนไข!$M$4)))))</f>
        <v>0</v>
      </c>
      <c r="AT157" s="179">
        <f t="shared" si="39"/>
        <v>0</v>
      </c>
      <c r="AU157" s="175">
        <f t="shared" si="40"/>
        <v>0</v>
      </c>
      <c r="AV157" s="175">
        <f>IF(AT157=0,0,AT157/$R157*เงื่อนไข!$B$4)</f>
        <v>0</v>
      </c>
      <c r="AW157" s="181">
        <f t="shared" si="43"/>
        <v>0</v>
      </c>
      <c r="AX157" s="175">
        <f>SUMIF(วันทำงาน!$F$554:$F$687,$B157,วันทำงาน!$L$554:$L$687)</f>
        <v>0</v>
      </c>
      <c r="AY157" s="182">
        <f>IF((AND($W157&gt;=100%,$W157&lt;&gt;"")),เงื่อนไข!$F$8*AQ157/$V157,0)</f>
        <v>0</v>
      </c>
    </row>
    <row r="158" spans="1:51" s="6" customFormat="1" x14ac:dyDescent="0.25">
      <c r="A158" s="124" t="str">
        <f>IF(วันทำงาน!A158&lt;&gt;"",วันทำงาน!A158,"")</f>
        <v/>
      </c>
      <c r="B158" s="124" t="str">
        <f>IF(วันทำงาน!B158&lt;&gt;"",วันทำงาน!B158,"")</f>
        <v/>
      </c>
      <c r="C158" s="124"/>
      <c r="D158" s="124" t="str">
        <f>IF(วันทำงาน!C158&lt;&gt;"",วันทำงาน!C158,"")</f>
        <v/>
      </c>
      <c r="E158" s="125" t="str">
        <f>IF(วันทำงาน!D158&lt;&gt;"",วันทำงาน!D158,"")</f>
        <v/>
      </c>
      <c r="F158" s="90" t="str">
        <f>IF(วันทำงาน!E158&lt;&gt;"",วันทำงาน!E158,"")</f>
        <v/>
      </c>
      <c r="G158" s="124" t="str">
        <f>IF(วันทำงาน!F158&lt;&gt;"",วันทำงาน!F158,"")</f>
        <v/>
      </c>
      <c r="H158" s="136" t="str">
        <f>IF(F158="Salesman",วันทำงาน!G158,"")</f>
        <v/>
      </c>
      <c r="I158" s="141" t="str">
        <f>IF($H158="","",AB158/$R158*(100%-เงื่อนไข!$B$4))</f>
        <v/>
      </c>
      <c r="J158" s="141" t="str">
        <f>IF($H158="","",AK158/$R158*(100%-เงื่อนไข!$B$4))</f>
        <v/>
      </c>
      <c r="K158" s="141" t="str">
        <f>IF($H158="","",AT158/$R158*(100%-เงื่อนไข!$B$4))</f>
        <v/>
      </c>
      <c r="L158" s="141" t="str">
        <f t="shared" si="30"/>
        <v/>
      </c>
      <c r="M158" s="142" t="str">
        <f>IF((OR(วันทำงาน!H158="",$F$1="")),"",IF(F158="Salesman",วันทำงาน!H158,""))</f>
        <v/>
      </c>
      <c r="N158" s="111">
        <f>IF($M158="",0,IF($X158="P",Y158*เงื่อนไข!$C$5,0))</f>
        <v>0</v>
      </c>
      <c r="O158" s="111">
        <f>IF($M158="",0,IF($X158="P",AH158*เงื่อนไข!$C$5,0))</f>
        <v>0</v>
      </c>
      <c r="P158" s="141">
        <f>IF($M158="",0,IF($X158="P",AQ158*เงื่อนไข!$C$5,0))</f>
        <v>0</v>
      </c>
      <c r="Q158" s="141">
        <f t="shared" si="31"/>
        <v>0</v>
      </c>
      <c r="R158" s="124" t="str">
        <f>IF($A158="","",IF(วันทำงาน!J158&lt;&gt;"",วันทำงาน!J158,""))</f>
        <v/>
      </c>
      <c r="S158" s="124" t="str">
        <f>IF($A158="","",IF(วันทำงาน!K158&lt;&gt;"",วันทำงาน!K158,""))</f>
        <v/>
      </c>
      <c r="T158" s="156">
        <f>IF(วันทำงาน!AZ158&lt;&gt;"",IF(วันทำงาน!AZ158&gt;S158,S158,วันทำงาน!AZ158),"")</f>
        <v>1</v>
      </c>
      <c r="U158" s="106" t="str">
        <f>IF(A158="","",เงื่อนไข!C$4)</f>
        <v/>
      </c>
      <c r="V158" s="106">
        <f t="shared" si="32"/>
        <v>0</v>
      </c>
      <c r="W158" s="105" t="str">
        <f t="shared" si="33"/>
        <v/>
      </c>
      <c r="X158" s="186" t="str">
        <f t="shared" si="34"/>
        <v/>
      </c>
      <c r="Y158" s="184">
        <f>วันทำงาน!AQ158</f>
        <v>0</v>
      </c>
      <c r="Z158" s="150"/>
      <c r="AA158" s="150">
        <f>IF($W158="",0,IF($W158&gt;=100%,เงื่อนไข!$H$4,IF($W158&gt;=80%,เงื่อนไข!$G$4,IF($W158&gt;=50%,เงื่อนไข!$F$4,IF($W158&lt;50%,เงื่อนไข!$E$4)))))</f>
        <v>0</v>
      </c>
      <c r="AB158" s="179">
        <f t="shared" si="35"/>
        <v>0</v>
      </c>
      <c r="AC158" s="141">
        <f t="shared" si="36"/>
        <v>0</v>
      </c>
      <c r="AD158" s="175">
        <f>IF(AB158=0,0,AB158/$R158*เงื่อนไข!$B$4)</f>
        <v>0</v>
      </c>
      <c r="AE158" s="181">
        <f t="shared" si="41"/>
        <v>0</v>
      </c>
      <c r="AF158" s="175">
        <f>SUMIF(วันทำงาน!$F$554:$F$687,$B158,วันทำงาน!$J$554:$J$687)</f>
        <v>0</v>
      </c>
      <c r="AG158" s="182">
        <f>IF((AND($W158&gt;=100%,$W158&lt;&gt;"")),เงื่อนไข!$F$8*Y158/$V158,0)</f>
        <v>0</v>
      </c>
      <c r="AH158" s="181">
        <f>SUM(วันทำงาน!AR158:AT158,วันทำงาน!AV158:AX158)</f>
        <v>0</v>
      </c>
      <c r="AI158" s="150"/>
      <c r="AJ158" s="150">
        <f>IF($W158="",0,IF($W158&gt;=100%,เงื่อนไข!$L$4,IF($W158&gt;=80%,เงื่อนไข!$K$4,IF($W158&gt;=50%,เงื่อนไข!$J$4,IF($W158&lt;50%,เงื่อนไข!$I$4)))))</f>
        <v>0</v>
      </c>
      <c r="AK158" s="179">
        <f t="shared" si="37"/>
        <v>0</v>
      </c>
      <c r="AL158" s="175">
        <f t="shared" si="38"/>
        <v>0</v>
      </c>
      <c r="AM158" s="175">
        <f>IF(AK158=0,0,AK158/$R158*เงื่อนไข!$B$4)</f>
        <v>0</v>
      </c>
      <c r="AN158" s="181">
        <f t="shared" si="42"/>
        <v>0</v>
      </c>
      <c r="AO158" s="175">
        <f>SUMIF(วันทำงาน!$F$554:$F$687,$B158,วันทำงาน!$K$554:$K$687)</f>
        <v>0</v>
      </c>
      <c r="AP158" s="182">
        <f>IF((AND($W158&gt;=100%,$W158&lt;&gt;"")),เงื่อนไข!$F$8*AH158/$V158,0)</f>
        <v>0</v>
      </c>
      <c r="AQ158" s="184">
        <f>วันทำงาน!AU158</f>
        <v>0</v>
      </c>
      <c r="AR158" s="150"/>
      <c r="AS158" s="150">
        <f>IF(W158="",0,IF($W158&gt;=100%,เงื่อนไข!$P$4,IF($W158&gt;=80%,เงื่อนไข!$O$4,IF($W158&gt;=50%,เงื่อนไข!$N$4,IF($W158&lt;50%,เงื่อนไข!$M$4)))))</f>
        <v>0</v>
      </c>
      <c r="AT158" s="179">
        <f t="shared" si="39"/>
        <v>0</v>
      </c>
      <c r="AU158" s="175">
        <f t="shared" si="40"/>
        <v>0</v>
      </c>
      <c r="AV158" s="175">
        <f>IF(AT158=0,0,AT158/$R158*เงื่อนไข!$B$4)</f>
        <v>0</v>
      </c>
      <c r="AW158" s="181">
        <f t="shared" si="43"/>
        <v>0</v>
      </c>
      <c r="AX158" s="175">
        <f>SUMIF(วันทำงาน!$F$554:$F$687,$B158,วันทำงาน!$L$554:$L$687)</f>
        <v>0</v>
      </c>
      <c r="AY158" s="182">
        <f>IF((AND($W158&gt;=100%,$W158&lt;&gt;"")),เงื่อนไข!$F$8*AQ158/$V158,0)</f>
        <v>0</v>
      </c>
    </row>
    <row r="159" spans="1:51" s="6" customFormat="1" x14ac:dyDescent="0.25">
      <c r="A159" s="124" t="str">
        <f>IF(วันทำงาน!A159&lt;&gt;"",วันทำงาน!A159,"")</f>
        <v/>
      </c>
      <c r="B159" s="124" t="str">
        <f>IF(วันทำงาน!B159&lt;&gt;"",วันทำงาน!B159,"")</f>
        <v/>
      </c>
      <c r="C159" s="124"/>
      <c r="D159" s="124" t="str">
        <f>IF(วันทำงาน!C159&lt;&gt;"",วันทำงาน!C159,"")</f>
        <v/>
      </c>
      <c r="E159" s="125" t="str">
        <f>IF(วันทำงาน!D159&lt;&gt;"",วันทำงาน!D159,"")</f>
        <v/>
      </c>
      <c r="F159" s="90" t="str">
        <f>IF(วันทำงาน!E159&lt;&gt;"",วันทำงาน!E159,"")</f>
        <v/>
      </c>
      <c r="G159" s="124" t="str">
        <f>IF(วันทำงาน!F159&lt;&gt;"",วันทำงาน!F159,"")</f>
        <v/>
      </c>
      <c r="H159" s="136" t="str">
        <f>IF(F159="Salesman",วันทำงาน!G159,"")</f>
        <v/>
      </c>
      <c r="I159" s="141" t="str">
        <f>IF($H159="","",AB159/$R159*(100%-เงื่อนไข!$B$4))</f>
        <v/>
      </c>
      <c r="J159" s="141" t="str">
        <f>IF($H159="","",AK159/$R159*(100%-เงื่อนไข!$B$4))</f>
        <v/>
      </c>
      <c r="K159" s="141" t="str">
        <f>IF($H159="","",AT159/$R159*(100%-เงื่อนไข!$B$4))</f>
        <v/>
      </c>
      <c r="L159" s="141" t="str">
        <f t="shared" si="30"/>
        <v/>
      </c>
      <c r="M159" s="142" t="str">
        <f>IF((OR(วันทำงาน!H159="",$F$1="")),"",IF(F159="Salesman",วันทำงาน!H159,""))</f>
        <v/>
      </c>
      <c r="N159" s="111">
        <f>IF($M159="",0,IF($X159="P",Y159*เงื่อนไข!$C$5,0))</f>
        <v>0</v>
      </c>
      <c r="O159" s="111">
        <f>IF($M159="",0,IF($X159="P",AH159*เงื่อนไข!$C$5,0))</f>
        <v>0</v>
      </c>
      <c r="P159" s="141">
        <f>IF($M159="",0,IF($X159="P",AQ159*เงื่อนไข!$C$5,0))</f>
        <v>0</v>
      </c>
      <c r="Q159" s="141">
        <f t="shared" si="31"/>
        <v>0</v>
      </c>
      <c r="R159" s="124" t="str">
        <f>IF($A159="","",IF(วันทำงาน!J159&lt;&gt;"",วันทำงาน!J159,""))</f>
        <v/>
      </c>
      <c r="S159" s="124" t="str">
        <f>IF($A159="","",IF(วันทำงาน!K159&lt;&gt;"",วันทำงาน!K159,""))</f>
        <v/>
      </c>
      <c r="T159" s="156">
        <f>IF(วันทำงาน!AZ159&lt;&gt;"",IF(วันทำงาน!AZ159&gt;S159,S159,วันทำงาน!AZ159),"")</f>
        <v>1</v>
      </c>
      <c r="U159" s="106" t="str">
        <f>IF(A159="","",เงื่อนไข!C$4)</f>
        <v/>
      </c>
      <c r="V159" s="106">
        <f t="shared" si="32"/>
        <v>0</v>
      </c>
      <c r="W159" s="105" t="str">
        <f t="shared" si="33"/>
        <v/>
      </c>
      <c r="X159" s="186" t="str">
        <f t="shared" si="34"/>
        <v/>
      </c>
      <c r="Y159" s="184">
        <f>วันทำงาน!AQ159</f>
        <v>0</v>
      </c>
      <c r="Z159" s="150"/>
      <c r="AA159" s="150">
        <f>IF($W159="",0,IF($W159&gt;=100%,เงื่อนไข!$H$4,IF($W159&gt;=80%,เงื่อนไข!$G$4,IF($W159&gt;=50%,เงื่อนไข!$F$4,IF($W159&lt;50%,เงื่อนไข!$E$4)))))</f>
        <v>0</v>
      </c>
      <c r="AB159" s="179">
        <f t="shared" si="35"/>
        <v>0</v>
      </c>
      <c r="AC159" s="141">
        <f t="shared" si="36"/>
        <v>0</v>
      </c>
      <c r="AD159" s="175">
        <f>IF(AB159=0,0,AB159/$R159*เงื่อนไข!$B$4)</f>
        <v>0</v>
      </c>
      <c r="AE159" s="181">
        <f t="shared" si="41"/>
        <v>0</v>
      </c>
      <c r="AF159" s="175">
        <f>SUMIF(วันทำงาน!$F$554:$F$687,$B159,วันทำงาน!$J$554:$J$687)</f>
        <v>0</v>
      </c>
      <c r="AG159" s="182">
        <f>IF((AND($W159&gt;=100%,$W159&lt;&gt;"")),เงื่อนไข!$F$8*Y159/$V159,0)</f>
        <v>0</v>
      </c>
      <c r="AH159" s="181">
        <f>SUM(วันทำงาน!AR159:AT159,วันทำงาน!AV159:AX159)</f>
        <v>0</v>
      </c>
      <c r="AI159" s="150"/>
      <c r="AJ159" s="150">
        <f>IF($W159="",0,IF($W159&gt;=100%,เงื่อนไข!$L$4,IF($W159&gt;=80%,เงื่อนไข!$K$4,IF($W159&gt;=50%,เงื่อนไข!$J$4,IF($W159&lt;50%,เงื่อนไข!$I$4)))))</f>
        <v>0</v>
      </c>
      <c r="AK159" s="179">
        <f t="shared" si="37"/>
        <v>0</v>
      </c>
      <c r="AL159" s="175">
        <f t="shared" si="38"/>
        <v>0</v>
      </c>
      <c r="AM159" s="175">
        <f>IF(AK159=0,0,AK159/$R159*เงื่อนไข!$B$4)</f>
        <v>0</v>
      </c>
      <c r="AN159" s="181">
        <f t="shared" si="42"/>
        <v>0</v>
      </c>
      <c r="AO159" s="175">
        <f>SUMIF(วันทำงาน!$F$554:$F$687,$B159,วันทำงาน!$K$554:$K$687)</f>
        <v>0</v>
      </c>
      <c r="AP159" s="182">
        <f>IF((AND($W159&gt;=100%,$W159&lt;&gt;"")),เงื่อนไข!$F$8*AH159/$V159,0)</f>
        <v>0</v>
      </c>
      <c r="AQ159" s="184">
        <f>วันทำงาน!AU159</f>
        <v>0</v>
      </c>
      <c r="AR159" s="150"/>
      <c r="AS159" s="150">
        <f>IF(W159="",0,IF($W159&gt;=100%,เงื่อนไข!$P$4,IF($W159&gt;=80%,เงื่อนไข!$O$4,IF($W159&gt;=50%,เงื่อนไข!$N$4,IF($W159&lt;50%,เงื่อนไข!$M$4)))))</f>
        <v>0</v>
      </c>
      <c r="AT159" s="179">
        <f t="shared" si="39"/>
        <v>0</v>
      </c>
      <c r="AU159" s="175">
        <f t="shared" si="40"/>
        <v>0</v>
      </c>
      <c r="AV159" s="175">
        <f>IF(AT159=0,0,AT159/$R159*เงื่อนไข!$B$4)</f>
        <v>0</v>
      </c>
      <c r="AW159" s="181">
        <f t="shared" si="43"/>
        <v>0</v>
      </c>
      <c r="AX159" s="175">
        <f>SUMIF(วันทำงาน!$F$554:$F$687,$B159,วันทำงาน!$L$554:$L$687)</f>
        <v>0</v>
      </c>
      <c r="AY159" s="182">
        <f>IF((AND($W159&gt;=100%,$W159&lt;&gt;"")),เงื่อนไข!$F$8*AQ159/$V159,0)</f>
        <v>0</v>
      </c>
    </row>
    <row r="160" spans="1:51" s="6" customFormat="1" x14ac:dyDescent="0.25">
      <c r="A160" s="124" t="str">
        <f>IF(วันทำงาน!A160&lt;&gt;"",วันทำงาน!A160,"")</f>
        <v/>
      </c>
      <c r="B160" s="124" t="str">
        <f>IF(วันทำงาน!B160&lt;&gt;"",วันทำงาน!B160,"")</f>
        <v/>
      </c>
      <c r="C160" s="124"/>
      <c r="D160" s="124" t="str">
        <f>IF(วันทำงาน!C160&lt;&gt;"",วันทำงาน!C160,"")</f>
        <v/>
      </c>
      <c r="E160" s="125" t="str">
        <f>IF(วันทำงาน!D160&lt;&gt;"",วันทำงาน!D160,"")</f>
        <v/>
      </c>
      <c r="F160" s="90" t="str">
        <f>IF(วันทำงาน!E160&lt;&gt;"",วันทำงาน!E160,"")</f>
        <v/>
      </c>
      <c r="G160" s="124" t="str">
        <f>IF(วันทำงาน!F160&lt;&gt;"",วันทำงาน!F160,"")</f>
        <v/>
      </c>
      <c r="H160" s="136" t="str">
        <f>IF(F160="Salesman",วันทำงาน!G160,"")</f>
        <v/>
      </c>
      <c r="I160" s="141" t="str">
        <f>IF($H160="","",AB160/$R160*(100%-เงื่อนไข!$B$4))</f>
        <v/>
      </c>
      <c r="J160" s="141" t="str">
        <f>IF($H160="","",AK160/$R160*(100%-เงื่อนไข!$B$4))</f>
        <v/>
      </c>
      <c r="K160" s="141" t="str">
        <f>IF($H160="","",AT160/$R160*(100%-เงื่อนไข!$B$4))</f>
        <v/>
      </c>
      <c r="L160" s="141" t="str">
        <f t="shared" si="30"/>
        <v/>
      </c>
      <c r="M160" s="142" t="str">
        <f>IF((OR(วันทำงาน!H160="",$F$1="")),"",IF(F160="Salesman",วันทำงาน!H160,""))</f>
        <v/>
      </c>
      <c r="N160" s="111">
        <f>IF($M160="",0,IF($X160="P",Y160*เงื่อนไข!$C$5,0))</f>
        <v>0</v>
      </c>
      <c r="O160" s="111">
        <f>IF($M160="",0,IF($X160="P",AH160*เงื่อนไข!$C$5,0))</f>
        <v>0</v>
      </c>
      <c r="P160" s="141">
        <f>IF($M160="",0,IF($X160="P",AQ160*เงื่อนไข!$C$5,0))</f>
        <v>0</v>
      </c>
      <c r="Q160" s="141">
        <f t="shared" si="31"/>
        <v>0</v>
      </c>
      <c r="R160" s="124" t="str">
        <f>IF($A160="","",IF(วันทำงาน!J160&lt;&gt;"",วันทำงาน!J160,""))</f>
        <v/>
      </c>
      <c r="S160" s="124" t="str">
        <f>IF($A160="","",IF(วันทำงาน!K160&lt;&gt;"",วันทำงาน!K160,""))</f>
        <v/>
      </c>
      <c r="T160" s="156">
        <f>IF(วันทำงาน!AZ160&lt;&gt;"",IF(วันทำงาน!AZ160&gt;S160,S160,วันทำงาน!AZ160),"")</f>
        <v>1</v>
      </c>
      <c r="U160" s="106" t="str">
        <f>IF(A160="","",เงื่อนไข!C$4)</f>
        <v/>
      </c>
      <c r="V160" s="106">
        <f t="shared" si="32"/>
        <v>0</v>
      </c>
      <c r="W160" s="105" t="str">
        <f t="shared" si="33"/>
        <v/>
      </c>
      <c r="X160" s="186" t="str">
        <f t="shared" si="34"/>
        <v/>
      </c>
      <c r="Y160" s="184">
        <f>วันทำงาน!AQ160</f>
        <v>0</v>
      </c>
      <c r="Z160" s="150"/>
      <c r="AA160" s="150">
        <f>IF($W160="",0,IF($W160&gt;=100%,เงื่อนไข!$H$4,IF($W160&gt;=80%,เงื่อนไข!$G$4,IF($W160&gt;=50%,เงื่อนไข!$F$4,IF($W160&lt;50%,เงื่อนไข!$E$4)))))</f>
        <v>0</v>
      </c>
      <c r="AB160" s="179">
        <f t="shared" si="35"/>
        <v>0</v>
      </c>
      <c r="AC160" s="141">
        <f t="shared" si="36"/>
        <v>0</v>
      </c>
      <c r="AD160" s="175">
        <f>IF(AB160=0,0,AB160/$R160*เงื่อนไข!$B$4)</f>
        <v>0</v>
      </c>
      <c r="AE160" s="181">
        <f t="shared" si="41"/>
        <v>0</v>
      </c>
      <c r="AF160" s="175">
        <f>SUMIF(วันทำงาน!$F$554:$F$687,$B160,วันทำงาน!$J$554:$J$687)</f>
        <v>0</v>
      </c>
      <c r="AG160" s="182">
        <f>IF((AND($W160&gt;=100%,$W160&lt;&gt;"")),เงื่อนไข!$F$8*Y160/$V160,0)</f>
        <v>0</v>
      </c>
      <c r="AH160" s="181">
        <f>SUM(วันทำงาน!AR160:AT160,วันทำงาน!AV160:AX160)</f>
        <v>0</v>
      </c>
      <c r="AI160" s="150"/>
      <c r="AJ160" s="150">
        <f>IF($W160="",0,IF($W160&gt;=100%,เงื่อนไข!$L$4,IF($W160&gt;=80%,เงื่อนไข!$K$4,IF($W160&gt;=50%,เงื่อนไข!$J$4,IF($W160&lt;50%,เงื่อนไข!$I$4)))))</f>
        <v>0</v>
      </c>
      <c r="AK160" s="179">
        <f t="shared" si="37"/>
        <v>0</v>
      </c>
      <c r="AL160" s="175">
        <f t="shared" si="38"/>
        <v>0</v>
      </c>
      <c r="AM160" s="175">
        <f>IF(AK160=0,0,AK160/$R160*เงื่อนไข!$B$4)</f>
        <v>0</v>
      </c>
      <c r="AN160" s="181">
        <f t="shared" si="42"/>
        <v>0</v>
      </c>
      <c r="AO160" s="175">
        <f>SUMIF(วันทำงาน!$F$554:$F$687,$B160,วันทำงาน!$K$554:$K$687)</f>
        <v>0</v>
      </c>
      <c r="AP160" s="182">
        <f>IF((AND($W160&gt;=100%,$W160&lt;&gt;"")),เงื่อนไข!$F$8*AH160/$V160,0)</f>
        <v>0</v>
      </c>
      <c r="AQ160" s="184">
        <f>วันทำงาน!AU160</f>
        <v>0</v>
      </c>
      <c r="AR160" s="150"/>
      <c r="AS160" s="150">
        <f>IF(W160="",0,IF($W160&gt;=100%,เงื่อนไข!$P$4,IF($W160&gt;=80%,เงื่อนไข!$O$4,IF($W160&gt;=50%,เงื่อนไข!$N$4,IF($W160&lt;50%,เงื่อนไข!$M$4)))))</f>
        <v>0</v>
      </c>
      <c r="AT160" s="179">
        <f t="shared" si="39"/>
        <v>0</v>
      </c>
      <c r="AU160" s="175">
        <f t="shared" si="40"/>
        <v>0</v>
      </c>
      <c r="AV160" s="175">
        <f>IF(AT160=0,0,AT160/$R160*เงื่อนไข!$B$4)</f>
        <v>0</v>
      </c>
      <c r="AW160" s="181">
        <f t="shared" si="43"/>
        <v>0</v>
      </c>
      <c r="AX160" s="175">
        <f>SUMIF(วันทำงาน!$F$554:$F$687,$B160,วันทำงาน!$L$554:$L$687)</f>
        <v>0</v>
      </c>
      <c r="AY160" s="182">
        <f>IF((AND($W160&gt;=100%,$W160&lt;&gt;"")),เงื่อนไข!$F$8*AQ160/$V160,0)</f>
        <v>0</v>
      </c>
    </row>
    <row r="161" spans="1:51" s="6" customFormat="1" x14ac:dyDescent="0.25">
      <c r="A161" s="124" t="str">
        <f>IF(วันทำงาน!A161&lt;&gt;"",วันทำงาน!A161,"")</f>
        <v/>
      </c>
      <c r="B161" s="124" t="str">
        <f>IF(วันทำงาน!B161&lt;&gt;"",วันทำงาน!B161,"")</f>
        <v/>
      </c>
      <c r="C161" s="124"/>
      <c r="D161" s="124" t="str">
        <f>IF(วันทำงาน!C161&lt;&gt;"",วันทำงาน!C161,"")</f>
        <v/>
      </c>
      <c r="E161" s="125" t="str">
        <f>IF(วันทำงาน!D161&lt;&gt;"",วันทำงาน!D161,"")</f>
        <v/>
      </c>
      <c r="F161" s="90" t="str">
        <f>IF(วันทำงาน!E161&lt;&gt;"",วันทำงาน!E161,"")</f>
        <v/>
      </c>
      <c r="G161" s="124" t="str">
        <f>IF(วันทำงาน!F161&lt;&gt;"",วันทำงาน!F161,"")</f>
        <v/>
      </c>
      <c r="H161" s="136" t="str">
        <f>IF(F161="Salesman",วันทำงาน!G161,"")</f>
        <v/>
      </c>
      <c r="I161" s="141" t="str">
        <f>IF($H161="","",AB161/$R161*(100%-เงื่อนไข!$B$4))</f>
        <v/>
      </c>
      <c r="J161" s="141" t="str">
        <f>IF($H161="","",AK161/$R161*(100%-เงื่อนไข!$B$4))</f>
        <v/>
      </c>
      <c r="K161" s="141" t="str">
        <f>IF($H161="","",AT161/$R161*(100%-เงื่อนไข!$B$4))</f>
        <v/>
      </c>
      <c r="L161" s="141" t="str">
        <f t="shared" si="30"/>
        <v/>
      </c>
      <c r="M161" s="142" t="str">
        <f>IF((OR(วันทำงาน!H161="",$F$1="")),"",IF(F161="Salesman",วันทำงาน!H161,""))</f>
        <v/>
      </c>
      <c r="N161" s="111">
        <f>IF($M161="",0,IF($X161="P",Y161*เงื่อนไข!$C$5,0))</f>
        <v>0</v>
      </c>
      <c r="O161" s="111">
        <f>IF($M161="",0,IF($X161="P",AH161*เงื่อนไข!$C$5,0))</f>
        <v>0</v>
      </c>
      <c r="P161" s="141">
        <f>IF($M161="",0,IF($X161="P",AQ161*เงื่อนไข!$C$5,0))</f>
        <v>0</v>
      </c>
      <c r="Q161" s="141">
        <f t="shared" si="31"/>
        <v>0</v>
      </c>
      <c r="R161" s="124" t="str">
        <f>IF($A161="","",IF(วันทำงาน!J161&lt;&gt;"",วันทำงาน!J161,""))</f>
        <v/>
      </c>
      <c r="S161" s="124" t="str">
        <f>IF($A161="","",IF(วันทำงาน!K161&lt;&gt;"",วันทำงาน!K161,""))</f>
        <v/>
      </c>
      <c r="T161" s="156">
        <f>IF(วันทำงาน!AZ161&lt;&gt;"",IF(วันทำงาน!AZ161&gt;S161,S161,วันทำงาน!AZ161),"")</f>
        <v>1</v>
      </c>
      <c r="U161" s="106" t="str">
        <f>IF(A161="","",เงื่อนไข!C$4)</f>
        <v/>
      </c>
      <c r="V161" s="106">
        <f t="shared" si="32"/>
        <v>0</v>
      </c>
      <c r="W161" s="105" t="str">
        <f t="shared" si="33"/>
        <v/>
      </c>
      <c r="X161" s="186" t="str">
        <f t="shared" si="34"/>
        <v/>
      </c>
      <c r="Y161" s="184">
        <f>วันทำงาน!AQ161</f>
        <v>0</v>
      </c>
      <c r="Z161" s="150"/>
      <c r="AA161" s="150">
        <f>IF($W161="",0,IF($W161&gt;=100%,เงื่อนไข!$H$4,IF($W161&gt;=80%,เงื่อนไข!$G$4,IF($W161&gt;=50%,เงื่อนไข!$F$4,IF($W161&lt;50%,เงื่อนไข!$E$4)))))</f>
        <v>0</v>
      </c>
      <c r="AB161" s="179">
        <f t="shared" si="35"/>
        <v>0</v>
      </c>
      <c r="AC161" s="141">
        <f t="shared" si="36"/>
        <v>0</v>
      </c>
      <c r="AD161" s="175">
        <f>IF(AB161=0,0,AB161/$R161*เงื่อนไข!$B$4)</f>
        <v>0</v>
      </c>
      <c r="AE161" s="181">
        <f t="shared" si="41"/>
        <v>0</v>
      </c>
      <c r="AF161" s="175">
        <f>SUMIF(วันทำงาน!$F$554:$F$687,$B161,วันทำงาน!$J$554:$J$687)</f>
        <v>0</v>
      </c>
      <c r="AG161" s="182">
        <f>IF((AND($W161&gt;=100%,$W161&lt;&gt;"")),เงื่อนไข!$F$8*Y161/$V161,0)</f>
        <v>0</v>
      </c>
      <c r="AH161" s="181">
        <f>SUM(วันทำงาน!AR161:AT161,วันทำงาน!AV161:AX161)</f>
        <v>0</v>
      </c>
      <c r="AI161" s="150"/>
      <c r="AJ161" s="150">
        <f>IF($W161="",0,IF($W161&gt;=100%,เงื่อนไข!$L$4,IF($W161&gt;=80%,เงื่อนไข!$K$4,IF($W161&gt;=50%,เงื่อนไข!$J$4,IF($W161&lt;50%,เงื่อนไข!$I$4)))))</f>
        <v>0</v>
      </c>
      <c r="AK161" s="179">
        <f t="shared" si="37"/>
        <v>0</v>
      </c>
      <c r="AL161" s="175">
        <f t="shared" si="38"/>
        <v>0</v>
      </c>
      <c r="AM161" s="175">
        <f>IF(AK161=0,0,AK161/$R161*เงื่อนไข!$B$4)</f>
        <v>0</v>
      </c>
      <c r="AN161" s="181">
        <f t="shared" si="42"/>
        <v>0</v>
      </c>
      <c r="AO161" s="175">
        <f>SUMIF(วันทำงาน!$F$554:$F$687,$B161,วันทำงาน!$K$554:$K$687)</f>
        <v>0</v>
      </c>
      <c r="AP161" s="182">
        <f>IF((AND($W161&gt;=100%,$W161&lt;&gt;"")),เงื่อนไข!$F$8*AH161/$V161,0)</f>
        <v>0</v>
      </c>
      <c r="AQ161" s="184">
        <f>วันทำงาน!AU161</f>
        <v>0</v>
      </c>
      <c r="AR161" s="150"/>
      <c r="AS161" s="150">
        <f>IF(W161="",0,IF($W161&gt;=100%,เงื่อนไข!$P$4,IF($W161&gt;=80%,เงื่อนไข!$O$4,IF($W161&gt;=50%,เงื่อนไข!$N$4,IF($W161&lt;50%,เงื่อนไข!$M$4)))))</f>
        <v>0</v>
      </c>
      <c r="AT161" s="179">
        <f t="shared" si="39"/>
        <v>0</v>
      </c>
      <c r="AU161" s="175">
        <f t="shared" si="40"/>
        <v>0</v>
      </c>
      <c r="AV161" s="175">
        <f>IF(AT161=0,0,AT161/$R161*เงื่อนไข!$B$4)</f>
        <v>0</v>
      </c>
      <c r="AW161" s="181">
        <f t="shared" si="43"/>
        <v>0</v>
      </c>
      <c r="AX161" s="175">
        <f>SUMIF(วันทำงาน!$F$554:$F$687,$B161,วันทำงาน!$L$554:$L$687)</f>
        <v>0</v>
      </c>
      <c r="AY161" s="182">
        <f>IF((AND($W161&gt;=100%,$W161&lt;&gt;"")),เงื่อนไข!$F$8*AQ161/$V161,0)</f>
        <v>0</v>
      </c>
    </row>
    <row r="162" spans="1:51" s="6" customFormat="1" x14ac:dyDescent="0.25">
      <c r="A162" s="124" t="str">
        <f>IF(วันทำงาน!A162&lt;&gt;"",วันทำงาน!A162,"")</f>
        <v/>
      </c>
      <c r="B162" s="124" t="str">
        <f>IF(วันทำงาน!B162&lt;&gt;"",วันทำงาน!B162,"")</f>
        <v/>
      </c>
      <c r="C162" s="124"/>
      <c r="D162" s="124" t="str">
        <f>IF(วันทำงาน!C162&lt;&gt;"",วันทำงาน!C162,"")</f>
        <v/>
      </c>
      <c r="E162" s="125" t="str">
        <f>IF(วันทำงาน!D162&lt;&gt;"",วันทำงาน!D162,"")</f>
        <v/>
      </c>
      <c r="F162" s="90" t="str">
        <f>IF(วันทำงาน!E162&lt;&gt;"",วันทำงาน!E162,"")</f>
        <v/>
      </c>
      <c r="G162" s="124" t="str">
        <f>IF(วันทำงาน!F162&lt;&gt;"",วันทำงาน!F162,"")</f>
        <v/>
      </c>
      <c r="H162" s="136" t="str">
        <f>IF(F162="Salesman",วันทำงาน!G162,"")</f>
        <v/>
      </c>
      <c r="I162" s="141" t="str">
        <f>IF($H162="","",AB162/$R162*(100%-เงื่อนไข!$B$4))</f>
        <v/>
      </c>
      <c r="J162" s="141" t="str">
        <f>IF($H162="","",AK162/$R162*(100%-เงื่อนไข!$B$4))</f>
        <v/>
      </c>
      <c r="K162" s="141" t="str">
        <f>IF($H162="","",AT162/$R162*(100%-เงื่อนไข!$B$4))</f>
        <v/>
      </c>
      <c r="L162" s="141" t="str">
        <f t="shared" si="30"/>
        <v/>
      </c>
      <c r="M162" s="142" t="str">
        <f>IF((OR(วันทำงาน!H162="",$F$1="")),"",IF(F162="Salesman",วันทำงาน!H162,""))</f>
        <v/>
      </c>
      <c r="N162" s="111">
        <f>IF($M162="",0,IF($X162="P",Y162*เงื่อนไข!$C$5,0))</f>
        <v>0</v>
      </c>
      <c r="O162" s="111">
        <f>IF($M162="",0,IF($X162="P",AH162*เงื่อนไข!$C$5,0))</f>
        <v>0</v>
      </c>
      <c r="P162" s="141">
        <f>IF($M162="",0,IF($X162="P",AQ162*เงื่อนไข!$C$5,0))</f>
        <v>0</v>
      </c>
      <c r="Q162" s="141">
        <f t="shared" si="31"/>
        <v>0</v>
      </c>
      <c r="R162" s="124" t="str">
        <f>IF($A162="","",IF(วันทำงาน!J162&lt;&gt;"",วันทำงาน!J162,""))</f>
        <v/>
      </c>
      <c r="S162" s="124" t="str">
        <f>IF($A162="","",IF(วันทำงาน!K162&lt;&gt;"",วันทำงาน!K162,""))</f>
        <v/>
      </c>
      <c r="T162" s="156">
        <f>IF(วันทำงาน!AZ162&lt;&gt;"",IF(วันทำงาน!AZ162&gt;S162,S162,วันทำงาน!AZ162),"")</f>
        <v>1</v>
      </c>
      <c r="U162" s="106" t="str">
        <f>IF(A162="","",เงื่อนไข!C$4)</f>
        <v/>
      </c>
      <c r="V162" s="106">
        <f t="shared" si="32"/>
        <v>0</v>
      </c>
      <c r="W162" s="105" t="str">
        <f t="shared" si="33"/>
        <v/>
      </c>
      <c r="X162" s="186" t="str">
        <f t="shared" si="34"/>
        <v/>
      </c>
      <c r="Y162" s="184">
        <f>วันทำงาน!AQ162</f>
        <v>0</v>
      </c>
      <c r="Z162" s="150"/>
      <c r="AA162" s="150">
        <f>IF($W162="",0,IF($W162&gt;=100%,เงื่อนไข!$H$4,IF($W162&gt;=80%,เงื่อนไข!$G$4,IF($W162&gt;=50%,เงื่อนไข!$F$4,IF($W162&lt;50%,เงื่อนไข!$E$4)))))</f>
        <v>0</v>
      </c>
      <c r="AB162" s="179">
        <f t="shared" si="35"/>
        <v>0</v>
      </c>
      <c r="AC162" s="141">
        <f t="shared" si="36"/>
        <v>0</v>
      </c>
      <c r="AD162" s="175">
        <f>IF(AB162=0,0,AB162/$R162*เงื่อนไข!$B$4)</f>
        <v>0</v>
      </c>
      <c r="AE162" s="181">
        <f t="shared" si="41"/>
        <v>0</v>
      </c>
      <c r="AF162" s="175">
        <f>SUMIF(วันทำงาน!$F$554:$F$687,$B162,วันทำงาน!$J$554:$J$687)</f>
        <v>0</v>
      </c>
      <c r="AG162" s="182">
        <f>IF((AND($W162&gt;=100%,$W162&lt;&gt;"")),เงื่อนไข!$F$8*Y162/$V162,0)</f>
        <v>0</v>
      </c>
      <c r="AH162" s="181">
        <f>SUM(วันทำงาน!AR162:AT162,วันทำงาน!AV162:AX162)</f>
        <v>0</v>
      </c>
      <c r="AI162" s="150"/>
      <c r="AJ162" s="150">
        <f>IF($W162="",0,IF($W162&gt;=100%,เงื่อนไข!$L$4,IF($W162&gt;=80%,เงื่อนไข!$K$4,IF($W162&gt;=50%,เงื่อนไข!$J$4,IF($W162&lt;50%,เงื่อนไข!$I$4)))))</f>
        <v>0</v>
      </c>
      <c r="AK162" s="179">
        <f t="shared" si="37"/>
        <v>0</v>
      </c>
      <c r="AL162" s="175">
        <f t="shared" si="38"/>
        <v>0</v>
      </c>
      <c r="AM162" s="175">
        <f>IF(AK162=0,0,AK162/$R162*เงื่อนไข!$B$4)</f>
        <v>0</v>
      </c>
      <c r="AN162" s="181">
        <f t="shared" si="42"/>
        <v>0</v>
      </c>
      <c r="AO162" s="175">
        <f>SUMIF(วันทำงาน!$F$554:$F$687,$B162,วันทำงาน!$K$554:$K$687)</f>
        <v>0</v>
      </c>
      <c r="AP162" s="182">
        <f>IF((AND($W162&gt;=100%,$W162&lt;&gt;"")),เงื่อนไข!$F$8*AH162/$V162,0)</f>
        <v>0</v>
      </c>
      <c r="AQ162" s="184">
        <f>วันทำงาน!AU162</f>
        <v>0</v>
      </c>
      <c r="AR162" s="150"/>
      <c r="AS162" s="150">
        <f>IF(W162="",0,IF($W162&gt;=100%,เงื่อนไข!$P$4,IF($W162&gt;=80%,เงื่อนไข!$O$4,IF($W162&gt;=50%,เงื่อนไข!$N$4,IF($W162&lt;50%,เงื่อนไข!$M$4)))))</f>
        <v>0</v>
      </c>
      <c r="AT162" s="179">
        <f t="shared" si="39"/>
        <v>0</v>
      </c>
      <c r="AU162" s="175">
        <f t="shared" si="40"/>
        <v>0</v>
      </c>
      <c r="AV162" s="175">
        <f>IF(AT162=0,0,AT162/$R162*เงื่อนไข!$B$4)</f>
        <v>0</v>
      </c>
      <c r="AW162" s="181">
        <f t="shared" si="43"/>
        <v>0</v>
      </c>
      <c r="AX162" s="175">
        <f>SUMIF(วันทำงาน!$F$554:$F$687,$B162,วันทำงาน!$L$554:$L$687)</f>
        <v>0</v>
      </c>
      <c r="AY162" s="182">
        <f>IF((AND($W162&gt;=100%,$W162&lt;&gt;"")),เงื่อนไข!$F$8*AQ162/$V162,0)</f>
        <v>0</v>
      </c>
    </row>
    <row r="163" spans="1:51" s="6" customFormat="1" x14ac:dyDescent="0.25">
      <c r="A163" s="124" t="str">
        <f>IF(วันทำงาน!A163&lt;&gt;"",วันทำงาน!A163,"")</f>
        <v/>
      </c>
      <c r="B163" s="124" t="str">
        <f>IF(วันทำงาน!B163&lt;&gt;"",วันทำงาน!B163,"")</f>
        <v/>
      </c>
      <c r="C163" s="124"/>
      <c r="D163" s="124" t="str">
        <f>IF(วันทำงาน!C163&lt;&gt;"",วันทำงาน!C163,"")</f>
        <v/>
      </c>
      <c r="E163" s="125" t="str">
        <f>IF(วันทำงาน!D163&lt;&gt;"",วันทำงาน!D163,"")</f>
        <v/>
      </c>
      <c r="F163" s="90" t="str">
        <f>IF(วันทำงาน!E163&lt;&gt;"",วันทำงาน!E163,"")</f>
        <v/>
      </c>
      <c r="G163" s="124" t="str">
        <f>IF(วันทำงาน!F163&lt;&gt;"",วันทำงาน!F163,"")</f>
        <v/>
      </c>
      <c r="H163" s="136" t="str">
        <f>IF(F163="Salesman",วันทำงาน!G163,"")</f>
        <v/>
      </c>
      <c r="I163" s="141" t="str">
        <f>IF($H163="","",AB163/$R163*(100%-เงื่อนไข!$B$4))</f>
        <v/>
      </c>
      <c r="J163" s="141" t="str">
        <f>IF($H163="","",AK163/$R163*(100%-เงื่อนไข!$B$4))</f>
        <v/>
      </c>
      <c r="K163" s="141" t="str">
        <f>IF($H163="","",AT163/$R163*(100%-เงื่อนไข!$B$4))</f>
        <v/>
      </c>
      <c r="L163" s="141" t="str">
        <f t="shared" si="30"/>
        <v/>
      </c>
      <c r="M163" s="142" t="str">
        <f>IF((OR(วันทำงาน!H163="",$F$1="")),"",IF(F163="Salesman",วันทำงาน!H163,""))</f>
        <v/>
      </c>
      <c r="N163" s="111">
        <f>IF($M163="",0,IF($X163="P",Y163*เงื่อนไข!$C$5,0))</f>
        <v>0</v>
      </c>
      <c r="O163" s="111">
        <f>IF($M163="",0,IF($X163="P",AH163*เงื่อนไข!$C$5,0))</f>
        <v>0</v>
      </c>
      <c r="P163" s="141">
        <f>IF($M163="",0,IF($X163="P",AQ163*เงื่อนไข!$C$5,0))</f>
        <v>0</v>
      </c>
      <c r="Q163" s="141">
        <f t="shared" si="31"/>
        <v>0</v>
      </c>
      <c r="R163" s="124" t="str">
        <f>IF($A163="","",IF(วันทำงาน!J163&lt;&gt;"",วันทำงาน!J163,""))</f>
        <v/>
      </c>
      <c r="S163" s="124" t="str">
        <f>IF($A163="","",IF(วันทำงาน!K163&lt;&gt;"",วันทำงาน!K163,""))</f>
        <v/>
      </c>
      <c r="T163" s="156">
        <f>IF(วันทำงาน!AZ163&lt;&gt;"",IF(วันทำงาน!AZ163&gt;S163,S163,วันทำงาน!AZ163),"")</f>
        <v>1</v>
      </c>
      <c r="U163" s="106" t="str">
        <f>IF(A163="","",เงื่อนไข!C$4)</f>
        <v/>
      </c>
      <c r="V163" s="106">
        <f t="shared" si="32"/>
        <v>0</v>
      </c>
      <c r="W163" s="105" t="str">
        <f t="shared" si="33"/>
        <v/>
      </c>
      <c r="X163" s="186" t="str">
        <f t="shared" si="34"/>
        <v/>
      </c>
      <c r="Y163" s="184">
        <f>วันทำงาน!AQ163</f>
        <v>0</v>
      </c>
      <c r="Z163" s="150"/>
      <c r="AA163" s="150">
        <f>IF($W163="",0,IF($W163&gt;=100%,เงื่อนไข!$H$4,IF($W163&gt;=80%,เงื่อนไข!$G$4,IF($W163&gt;=50%,เงื่อนไข!$F$4,IF($W163&lt;50%,เงื่อนไข!$E$4)))))</f>
        <v>0</v>
      </c>
      <c r="AB163" s="179">
        <f t="shared" si="35"/>
        <v>0</v>
      </c>
      <c r="AC163" s="141">
        <f t="shared" si="36"/>
        <v>0</v>
      </c>
      <c r="AD163" s="175">
        <f>IF(AB163=0,0,AB163/$R163*เงื่อนไข!$B$4)</f>
        <v>0</v>
      </c>
      <c r="AE163" s="181">
        <f t="shared" si="41"/>
        <v>0</v>
      </c>
      <c r="AF163" s="175">
        <f>SUMIF(วันทำงาน!$F$554:$F$687,$B163,วันทำงาน!$J$554:$J$687)</f>
        <v>0</v>
      </c>
      <c r="AG163" s="182">
        <f>IF((AND($W163&gt;=100%,$W163&lt;&gt;"")),เงื่อนไข!$F$8*Y163/$V163,0)</f>
        <v>0</v>
      </c>
      <c r="AH163" s="181">
        <f>SUM(วันทำงาน!AR163:AT163,วันทำงาน!AV163:AX163)</f>
        <v>0</v>
      </c>
      <c r="AI163" s="150"/>
      <c r="AJ163" s="150">
        <f>IF($W163="",0,IF($W163&gt;=100%,เงื่อนไข!$L$4,IF($W163&gt;=80%,เงื่อนไข!$K$4,IF($W163&gt;=50%,เงื่อนไข!$J$4,IF($W163&lt;50%,เงื่อนไข!$I$4)))))</f>
        <v>0</v>
      </c>
      <c r="AK163" s="179">
        <f t="shared" si="37"/>
        <v>0</v>
      </c>
      <c r="AL163" s="175">
        <f t="shared" si="38"/>
        <v>0</v>
      </c>
      <c r="AM163" s="175">
        <f>IF(AK163=0,0,AK163/$R163*เงื่อนไข!$B$4)</f>
        <v>0</v>
      </c>
      <c r="AN163" s="181">
        <f t="shared" si="42"/>
        <v>0</v>
      </c>
      <c r="AO163" s="175">
        <f>SUMIF(วันทำงาน!$F$554:$F$687,$B163,วันทำงาน!$K$554:$K$687)</f>
        <v>0</v>
      </c>
      <c r="AP163" s="182">
        <f>IF((AND($W163&gt;=100%,$W163&lt;&gt;"")),เงื่อนไข!$F$8*AH163/$V163,0)</f>
        <v>0</v>
      </c>
      <c r="AQ163" s="184">
        <f>วันทำงาน!AU163</f>
        <v>0</v>
      </c>
      <c r="AR163" s="150"/>
      <c r="AS163" s="150">
        <f>IF(W163="",0,IF($W163&gt;=100%,เงื่อนไข!$P$4,IF($W163&gt;=80%,เงื่อนไข!$O$4,IF($W163&gt;=50%,เงื่อนไข!$N$4,IF($W163&lt;50%,เงื่อนไข!$M$4)))))</f>
        <v>0</v>
      </c>
      <c r="AT163" s="179">
        <f t="shared" si="39"/>
        <v>0</v>
      </c>
      <c r="AU163" s="175">
        <f t="shared" si="40"/>
        <v>0</v>
      </c>
      <c r="AV163" s="175">
        <f>IF(AT163=0,0,AT163/$R163*เงื่อนไข!$B$4)</f>
        <v>0</v>
      </c>
      <c r="AW163" s="181">
        <f t="shared" si="43"/>
        <v>0</v>
      </c>
      <c r="AX163" s="175">
        <f>SUMIF(วันทำงาน!$F$554:$F$687,$B163,วันทำงาน!$L$554:$L$687)</f>
        <v>0</v>
      </c>
      <c r="AY163" s="182">
        <f>IF((AND($W163&gt;=100%,$W163&lt;&gt;"")),เงื่อนไข!$F$8*AQ163/$V163,0)</f>
        <v>0</v>
      </c>
    </row>
    <row r="164" spans="1:51" s="6" customFormat="1" x14ac:dyDescent="0.25">
      <c r="A164" s="124" t="str">
        <f>IF(วันทำงาน!A164&lt;&gt;"",วันทำงาน!A164,"")</f>
        <v/>
      </c>
      <c r="B164" s="124" t="str">
        <f>IF(วันทำงาน!B164&lt;&gt;"",วันทำงาน!B164,"")</f>
        <v/>
      </c>
      <c r="C164" s="124"/>
      <c r="D164" s="124" t="str">
        <f>IF(วันทำงาน!C164&lt;&gt;"",วันทำงาน!C164,"")</f>
        <v/>
      </c>
      <c r="E164" s="125" t="str">
        <f>IF(วันทำงาน!D164&lt;&gt;"",วันทำงาน!D164,"")</f>
        <v/>
      </c>
      <c r="F164" s="90" t="str">
        <f>IF(วันทำงาน!E164&lt;&gt;"",วันทำงาน!E164,"")</f>
        <v/>
      </c>
      <c r="G164" s="124" t="str">
        <f>IF(วันทำงาน!F164&lt;&gt;"",วันทำงาน!F164,"")</f>
        <v/>
      </c>
      <c r="H164" s="136" t="str">
        <f>IF(F164="Salesman",วันทำงาน!G164,"")</f>
        <v/>
      </c>
      <c r="I164" s="141" t="str">
        <f>IF($H164="","",AB164/$R164*(100%-เงื่อนไข!$B$4))</f>
        <v/>
      </c>
      <c r="J164" s="141" t="str">
        <f>IF($H164="","",AK164/$R164*(100%-เงื่อนไข!$B$4))</f>
        <v/>
      </c>
      <c r="K164" s="141" t="str">
        <f>IF($H164="","",AT164/$R164*(100%-เงื่อนไข!$B$4))</f>
        <v/>
      </c>
      <c r="L164" s="141" t="str">
        <f t="shared" si="30"/>
        <v/>
      </c>
      <c r="M164" s="142" t="str">
        <f>IF((OR(วันทำงาน!H164="",$F$1="")),"",IF(F164="Salesman",วันทำงาน!H164,""))</f>
        <v/>
      </c>
      <c r="N164" s="111">
        <f>IF($M164="",0,IF($X164="P",Y164*เงื่อนไข!$C$5,0))</f>
        <v>0</v>
      </c>
      <c r="O164" s="111">
        <f>IF($M164="",0,IF($X164="P",AH164*เงื่อนไข!$C$5,0))</f>
        <v>0</v>
      </c>
      <c r="P164" s="141">
        <f>IF($M164="",0,IF($X164="P",AQ164*เงื่อนไข!$C$5,0))</f>
        <v>0</v>
      </c>
      <c r="Q164" s="141">
        <f t="shared" si="31"/>
        <v>0</v>
      </c>
      <c r="R164" s="124" t="str">
        <f>IF($A164="","",IF(วันทำงาน!J164&lt;&gt;"",วันทำงาน!J164,""))</f>
        <v/>
      </c>
      <c r="S164" s="124" t="str">
        <f>IF($A164="","",IF(วันทำงาน!K164&lt;&gt;"",วันทำงาน!K164,""))</f>
        <v/>
      </c>
      <c r="T164" s="156">
        <f>IF(วันทำงาน!AZ164&lt;&gt;"",IF(วันทำงาน!AZ164&gt;S164,S164,วันทำงาน!AZ164),"")</f>
        <v>1</v>
      </c>
      <c r="U164" s="106" t="str">
        <f>IF(A164="","",เงื่อนไข!C$4)</f>
        <v/>
      </c>
      <c r="V164" s="106">
        <f t="shared" si="32"/>
        <v>0</v>
      </c>
      <c r="W164" s="105" t="str">
        <f t="shared" si="33"/>
        <v/>
      </c>
      <c r="X164" s="186" t="str">
        <f t="shared" si="34"/>
        <v/>
      </c>
      <c r="Y164" s="184">
        <f>วันทำงาน!AQ164</f>
        <v>0</v>
      </c>
      <c r="Z164" s="150"/>
      <c r="AA164" s="150">
        <f>IF($W164="",0,IF($W164&gt;=100%,เงื่อนไข!$H$4,IF($W164&gt;=80%,เงื่อนไข!$G$4,IF($W164&gt;=50%,เงื่อนไข!$F$4,IF($W164&lt;50%,เงื่อนไข!$E$4)))))</f>
        <v>0</v>
      </c>
      <c r="AB164" s="179">
        <f t="shared" si="35"/>
        <v>0</v>
      </c>
      <c r="AC164" s="141">
        <f t="shared" si="36"/>
        <v>0</v>
      </c>
      <c r="AD164" s="175">
        <f>IF(AB164=0,0,AB164/$R164*เงื่อนไข!$B$4)</f>
        <v>0</v>
      </c>
      <c r="AE164" s="181">
        <f t="shared" si="41"/>
        <v>0</v>
      </c>
      <c r="AF164" s="175">
        <f>SUMIF(วันทำงาน!$F$554:$F$687,$B164,วันทำงาน!$J$554:$J$687)</f>
        <v>0</v>
      </c>
      <c r="AG164" s="182">
        <f>IF((AND($W164&gt;=100%,$W164&lt;&gt;"")),เงื่อนไข!$F$8*Y164/$V164,0)</f>
        <v>0</v>
      </c>
      <c r="AH164" s="181">
        <f>SUM(วันทำงาน!AR164:AT164,วันทำงาน!AV164:AX164)</f>
        <v>0</v>
      </c>
      <c r="AI164" s="150"/>
      <c r="AJ164" s="150">
        <f>IF($W164="",0,IF($W164&gt;=100%,เงื่อนไข!$L$4,IF($W164&gt;=80%,เงื่อนไข!$K$4,IF($W164&gt;=50%,เงื่อนไข!$J$4,IF($W164&lt;50%,เงื่อนไข!$I$4)))))</f>
        <v>0</v>
      </c>
      <c r="AK164" s="179">
        <f t="shared" si="37"/>
        <v>0</v>
      </c>
      <c r="AL164" s="175">
        <f t="shared" si="38"/>
        <v>0</v>
      </c>
      <c r="AM164" s="175">
        <f>IF(AK164=0,0,AK164/$R164*เงื่อนไข!$B$4)</f>
        <v>0</v>
      </c>
      <c r="AN164" s="181">
        <f t="shared" si="42"/>
        <v>0</v>
      </c>
      <c r="AO164" s="175">
        <f>SUMIF(วันทำงาน!$F$554:$F$687,$B164,วันทำงาน!$K$554:$K$687)</f>
        <v>0</v>
      </c>
      <c r="AP164" s="182">
        <f>IF((AND($W164&gt;=100%,$W164&lt;&gt;"")),เงื่อนไข!$F$8*AH164/$V164,0)</f>
        <v>0</v>
      </c>
      <c r="AQ164" s="184">
        <f>วันทำงาน!AU164</f>
        <v>0</v>
      </c>
      <c r="AR164" s="150"/>
      <c r="AS164" s="150">
        <f>IF(W164="",0,IF($W164&gt;=100%,เงื่อนไข!$P$4,IF($W164&gt;=80%,เงื่อนไข!$O$4,IF($W164&gt;=50%,เงื่อนไข!$N$4,IF($W164&lt;50%,เงื่อนไข!$M$4)))))</f>
        <v>0</v>
      </c>
      <c r="AT164" s="179">
        <f t="shared" si="39"/>
        <v>0</v>
      </c>
      <c r="AU164" s="175">
        <f t="shared" si="40"/>
        <v>0</v>
      </c>
      <c r="AV164" s="175">
        <f>IF(AT164=0,0,AT164/$R164*เงื่อนไข!$B$4)</f>
        <v>0</v>
      </c>
      <c r="AW164" s="181">
        <f t="shared" si="43"/>
        <v>0</v>
      </c>
      <c r="AX164" s="175">
        <f>SUMIF(วันทำงาน!$F$554:$F$687,$B164,วันทำงาน!$L$554:$L$687)</f>
        <v>0</v>
      </c>
      <c r="AY164" s="182">
        <f>IF((AND($W164&gt;=100%,$W164&lt;&gt;"")),เงื่อนไข!$F$8*AQ164/$V164,0)</f>
        <v>0</v>
      </c>
    </row>
    <row r="165" spans="1:51" s="6" customFormat="1" x14ac:dyDescent="0.25">
      <c r="A165" s="124" t="str">
        <f>IF(วันทำงาน!A165&lt;&gt;"",วันทำงาน!A165,"")</f>
        <v/>
      </c>
      <c r="B165" s="124" t="str">
        <f>IF(วันทำงาน!B165&lt;&gt;"",วันทำงาน!B165,"")</f>
        <v/>
      </c>
      <c r="C165" s="124"/>
      <c r="D165" s="124" t="str">
        <f>IF(วันทำงาน!C165&lt;&gt;"",วันทำงาน!C165,"")</f>
        <v/>
      </c>
      <c r="E165" s="125" t="str">
        <f>IF(วันทำงาน!D165&lt;&gt;"",วันทำงาน!D165,"")</f>
        <v/>
      </c>
      <c r="F165" s="90" t="str">
        <f>IF(วันทำงาน!E165&lt;&gt;"",วันทำงาน!E165,"")</f>
        <v/>
      </c>
      <c r="G165" s="124" t="str">
        <f>IF(วันทำงาน!F165&lt;&gt;"",วันทำงาน!F165,"")</f>
        <v/>
      </c>
      <c r="H165" s="136" t="str">
        <f>IF(F165="Salesman",วันทำงาน!G165,"")</f>
        <v/>
      </c>
      <c r="I165" s="141" t="str">
        <f>IF($H165="","",AB165/$R165*(100%-เงื่อนไข!$B$4))</f>
        <v/>
      </c>
      <c r="J165" s="141" t="str">
        <f>IF($H165="","",AK165/$R165*(100%-เงื่อนไข!$B$4))</f>
        <v/>
      </c>
      <c r="K165" s="141" t="str">
        <f>IF($H165="","",AT165/$R165*(100%-เงื่อนไข!$B$4))</f>
        <v/>
      </c>
      <c r="L165" s="141" t="str">
        <f t="shared" si="30"/>
        <v/>
      </c>
      <c r="M165" s="142" t="str">
        <f>IF((OR(วันทำงาน!H165="",$F$1="")),"",IF(F165="Salesman",วันทำงาน!H165,""))</f>
        <v/>
      </c>
      <c r="N165" s="111">
        <f>IF($M165="",0,IF($X165="P",Y165*เงื่อนไข!$C$5,0))</f>
        <v>0</v>
      </c>
      <c r="O165" s="111">
        <f>IF($M165="",0,IF($X165="P",AH165*เงื่อนไข!$C$5,0))</f>
        <v>0</v>
      </c>
      <c r="P165" s="141">
        <f>IF($M165="",0,IF($X165="P",AQ165*เงื่อนไข!$C$5,0))</f>
        <v>0</v>
      </c>
      <c r="Q165" s="141">
        <f t="shared" si="31"/>
        <v>0</v>
      </c>
      <c r="R165" s="124" t="str">
        <f>IF($A165="","",IF(วันทำงาน!J165&lt;&gt;"",วันทำงาน!J165,""))</f>
        <v/>
      </c>
      <c r="S165" s="124" t="str">
        <f>IF($A165="","",IF(วันทำงาน!K165&lt;&gt;"",วันทำงาน!K165,""))</f>
        <v/>
      </c>
      <c r="T165" s="156">
        <f>IF(วันทำงาน!AZ165&lt;&gt;"",IF(วันทำงาน!AZ165&gt;S165,S165,วันทำงาน!AZ165),"")</f>
        <v>1</v>
      </c>
      <c r="U165" s="106" t="str">
        <f>IF(A165="","",เงื่อนไข!C$4)</f>
        <v/>
      </c>
      <c r="V165" s="106">
        <f t="shared" si="32"/>
        <v>0</v>
      </c>
      <c r="W165" s="105" t="str">
        <f t="shared" si="33"/>
        <v/>
      </c>
      <c r="X165" s="186" t="str">
        <f t="shared" si="34"/>
        <v/>
      </c>
      <c r="Y165" s="184">
        <f>วันทำงาน!AQ165</f>
        <v>0</v>
      </c>
      <c r="Z165" s="150"/>
      <c r="AA165" s="150">
        <f>IF($W165="",0,IF($W165&gt;=100%,เงื่อนไข!$H$4,IF($W165&gt;=80%,เงื่อนไข!$G$4,IF($W165&gt;=50%,เงื่อนไข!$F$4,IF($W165&lt;50%,เงื่อนไข!$E$4)))))</f>
        <v>0</v>
      </c>
      <c r="AB165" s="179">
        <f t="shared" si="35"/>
        <v>0</v>
      </c>
      <c r="AC165" s="141">
        <f t="shared" si="36"/>
        <v>0</v>
      </c>
      <c r="AD165" s="175">
        <f>IF(AB165=0,0,AB165/$R165*เงื่อนไข!$B$4)</f>
        <v>0</v>
      </c>
      <c r="AE165" s="181">
        <f t="shared" si="41"/>
        <v>0</v>
      </c>
      <c r="AF165" s="175">
        <f>SUMIF(วันทำงาน!$F$554:$F$687,$B165,วันทำงาน!$J$554:$J$687)</f>
        <v>0</v>
      </c>
      <c r="AG165" s="182">
        <f>IF((AND($W165&gt;=100%,$W165&lt;&gt;"")),เงื่อนไข!$F$8*Y165/$V165,0)</f>
        <v>0</v>
      </c>
      <c r="AH165" s="181">
        <f>SUM(วันทำงาน!AR165:AT165,วันทำงาน!AV165:AX165)</f>
        <v>0</v>
      </c>
      <c r="AI165" s="150"/>
      <c r="AJ165" s="150">
        <f>IF($W165="",0,IF($W165&gt;=100%,เงื่อนไข!$L$4,IF($W165&gt;=80%,เงื่อนไข!$K$4,IF($W165&gt;=50%,เงื่อนไข!$J$4,IF($W165&lt;50%,เงื่อนไข!$I$4)))))</f>
        <v>0</v>
      </c>
      <c r="AK165" s="179">
        <f t="shared" si="37"/>
        <v>0</v>
      </c>
      <c r="AL165" s="175">
        <f t="shared" si="38"/>
        <v>0</v>
      </c>
      <c r="AM165" s="175">
        <f>IF(AK165=0,0,AK165/$R165*เงื่อนไข!$B$4)</f>
        <v>0</v>
      </c>
      <c r="AN165" s="181">
        <f t="shared" si="42"/>
        <v>0</v>
      </c>
      <c r="AO165" s="175">
        <f>SUMIF(วันทำงาน!$F$554:$F$687,$B165,วันทำงาน!$K$554:$K$687)</f>
        <v>0</v>
      </c>
      <c r="AP165" s="182">
        <f>IF((AND($W165&gt;=100%,$W165&lt;&gt;"")),เงื่อนไข!$F$8*AH165/$V165,0)</f>
        <v>0</v>
      </c>
      <c r="AQ165" s="184">
        <f>วันทำงาน!AU165</f>
        <v>0</v>
      </c>
      <c r="AR165" s="150"/>
      <c r="AS165" s="150">
        <f>IF(W165="",0,IF($W165&gt;=100%,เงื่อนไข!$P$4,IF($W165&gt;=80%,เงื่อนไข!$O$4,IF($W165&gt;=50%,เงื่อนไข!$N$4,IF($W165&lt;50%,เงื่อนไข!$M$4)))))</f>
        <v>0</v>
      </c>
      <c r="AT165" s="179">
        <f t="shared" si="39"/>
        <v>0</v>
      </c>
      <c r="AU165" s="175">
        <f t="shared" si="40"/>
        <v>0</v>
      </c>
      <c r="AV165" s="175">
        <f>IF(AT165=0,0,AT165/$R165*เงื่อนไข!$B$4)</f>
        <v>0</v>
      </c>
      <c r="AW165" s="181">
        <f t="shared" si="43"/>
        <v>0</v>
      </c>
      <c r="AX165" s="175">
        <f>SUMIF(วันทำงาน!$F$554:$F$687,$B165,วันทำงาน!$L$554:$L$687)</f>
        <v>0</v>
      </c>
      <c r="AY165" s="182">
        <f>IF((AND($W165&gt;=100%,$W165&lt;&gt;"")),เงื่อนไข!$F$8*AQ165/$V165,0)</f>
        <v>0</v>
      </c>
    </row>
    <row r="166" spans="1:51" s="6" customFormat="1" x14ac:dyDescent="0.25">
      <c r="A166" s="124" t="str">
        <f>IF(วันทำงาน!A166&lt;&gt;"",วันทำงาน!A166,"")</f>
        <v/>
      </c>
      <c r="B166" s="124" t="str">
        <f>IF(วันทำงาน!B166&lt;&gt;"",วันทำงาน!B166,"")</f>
        <v/>
      </c>
      <c r="C166" s="124"/>
      <c r="D166" s="124" t="str">
        <f>IF(วันทำงาน!C166&lt;&gt;"",วันทำงาน!C166,"")</f>
        <v/>
      </c>
      <c r="E166" s="125" t="str">
        <f>IF(วันทำงาน!D166&lt;&gt;"",วันทำงาน!D166,"")</f>
        <v/>
      </c>
      <c r="F166" s="90" t="str">
        <f>IF(วันทำงาน!E166&lt;&gt;"",วันทำงาน!E166,"")</f>
        <v/>
      </c>
      <c r="G166" s="124" t="str">
        <f>IF(วันทำงาน!F166&lt;&gt;"",วันทำงาน!F166,"")</f>
        <v/>
      </c>
      <c r="H166" s="136" t="str">
        <f>IF(F166="Salesman",วันทำงาน!G166,"")</f>
        <v/>
      </c>
      <c r="I166" s="141" t="str">
        <f>IF($H166="","",AB166/$R166*(100%-เงื่อนไข!$B$4))</f>
        <v/>
      </c>
      <c r="J166" s="141" t="str">
        <f>IF($H166="","",AK166/$R166*(100%-เงื่อนไข!$B$4))</f>
        <v/>
      </c>
      <c r="K166" s="141" t="str">
        <f>IF($H166="","",AT166/$R166*(100%-เงื่อนไข!$B$4))</f>
        <v/>
      </c>
      <c r="L166" s="141" t="str">
        <f t="shared" si="30"/>
        <v/>
      </c>
      <c r="M166" s="142" t="str">
        <f>IF((OR(วันทำงาน!H166="",$F$1="")),"",IF(F166="Salesman",วันทำงาน!H166,""))</f>
        <v/>
      </c>
      <c r="N166" s="111">
        <f>IF($M166="",0,IF($X166="P",Y166*เงื่อนไข!$C$5,0))</f>
        <v>0</v>
      </c>
      <c r="O166" s="111">
        <f>IF($M166="",0,IF($X166="P",AH166*เงื่อนไข!$C$5,0))</f>
        <v>0</v>
      </c>
      <c r="P166" s="141">
        <f>IF($M166="",0,IF($X166="P",AQ166*เงื่อนไข!$C$5,0))</f>
        <v>0</v>
      </c>
      <c r="Q166" s="141">
        <f t="shared" si="31"/>
        <v>0</v>
      </c>
      <c r="R166" s="124" t="str">
        <f>IF($A166="","",IF(วันทำงาน!J166&lt;&gt;"",วันทำงาน!J166,""))</f>
        <v/>
      </c>
      <c r="S166" s="124" t="str">
        <f>IF($A166="","",IF(วันทำงาน!K166&lt;&gt;"",วันทำงาน!K166,""))</f>
        <v/>
      </c>
      <c r="T166" s="156">
        <f>IF(วันทำงาน!AZ166&lt;&gt;"",IF(วันทำงาน!AZ166&gt;S166,S166,วันทำงาน!AZ166),"")</f>
        <v>1</v>
      </c>
      <c r="U166" s="106" t="str">
        <f>IF(A166="","",เงื่อนไข!C$4)</f>
        <v/>
      </c>
      <c r="V166" s="106">
        <f t="shared" si="32"/>
        <v>0</v>
      </c>
      <c r="W166" s="105" t="str">
        <f t="shared" si="33"/>
        <v/>
      </c>
      <c r="X166" s="186" t="str">
        <f t="shared" si="34"/>
        <v/>
      </c>
      <c r="Y166" s="184">
        <f>วันทำงาน!AQ166</f>
        <v>0</v>
      </c>
      <c r="Z166" s="150"/>
      <c r="AA166" s="150">
        <f>IF($W166="",0,IF($W166&gt;=100%,เงื่อนไข!$H$4,IF($W166&gt;=80%,เงื่อนไข!$G$4,IF($W166&gt;=50%,เงื่อนไข!$F$4,IF($W166&lt;50%,เงื่อนไข!$E$4)))))</f>
        <v>0</v>
      </c>
      <c r="AB166" s="179">
        <f t="shared" si="35"/>
        <v>0</v>
      </c>
      <c r="AC166" s="141">
        <f t="shared" si="36"/>
        <v>0</v>
      </c>
      <c r="AD166" s="175">
        <f>IF(AB166=0,0,AB166/$R166*เงื่อนไข!$B$4)</f>
        <v>0</v>
      </c>
      <c r="AE166" s="181">
        <f t="shared" si="41"/>
        <v>0</v>
      </c>
      <c r="AF166" s="175">
        <f>SUMIF(วันทำงาน!$F$554:$F$687,$B166,วันทำงาน!$J$554:$J$687)</f>
        <v>0</v>
      </c>
      <c r="AG166" s="182">
        <f>IF((AND($W166&gt;=100%,$W166&lt;&gt;"")),เงื่อนไข!$F$8*Y166/$V166,0)</f>
        <v>0</v>
      </c>
      <c r="AH166" s="181">
        <f>SUM(วันทำงาน!AR166:AT166,วันทำงาน!AV166:AX166)</f>
        <v>0</v>
      </c>
      <c r="AI166" s="150"/>
      <c r="AJ166" s="150">
        <f>IF($W166="",0,IF($W166&gt;=100%,เงื่อนไข!$L$4,IF($W166&gt;=80%,เงื่อนไข!$K$4,IF($W166&gt;=50%,เงื่อนไข!$J$4,IF($W166&lt;50%,เงื่อนไข!$I$4)))))</f>
        <v>0</v>
      </c>
      <c r="AK166" s="179">
        <f t="shared" si="37"/>
        <v>0</v>
      </c>
      <c r="AL166" s="175">
        <f t="shared" si="38"/>
        <v>0</v>
      </c>
      <c r="AM166" s="175">
        <f>IF(AK166=0,0,AK166/$R166*เงื่อนไข!$B$4)</f>
        <v>0</v>
      </c>
      <c r="AN166" s="181">
        <f t="shared" si="42"/>
        <v>0</v>
      </c>
      <c r="AO166" s="175">
        <f>SUMIF(วันทำงาน!$F$554:$F$687,$B166,วันทำงาน!$K$554:$K$687)</f>
        <v>0</v>
      </c>
      <c r="AP166" s="182">
        <f>IF((AND($W166&gt;=100%,$W166&lt;&gt;"")),เงื่อนไข!$F$8*AH166/$V166,0)</f>
        <v>0</v>
      </c>
      <c r="AQ166" s="184">
        <f>วันทำงาน!AU166</f>
        <v>0</v>
      </c>
      <c r="AR166" s="150"/>
      <c r="AS166" s="150">
        <f>IF(W166="",0,IF($W166&gt;=100%,เงื่อนไข!$P$4,IF($W166&gt;=80%,เงื่อนไข!$O$4,IF($W166&gt;=50%,เงื่อนไข!$N$4,IF($W166&lt;50%,เงื่อนไข!$M$4)))))</f>
        <v>0</v>
      </c>
      <c r="AT166" s="179">
        <f t="shared" si="39"/>
        <v>0</v>
      </c>
      <c r="AU166" s="175">
        <f t="shared" si="40"/>
        <v>0</v>
      </c>
      <c r="AV166" s="175">
        <f>IF(AT166=0,0,AT166/$R166*เงื่อนไข!$B$4)</f>
        <v>0</v>
      </c>
      <c r="AW166" s="181">
        <f t="shared" si="43"/>
        <v>0</v>
      </c>
      <c r="AX166" s="175">
        <f>SUMIF(วันทำงาน!$F$554:$F$687,$B166,วันทำงาน!$L$554:$L$687)</f>
        <v>0</v>
      </c>
      <c r="AY166" s="182">
        <f>IF((AND($W166&gt;=100%,$W166&lt;&gt;"")),เงื่อนไข!$F$8*AQ166/$V166,0)</f>
        <v>0</v>
      </c>
    </row>
    <row r="167" spans="1:51" s="6" customFormat="1" x14ac:dyDescent="0.25">
      <c r="A167" s="124" t="str">
        <f>IF(วันทำงาน!A167&lt;&gt;"",วันทำงาน!A167,"")</f>
        <v/>
      </c>
      <c r="B167" s="124" t="str">
        <f>IF(วันทำงาน!B167&lt;&gt;"",วันทำงาน!B167,"")</f>
        <v/>
      </c>
      <c r="C167" s="124"/>
      <c r="D167" s="124" t="str">
        <f>IF(วันทำงาน!C167&lt;&gt;"",วันทำงาน!C167,"")</f>
        <v/>
      </c>
      <c r="E167" s="125" t="str">
        <f>IF(วันทำงาน!D167&lt;&gt;"",วันทำงาน!D167,"")</f>
        <v/>
      </c>
      <c r="F167" s="90" t="str">
        <f>IF(วันทำงาน!E167&lt;&gt;"",วันทำงาน!E167,"")</f>
        <v/>
      </c>
      <c r="G167" s="124" t="str">
        <f>IF(วันทำงาน!F167&lt;&gt;"",วันทำงาน!F167,"")</f>
        <v/>
      </c>
      <c r="H167" s="136" t="str">
        <f>IF(F167="Salesman",วันทำงาน!G167,"")</f>
        <v/>
      </c>
      <c r="I167" s="141" t="str">
        <f>IF($H167="","",AB167/$R167*(100%-เงื่อนไข!$B$4))</f>
        <v/>
      </c>
      <c r="J167" s="141" t="str">
        <f>IF($H167="","",AK167/$R167*(100%-เงื่อนไข!$B$4))</f>
        <v/>
      </c>
      <c r="K167" s="141" t="str">
        <f>IF($H167="","",AT167/$R167*(100%-เงื่อนไข!$B$4))</f>
        <v/>
      </c>
      <c r="L167" s="141" t="str">
        <f t="shared" si="30"/>
        <v/>
      </c>
      <c r="M167" s="142" t="str">
        <f>IF((OR(วันทำงาน!H167="",$F$1="")),"",IF(F167="Salesman",วันทำงาน!H167,""))</f>
        <v/>
      </c>
      <c r="N167" s="111">
        <f>IF($M167="",0,IF($X167="P",Y167*เงื่อนไข!$C$5,0))</f>
        <v>0</v>
      </c>
      <c r="O167" s="111">
        <f>IF($M167="",0,IF($X167="P",AH167*เงื่อนไข!$C$5,0))</f>
        <v>0</v>
      </c>
      <c r="P167" s="141">
        <f>IF($M167="",0,IF($X167="P",AQ167*เงื่อนไข!$C$5,0))</f>
        <v>0</v>
      </c>
      <c r="Q167" s="141">
        <f t="shared" si="31"/>
        <v>0</v>
      </c>
      <c r="R167" s="124" t="str">
        <f>IF($A167="","",IF(วันทำงาน!J167&lt;&gt;"",วันทำงาน!J167,""))</f>
        <v/>
      </c>
      <c r="S167" s="124" t="str">
        <f>IF($A167="","",IF(วันทำงาน!K167&lt;&gt;"",วันทำงาน!K167,""))</f>
        <v/>
      </c>
      <c r="T167" s="156">
        <f>IF(วันทำงาน!AZ167&lt;&gt;"",IF(วันทำงาน!AZ167&gt;S167,S167,วันทำงาน!AZ167),"")</f>
        <v>1</v>
      </c>
      <c r="U167" s="106" t="str">
        <f>IF(A167="","",เงื่อนไข!C$4)</f>
        <v/>
      </c>
      <c r="V167" s="106">
        <f t="shared" si="32"/>
        <v>0</v>
      </c>
      <c r="W167" s="105" t="str">
        <f t="shared" si="33"/>
        <v/>
      </c>
      <c r="X167" s="186" t="str">
        <f t="shared" si="34"/>
        <v/>
      </c>
      <c r="Y167" s="184">
        <f>วันทำงาน!AQ167</f>
        <v>0</v>
      </c>
      <c r="Z167" s="150"/>
      <c r="AA167" s="150">
        <f>IF($W167="",0,IF($W167&gt;=100%,เงื่อนไข!$H$4,IF($W167&gt;=80%,เงื่อนไข!$G$4,IF($W167&gt;=50%,เงื่อนไข!$F$4,IF($W167&lt;50%,เงื่อนไข!$E$4)))))</f>
        <v>0</v>
      </c>
      <c r="AB167" s="179">
        <f t="shared" si="35"/>
        <v>0</v>
      </c>
      <c r="AC167" s="141">
        <f t="shared" si="36"/>
        <v>0</v>
      </c>
      <c r="AD167" s="175">
        <f>IF(AB167=0,0,AB167/$R167*เงื่อนไข!$B$4)</f>
        <v>0</v>
      </c>
      <c r="AE167" s="181">
        <f t="shared" si="41"/>
        <v>0</v>
      </c>
      <c r="AF167" s="175">
        <f>SUMIF(วันทำงาน!$F$554:$F$687,$B167,วันทำงาน!$J$554:$J$687)</f>
        <v>0</v>
      </c>
      <c r="AG167" s="182">
        <f>IF((AND($W167&gt;=100%,$W167&lt;&gt;"")),เงื่อนไข!$F$8*Y167/$V167,0)</f>
        <v>0</v>
      </c>
      <c r="AH167" s="181">
        <f>SUM(วันทำงาน!AR167:AT167,วันทำงาน!AV167:AX167)</f>
        <v>0</v>
      </c>
      <c r="AI167" s="150"/>
      <c r="AJ167" s="150">
        <f>IF($W167="",0,IF($W167&gt;=100%,เงื่อนไข!$L$4,IF($W167&gt;=80%,เงื่อนไข!$K$4,IF($W167&gt;=50%,เงื่อนไข!$J$4,IF($W167&lt;50%,เงื่อนไข!$I$4)))))</f>
        <v>0</v>
      </c>
      <c r="AK167" s="179">
        <f t="shared" si="37"/>
        <v>0</v>
      </c>
      <c r="AL167" s="175">
        <f t="shared" si="38"/>
        <v>0</v>
      </c>
      <c r="AM167" s="175">
        <f>IF(AK167=0,0,AK167/$R167*เงื่อนไข!$B$4)</f>
        <v>0</v>
      </c>
      <c r="AN167" s="181">
        <f t="shared" si="42"/>
        <v>0</v>
      </c>
      <c r="AO167" s="175">
        <f>SUMIF(วันทำงาน!$F$554:$F$687,$B167,วันทำงาน!$K$554:$K$687)</f>
        <v>0</v>
      </c>
      <c r="AP167" s="182">
        <f>IF((AND($W167&gt;=100%,$W167&lt;&gt;"")),เงื่อนไข!$F$8*AH167/$V167,0)</f>
        <v>0</v>
      </c>
      <c r="AQ167" s="184">
        <f>วันทำงาน!AU167</f>
        <v>0</v>
      </c>
      <c r="AR167" s="150"/>
      <c r="AS167" s="150">
        <f>IF(W167="",0,IF($W167&gt;=100%,เงื่อนไข!$P$4,IF($W167&gt;=80%,เงื่อนไข!$O$4,IF($W167&gt;=50%,เงื่อนไข!$N$4,IF($W167&lt;50%,เงื่อนไข!$M$4)))))</f>
        <v>0</v>
      </c>
      <c r="AT167" s="179">
        <f t="shared" si="39"/>
        <v>0</v>
      </c>
      <c r="AU167" s="175">
        <f t="shared" si="40"/>
        <v>0</v>
      </c>
      <c r="AV167" s="175">
        <f>IF(AT167=0,0,AT167/$R167*เงื่อนไข!$B$4)</f>
        <v>0</v>
      </c>
      <c r="AW167" s="181">
        <f t="shared" si="43"/>
        <v>0</v>
      </c>
      <c r="AX167" s="175">
        <f>SUMIF(วันทำงาน!$F$554:$F$687,$B167,วันทำงาน!$L$554:$L$687)</f>
        <v>0</v>
      </c>
      <c r="AY167" s="182">
        <f>IF((AND($W167&gt;=100%,$W167&lt;&gt;"")),เงื่อนไข!$F$8*AQ167/$V167,0)</f>
        <v>0</v>
      </c>
    </row>
    <row r="168" spans="1:51" s="6" customFormat="1" x14ac:dyDescent="0.25">
      <c r="A168" s="124" t="str">
        <f>IF(วันทำงาน!A168&lt;&gt;"",วันทำงาน!A168,"")</f>
        <v/>
      </c>
      <c r="B168" s="124" t="str">
        <f>IF(วันทำงาน!B168&lt;&gt;"",วันทำงาน!B168,"")</f>
        <v/>
      </c>
      <c r="C168" s="124"/>
      <c r="D168" s="124" t="str">
        <f>IF(วันทำงาน!C168&lt;&gt;"",วันทำงาน!C168,"")</f>
        <v/>
      </c>
      <c r="E168" s="125" t="str">
        <f>IF(วันทำงาน!D168&lt;&gt;"",วันทำงาน!D168,"")</f>
        <v/>
      </c>
      <c r="F168" s="90" t="str">
        <f>IF(วันทำงาน!E168&lt;&gt;"",วันทำงาน!E168,"")</f>
        <v/>
      </c>
      <c r="G168" s="124" t="str">
        <f>IF(วันทำงาน!F168&lt;&gt;"",วันทำงาน!F168,"")</f>
        <v/>
      </c>
      <c r="H168" s="136" t="str">
        <f>IF(F168="Salesman",วันทำงาน!G168,"")</f>
        <v/>
      </c>
      <c r="I168" s="141" t="str">
        <f>IF($H168="","",AB168/$R168*(100%-เงื่อนไข!$B$4))</f>
        <v/>
      </c>
      <c r="J168" s="141" t="str">
        <f>IF($H168="","",AK168/$R168*(100%-เงื่อนไข!$B$4))</f>
        <v/>
      </c>
      <c r="K168" s="141" t="str">
        <f>IF($H168="","",AT168/$R168*(100%-เงื่อนไข!$B$4))</f>
        <v/>
      </c>
      <c r="L168" s="141" t="str">
        <f t="shared" ref="L168:L231" si="44">IF(H168="","",SUM(I168:K168))</f>
        <v/>
      </c>
      <c r="M168" s="142" t="str">
        <f>IF((OR(วันทำงาน!H168="",$F$1="")),"",IF(F168="Salesman",วันทำงาน!H168,""))</f>
        <v/>
      </c>
      <c r="N168" s="111">
        <f>IF($M168="",0,IF($X168="P",Y168*เงื่อนไข!$C$5,0))</f>
        <v>0</v>
      </c>
      <c r="O168" s="111">
        <f>IF($M168="",0,IF($X168="P",AH168*เงื่อนไข!$C$5,0))</f>
        <v>0</v>
      </c>
      <c r="P168" s="141">
        <f>IF($M168="",0,IF($X168="P",AQ168*เงื่อนไข!$C$5,0))</f>
        <v>0</v>
      </c>
      <c r="Q168" s="141">
        <f t="shared" ref="Q168:Q231" si="45">IF(M168="",0,SUM(N168:P168))</f>
        <v>0</v>
      </c>
      <c r="R168" s="124" t="str">
        <f>IF($A168="","",IF(วันทำงาน!J168&lt;&gt;"",วันทำงาน!J168,""))</f>
        <v/>
      </c>
      <c r="S168" s="124" t="str">
        <f>IF($A168="","",IF(วันทำงาน!K168&lt;&gt;"",วันทำงาน!K168,""))</f>
        <v/>
      </c>
      <c r="T168" s="156">
        <f>IF(วันทำงาน!AZ168&lt;&gt;"",IF(วันทำงาน!AZ168&gt;S168,S168,วันทำงาน!AZ168),"")</f>
        <v>1</v>
      </c>
      <c r="U168" s="106" t="str">
        <f>IF(A168="","",เงื่อนไข!C$4)</f>
        <v/>
      </c>
      <c r="V168" s="106">
        <f t="shared" si="32"/>
        <v>0</v>
      </c>
      <c r="W168" s="105" t="str">
        <f t="shared" si="33"/>
        <v/>
      </c>
      <c r="X168" s="186" t="str">
        <f t="shared" si="34"/>
        <v/>
      </c>
      <c r="Y168" s="184">
        <f>วันทำงาน!AQ168</f>
        <v>0</v>
      </c>
      <c r="Z168" s="150"/>
      <c r="AA168" s="150">
        <f>IF($W168="",0,IF($W168&gt;=100%,เงื่อนไข!$H$4,IF($W168&gt;=80%,เงื่อนไข!$G$4,IF($W168&gt;=50%,เงื่อนไข!$F$4,IF($W168&lt;50%,เงื่อนไข!$E$4)))))</f>
        <v>0</v>
      </c>
      <c r="AB168" s="179">
        <f t="shared" si="35"/>
        <v>0</v>
      </c>
      <c r="AC168" s="141">
        <f t="shared" si="36"/>
        <v>0</v>
      </c>
      <c r="AD168" s="175">
        <f>IF(AB168=0,0,AB168/$R168*เงื่อนไข!$B$4)</f>
        <v>0</v>
      </c>
      <c r="AE168" s="181">
        <f t="shared" si="41"/>
        <v>0</v>
      </c>
      <c r="AF168" s="175">
        <f>SUMIF(วันทำงาน!$F$554:$F$687,$B168,วันทำงาน!$J$554:$J$687)</f>
        <v>0</v>
      </c>
      <c r="AG168" s="182">
        <f>IF((AND($W168&gt;=100%,$W168&lt;&gt;"")),เงื่อนไข!$F$8*Y168/$V168,0)</f>
        <v>0</v>
      </c>
      <c r="AH168" s="181">
        <f>SUM(วันทำงาน!AR168:AT168,วันทำงาน!AV168:AX168)</f>
        <v>0</v>
      </c>
      <c r="AI168" s="150"/>
      <c r="AJ168" s="150">
        <f>IF($W168="",0,IF($W168&gt;=100%,เงื่อนไข!$L$4,IF($W168&gt;=80%,เงื่อนไข!$K$4,IF($W168&gt;=50%,เงื่อนไข!$J$4,IF($W168&lt;50%,เงื่อนไข!$I$4)))))</f>
        <v>0</v>
      </c>
      <c r="AK168" s="179">
        <f t="shared" si="37"/>
        <v>0</v>
      </c>
      <c r="AL168" s="175">
        <f t="shared" si="38"/>
        <v>0</v>
      </c>
      <c r="AM168" s="175">
        <f>IF(AK168=0,0,AK168/$R168*เงื่อนไข!$B$4)</f>
        <v>0</v>
      </c>
      <c r="AN168" s="181">
        <f t="shared" si="42"/>
        <v>0</v>
      </c>
      <c r="AO168" s="175">
        <f>SUMIF(วันทำงาน!$F$554:$F$687,$B168,วันทำงาน!$K$554:$K$687)</f>
        <v>0</v>
      </c>
      <c r="AP168" s="182">
        <f>IF((AND($W168&gt;=100%,$W168&lt;&gt;"")),เงื่อนไข!$F$8*AH168/$V168,0)</f>
        <v>0</v>
      </c>
      <c r="AQ168" s="184">
        <f>วันทำงาน!AU168</f>
        <v>0</v>
      </c>
      <c r="AR168" s="150"/>
      <c r="AS168" s="150">
        <f>IF(W168="",0,IF($W168&gt;=100%,เงื่อนไข!$P$4,IF($W168&gt;=80%,เงื่อนไข!$O$4,IF($W168&gt;=50%,เงื่อนไข!$N$4,IF($W168&lt;50%,เงื่อนไข!$M$4)))))</f>
        <v>0</v>
      </c>
      <c r="AT168" s="179">
        <f t="shared" si="39"/>
        <v>0</v>
      </c>
      <c r="AU168" s="175">
        <f t="shared" si="40"/>
        <v>0</v>
      </c>
      <c r="AV168" s="175">
        <f>IF(AT168=0,0,AT168/$R168*เงื่อนไข!$B$4)</f>
        <v>0</v>
      </c>
      <c r="AW168" s="181">
        <f t="shared" si="43"/>
        <v>0</v>
      </c>
      <c r="AX168" s="175">
        <f>SUMIF(วันทำงาน!$F$554:$F$687,$B168,วันทำงาน!$L$554:$L$687)</f>
        <v>0</v>
      </c>
      <c r="AY168" s="182">
        <f>IF((AND($W168&gt;=100%,$W168&lt;&gt;"")),เงื่อนไข!$F$8*AQ168/$V168,0)</f>
        <v>0</v>
      </c>
    </row>
    <row r="169" spans="1:51" s="6" customFormat="1" x14ac:dyDescent="0.25">
      <c r="A169" s="124" t="str">
        <f>IF(วันทำงาน!A169&lt;&gt;"",วันทำงาน!A169,"")</f>
        <v/>
      </c>
      <c r="B169" s="124" t="str">
        <f>IF(วันทำงาน!B169&lt;&gt;"",วันทำงาน!B169,"")</f>
        <v/>
      </c>
      <c r="C169" s="124"/>
      <c r="D169" s="124" t="str">
        <f>IF(วันทำงาน!C169&lt;&gt;"",วันทำงาน!C169,"")</f>
        <v/>
      </c>
      <c r="E169" s="125" t="str">
        <f>IF(วันทำงาน!D169&lt;&gt;"",วันทำงาน!D169,"")</f>
        <v/>
      </c>
      <c r="F169" s="90" t="str">
        <f>IF(วันทำงาน!E169&lt;&gt;"",วันทำงาน!E169,"")</f>
        <v/>
      </c>
      <c r="G169" s="124" t="str">
        <f>IF(วันทำงาน!F169&lt;&gt;"",วันทำงาน!F169,"")</f>
        <v/>
      </c>
      <c r="H169" s="136" t="str">
        <f>IF(F169="Salesman",วันทำงาน!G169,"")</f>
        <v/>
      </c>
      <c r="I169" s="141" t="str">
        <f>IF($H169="","",AB169/$R169*(100%-เงื่อนไข!$B$4))</f>
        <v/>
      </c>
      <c r="J169" s="141" t="str">
        <f>IF($H169="","",AK169/$R169*(100%-เงื่อนไข!$B$4))</f>
        <v/>
      </c>
      <c r="K169" s="141" t="str">
        <f>IF($H169="","",AT169/$R169*(100%-เงื่อนไข!$B$4))</f>
        <v/>
      </c>
      <c r="L169" s="141" t="str">
        <f t="shared" si="44"/>
        <v/>
      </c>
      <c r="M169" s="142" t="str">
        <f>IF((OR(วันทำงาน!H169="",$F$1="")),"",IF(F169="Salesman",วันทำงาน!H169,""))</f>
        <v/>
      </c>
      <c r="N169" s="111">
        <f>IF($M169="",0,IF($X169="P",Y169*เงื่อนไข!$C$5,0))</f>
        <v>0</v>
      </c>
      <c r="O169" s="111">
        <f>IF($M169="",0,IF($X169="P",AH169*เงื่อนไข!$C$5,0))</f>
        <v>0</v>
      </c>
      <c r="P169" s="141">
        <f>IF($M169="",0,IF($X169="P",AQ169*เงื่อนไข!$C$5,0))</f>
        <v>0</v>
      </c>
      <c r="Q169" s="141">
        <f t="shared" si="45"/>
        <v>0</v>
      </c>
      <c r="R169" s="124" t="str">
        <f>IF($A169="","",IF(วันทำงาน!J169&lt;&gt;"",วันทำงาน!J169,""))</f>
        <v/>
      </c>
      <c r="S169" s="124" t="str">
        <f>IF($A169="","",IF(วันทำงาน!K169&lt;&gt;"",วันทำงาน!K169,""))</f>
        <v/>
      </c>
      <c r="T169" s="156">
        <f>IF(วันทำงาน!AZ169&lt;&gt;"",IF(วันทำงาน!AZ169&gt;S169,S169,วันทำงาน!AZ169),"")</f>
        <v>1</v>
      </c>
      <c r="U169" s="106" t="str">
        <f>IF(A169="","",เงื่อนไข!C$4)</f>
        <v/>
      </c>
      <c r="V169" s="106">
        <f t="shared" si="32"/>
        <v>0</v>
      </c>
      <c r="W169" s="105" t="str">
        <f t="shared" si="33"/>
        <v/>
      </c>
      <c r="X169" s="186" t="str">
        <f t="shared" si="34"/>
        <v/>
      </c>
      <c r="Y169" s="184">
        <f>วันทำงาน!AQ169</f>
        <v>0</v>
      </c>
      <c r="Z169" s="150"/>
      <c r="AA169" s="150">
        <f>IF($W169="",0,IF($W169&gt;=100%,เงื่อนไข!$H$4,IF($W169&gt;=80%,เงื่อนไข!$G$4,IF($W169&gt;=50%,เงื่อนไข!$F$4,IF($W169&lt;50%,เงื่อนไข!$E$4)))))</f>
        <v>0</v>
      </c>
      <c r="AB169" s="179">
        <f t="shared" si="35"/>
        <v>0</v>
      </c>
      <c r="AC169" s="141">
        <f t="shared" si="36"/>
        <v>0</v>
      </c>
      <c r="AD169" s="175">
        <f>IF(AB169=0,0,AB169/$R169*เงื่อนไข!$B$4)</f>
        <v>0</v>
      </c>
      <c r="AE169" s="181">
        <f t="shared" si="41"/>
        <v>0</v>
      </c>
      <c r="AF169" s="175">
        <f>SUMIF(วันทำงาน!$F$554:$F$687,$B169,วันทำงาน!$J$554:$J$687)</f>
        <v>0</v>
      </c>
      <c r="AG169" s="182">
        <f>IF((AND($W169&gt;=100%,$W169&lt;&gt;"")),เงื่อนไข!$F$8*Y169/$V169,0)</f>
        <v>0</v>
      </c>
      <c r="AH169" s="181">
        <f>SUM(วันทำงาน!AR169:AT169,วันทำงาน!AV169:AX169)</f>
        <v>0</v>
      </c>
      <c r="AI169" s="150"/>
      <c r="AJ169" s="150">
        <f>IF($W169="",0,IF($W169&gt;=100%,เงื่อนไข!$L$4,IF($W169&gt;=80%,เงื่อนไข!$K$4,IF($W169&gt;=50%,เงื่อนไข!$J$4,IF($W169&lt;50%,เงื่อนไข!$I$4)))))</f>
        <v>0</v>
      </c>
      <c r="AK169" s="179">
        <f t="shared" si="37"/>
        <v>0</v>
      </c>
      <c r="AL169" s="175">
        <f t="shared" si="38"/>
        <v>0</v>
      </c>
      <c r="AM169" s="175">
        <f>IF(AK169=0,0,AK169/$R169*เงื่อนไข!$B$4)</f>
        <v>0</v>
      </c>
      <c r="AN169" s="181">
        <f t="shared" si="42"/>
        <v>0</v>
      </c>
      <c r="AO169" s="175">
        <f>SUMIF(วันทำงาน!$F$554:$F$687,$B169,วันทำงาน!$K$554:$K$687)</f>
        <v>0</v>
      </c>
      <c r="AP169" s="182">
        <f>IF((AND($W169&gt;=100%,$W169&lt;&gt;"")),เงื่อนไข!$F$8*AH169/$V169,0)</f>
        <v>0</v>
      </c>
      <c r="AQ169" s="184">
        <f>วันทำงาน!AU169</f>
        <v>0</v>
      </c>
      <c r="AR169" s="150"/>
      <c r="AS169" s="150">
        <f>IF(W169="",0,IF($W169&gt;=100%,เงื่อนไข!$P$4,IF($W169&gt;=80%,เงื่อนไข!$O$4,IF($W169&gt;=50%,เงื่อนไข!$N$4,IF($W169&lt;50%,เงื่อนไข!$M$4)))))</f>
        <v>0</v>
      </c>
      <c r="AT169" s="179">
        <f t="shared" si="39"/>
        <v>0</v>
      </c>
      <c r="AU169" s="175">
        <f t="shared" si="40"/>
        <v>0</v>
      </c>
      <c r="AV169" s="175">
        <f>IF(AT169=0,0,AT169/$R169*เงื่อนไข!$B$4)</f>
        <v>0</v>
      </c>
      <c r="AW169" s="181">
        <f t="shared" si="43"/>
        <v>0</v>
      </c>
      <c r="AX169" s="175">
        <f>SUMIF(วันทำงาน!$F$554:$F$687,$B169,วันทำงาน!$L$554:$L$687)</f>
        <v>0</v>
      </c>
      <c r="AY169" s="182">
        <f>IF((AND($W169&gt;=100%,$W169&lt;&gt;"")),เงื่อนไข!$F$8*AQ169/$V169,0)</f>
        <v>0</v>
      </c>
    </row>
    <row r="170" spans="1:51" s="6" customFormat="1" x14ac:dyDescent="0.25">
      <c r="A170" s="124" t="str">
        <f>IF(วันทำงาน!A170&lt;&gt;"",วันทำงาน!A170,"")</f>
        <v/>
      </c>
      <c r="B170" s="124" t="str">
        <f>IF(วันทำงาน!B170&lt;&gt;"",วันทำงาน!B170,"")</f>
        <v/>
      </c>
      <c r="C170" s="124"/>
      <c r="D170" s="124" t="str">
        <f>IF(วันทำงาน!C170&lt;&gt;"",วันทำงาน!C170,"")</f>
        <v/>
      </c>
      <c r="E170" s="125" t="str">
        <f>IF(วันทำงาน!D170&lt;&gt;"",วันทำงาน!D170,"")</f>
        <v/>
      </c>
      <c r="F170" s="90" t="str">
        <f>IF(วันทำงาน!E170&lt;&gt;"",วันทำงาน!E170,"")</f>
        <v/>
      </c>
      <c r="G170" s="124" t="str">
        <f>IF(วันทำงาน!F170&lt;&gt;"",วันทำงาน!F170,"")</f>
        <v/>
      </c>
      <c r="H170" s="136" t="str">
        <f>IF(F170="Salesman",วันทำงาน!G170,"")</f>
        <v/>
      </c>
      <c r="I170" s="141" t="str">
        <f>IF($H170="","",AB170/$R170*(100%-เงื่อนไข!$B$4))</f>
        <v/>
      </c>
      <c r="J170" s="141" t="str">
        <f>IF($H170="","",AK170/$R170*(100%-เงื่อนไข!$B$4))</f>
        <v/>
      </c>
      <c r="K170" s="141" t="str">
        <f>IF($H170="","",AT170/$R170*(100%-เงื่อนไข!$B$4))</f>
        <v/>
      </c>
      <c r="L170" s="141" t="str">
        <f t="shared" si="44"/>
        <v/>
      </c>
      <c r="M170" s="142" t="str">
        <f>IF((OR(วันทำงาน!H170="",$F$1="")),"",IF(F170="Salesman",วันทำงาน!H170,""))</f>
        <v/>
      </c>
      <c r="N170" s="111">
        <f>IF($M170="",0,IF($X170="P",Y170*เงื่อนไข!$C$5,0))</f>
        <v>0</v>
      </c>
      <c r="O170" s="111">
        <f>IF($M170="",0,IF($X170="P",AH170*เงื่อนไข!$C$5,0))</f>
        <v>0</v>
      </c>
      <c r="P170" s="141">
        <f>IF($M170="",0,IF($X170="P",AQ170*เงื่อนไข!$C$5,0))</f>
        <v>0</v>
      </c>
      <c r="Q170" s="141">
        <f t="shared" si="45"/>
        <v>0</v>
      </c>
      <c r="R170" s="124" t="str">
        <f>IF($A170="","",IF(วันทำงาน!J170&lt;&gt;"",วันทำงาน!J170,""))</f>
        <v/>
      </c>
      <c r="S170" s="124" t="str">
        <f>IF($A170="","",IF(วันทำงาน!K170&lt;&gt;"",วันทำงาน!K170,""))</f>
        <v/>
      </c>
      <c r="T170" s="156">
        <f>IF(วันทำงาน!AZ170&lt;&gt;"",IF(วันทำงาน!AZ170&gt;S170,S170,วันทำงาน!AZ170),"")</f>
        <v>1</v>
      </c>
      <c r="U170" s="106" t="str">
        <f>IF(A170="","",เงื่อนไข!C$4)</f>
        <v/>
      </c>
      <c r="V170" s="106">
        <f t="shared" si="32"/>
        <v>0</v>
      </c>
      <c r="W170" s="105" t="str">
        <f t="shared" si="33"/>
        <v/>
      </c>
      <c r="X170" s="186" t="str">
        <f t="shared" si="34"/>
        <v/>
      </c>
      <c r="Y170" s="184">
        <f>วันทำงาน!AQ170</f>
        <v>0</v>
      </c>
      <c r="Z170" s="150"/>
      <c r="AA170" s="150">
        <f>IF($W170="",0,IF($W170&gt;=100%,เงื่อนไข!$H$4,IF($W170&gt;=80%,เงื่อนไข!$G$4,IF($W170&gt;=50%,เงื่อนไข!$F$4,IF($W170&lt;50%,เงื่อนไข!$E$4)))))</f>
        <v>0</v>
      </c>
      <c r="AB170" s="179">
        <f t="shared" si="35"/>
        <v>0</v>
      </c>
      <c r="AC170" s="141">
        <f t="shared" si="36"/>
        <v>0</v>
      </c>
      <c r="AD170" s="175">
        <f>IF(AB170=0,0,AB170/$R170*เงื่อนไข!$B$4)</f>
        <v>0</v>
      </c>
      <c r="AE170" s="181">
        <f t="shared" si="41"/>
        <v>0</v>
      </c>
      <c r="AF170" s="175">
        <f>SUMIF(วันทำงาน!$F$554:$F$687,$B170,วันทำงาน!$J$554:$J$687)</f>
        <v>0</v>
      </c>
      <c r="AG170" s="182">
        <f>IF((AND($W170&gt;=100%,$W170&lt;&gt;"")),เงื่อนไข!$F$8*Y170/$V170,0)</f>
        <v>0</v>
      </c>
      <c r="AH170" s="181">
        <f>SUM(วันทำงาน!AR170:AT170,วันทำงาน!AV170:AX170)</f>
        <v>0</v>
      </c>
      <c r="AI170" s="150"/>
      <c r="AJ170" s="150">
        <f>IF($W170="",0,IF($W170&gt;=100%,เงื่อนไข!$L$4,IF($W170&gt;=80%,เงื่อนไข!$K$4,IF($W170&gt;=50%,เงื่อนไข!$J$4,IF($W170&lt;50%,เงื่อนไข!$I$4)))))</f>
        <v>0</v>
      </c>
      <c r="AK170" s="179">
        <f t="shared" si="37"/>
        <v>0</v>
      </c>
      <c r="AL170" s="175">
        <f t="shared" si="38"/>
        <v>0</v>
      </c>
      <c r="AM170" s="175">
        <f>IF(AK170=0,0,AK170/$R170*เงื่อนไข!$B$4)</f>
        <v>0</v>
      </c>
      <c r="AN170" s="181">
        <f t="shared" si="42"/>
        <v>0</v>
      </c>
      <c r="AO170" s="175">
        <f>SUMIF(วันทำงาน!$F$554:$F$687,$B170,วันทำงาน!$K$554:$K$687)</f>
        <v>0</v>
      </c>
      <c r="AP170" s="182">
        <f>IF((AND($W170&gt;=100%,$W170&lt;&gt;"")),เงื่อนไข!$F$8*AH170/$V170,0)</f>
        <v>0</v>
      </c>
      <c r="AQ170" s="184">
        <f>วันทำงาน!AU170</f>
        <v>0</v>
      </c>
      <c r="AR170" s="150"/>
      <c r="AS170" s="150">
        <f>IF(W170="",0,IF($W170&gt;=100%,เงื่อนไข!$P$4,IF($W170&gt;=80%,เงื่อนไข!$O$4,IF($W170&gt;=50%,เงื่อนไข!$N$4,IF($W170&lt;50%,เงื่อนไข!$M$4)))))</f>
        <v>0</v>
      </c>
      <c r="AT170" s="179">
        <f t="shared" si="39"/>
        <v>0</v>
      </c>
      <c r="AU170" s="175">
        <f t="shared" si="40"/>
        <v>0</v>
      </c>
      <c r="AV170" s="175">
        <f>IF(AT170=0,0,AT170/$R170*เงื่อนไข!$B$4)</f>
        <v>0</v>
      </c>
      <c r="AW170" s="181">
        <f t="shared" si="43"/>
        <v>0</v>
      </c>
      <c r="AX170" s="175">
        <f>SUMIF(วันทำงาน!$F$554:$F$687,$B170,วันทำงาน!$L$554:$L$687)</f>
        <v>0</v>
      </c>
      <c r="AY170" s="182">
        <f>IF((AND($W170&gt;=100%,$W170&lt;&gt;"")),เงื่อนไข!$F$8*AQ170/$V170,0)</f>
        <v>0</v>
      </c>
    </row>
    <row r="171" spans="1:51" s="6" customFormat="1" x14ac:dyDescent="0.25">
      <c r="A171" s="124" t="str">
        <f>IF(วันทำงาน!A171&lt;&gt;"",วันทำงาน!A171,"")</f>
        <v/>
      </c>
      <c r="B171" s="124" t="str">
        <f>IF(วันทำงาน!B171&lt;&gt;"",วันทำงาน!B171,"")</f>
        <v/>
      </c>
      <c r="C171" s="124"/>
      <c r="D171" s="124" t="str">
        <f>IF(วันทำงาน!C171&lt;&gt;"",วันทำงาน!C171,"")</f>
        <v/>
      </c>
      <c r="E171" s="125" t="str">
        <f>IF(วันทำงาน!D171&lt;&gt;"",วันทำงาน!D171,"")</f>
        <v/>
      </c>
      <c r="F171" s="90" t="str">
        <f>IF(วันทำงาน!E171&lt;&gt;"",วันทำงาน!E171,"")</f>
        <v/>
      </c>
      <c r="G171" s="124" t="str">
        <f>IF(วันทำงาน!F171&lt;&gt;"",วันทำงาน!F171,"")</f>
        <v/>
      </c>
      <c r="H171" s="136" t="str">
        <f>IF(F171="Salesman",วันทำงาน!G171,"")</f>
        <v/>
      </c>
      <c r="I171" s="141" t="str">
        <f>IF($H171="","",AB171/$R171*(100%-เงื่อนไข!$B$4))</f>
        <v/>
      </c>
      <c r="J171" s="141" t="str">
        <f>IF($H171="","",AK171/$R171*(100%-เงื่อนไข!$B$4))</f>
        <v/>
      </c>
      <c r="K171" s="141" t="str">
        <f>IF($H171="","",AT171/$R171*(100%-เงื่อนไข!$B$4))</f>
        <v/>
      </c>
      <c r="L171" s="141" t="str">
        <f t="shared" si="44"/>
        <v/>
      </c>
      <c r="M171" s="142" t="str">
        <f>IF((OR(วันทำงาน!H171="",$F$1="")),"",IF(F171="Salesman",วันทำงาน!H171,""))</f>
        <v/>
      </c>
      <c r="N171" s="111">
        <f>IF($M171="",0,IF($X171="P",Y171*เงื่อนไข!$C$5,0))</f>
        <v>0</v>
      </c>
      <c r="O171" s="111">
        <f>IF($M171="",0,IF($X171="P",AH171*เงื่อนไข!$C$5,0))</f>
        <v>0</v>
      </c>
      <c r="P171" s="141">
        <f>IF($M171="",0,IF($X171="P",AQ171*เงื่อนไข!$C$5,0))</f>
        <v>0</v>
      </c>
      <c r="Q171" s="141">
        <f t="shared" si="45"/>
        <v>0</v>
      </c>
      <c r="R171" s="124" t="str">
        <f>IF($A171="","",IF(วันทำงาน!J171&lt;&gt;"",วันทำงาน!J171,""))</f>
        <v/>
      </c>
      <c r="S171" s="124" t="str">
        <f>IF($A171="","",IF(วันทำงาน!K171&lt;&gt;"",วันทำงาน!K171,""))</f>
        <v/>
      </c>
      <c r="T171" s="156">
        <f>IF(วันทำงาน!AZ171&lt;&gt;"",IF(วันทำงาน!AZ171&gt;S171,S171,วันทำงาน!AZ171),"")</f>
        <v>1</v>
      </c>
      <c r="U171" s="106" t="str">
        <f>IF(A171="","",เงื่อนไข!C$4)</f>
        <v/>
      </c>
      <c r="V171" s="106">
        <f t="shared" si="32"/>
        <v>0</v>
      </c>
      <c r="W171" s="105" t="str">
        <f t="shared" si="33"/>
        <v/>
      </c>
      <c r="X171" s="186" t="str">
        <f t="shared" si="34"/>
        <v/>
      </c>
      <c r="Y171" s="184">
        <f>วันทำงาน!AQ171</f>
        <v>0</v>
      </c>
      <c r="Z171" s="150"/>
      <c r="AA171" s="150">
        <f>IF($W171="",0,IF($W171&gt;=100%,เงื่อนไข!$H$4,IF($W171&gt;=80%,เงื่อนไข!$G$4,IF($W171&gt;=50%,เงื่อนไข!$F$4,IF($W171&lt;50%,เงื่อนไข!$E$4)))))</f>
        <v>0</v>
      </c>
      <c r="AB171" s="179">
        <f t="shared" si="35"/>
        <v>0</v>
      </c>
      <c r="AC171" s="141">
        <f t="shared" si="36"/>
        <v>0</v>
      </c>
      <c r="AD171" s="175">
        <f>IF(AB171=0,0,AB171/$R171*เงื่อนไข!$B$4)</f>
        <v>0</v>
      </c>
      <c r="AE171" s="181">
        <f t="shared" si="41"/>
        <v>0</v>
      </c>
      <c r="AF171" s="175">
        <f>SUMIF(วันทำงาน!$F$554:$F$687,$B171,วันทำงาน!$J$554:$J$687)</f>
        <v>0</v>
      </c>
      <c r="AG171" s="182">
        <f>IF((AND($W171&gt;=100%,$W171&lt;&gt;"")),เงื่อนไข!$F$8*Y171/$V171,0)</f>
        <v>0</v>
      </c>
      <c r="AH171" s="181">
        <f>SUM(วันทำงาน!AR171:AT171,วันทำงาน!AV171:AX171)</f>
        <v>0</v>
      </c>
      <c r="AI171" s="150"/>
      <c r="AJ171" s="150">
        <f>IF($W171="",0,IF($W171&gt;=100%,เงื่อนไข!$L$4,IF($W171&gt;=80%,เงื่อนไข!$K$4,IF($W171&gt;=50%,เงื่อนไข!$J$4,IF($W171&lt;50%,เงื่อนไข!$I$4)))))</f>
        <v>0</v>
      </c>
      <c r="AK171" s="179">
        <f t="shared" si="37"/>
        <v>0</v>
      </c>
      <c r="AL171" s="175">
        <f t="shared" si="38"/>
        <v>0</v>
      </c>
      <c r="AM171" s="175">
        <f>IF(AK171=0,0,AK171/$R171*เงื่อนไข!$B$4)</f>
        <v>0</v>
      </c>
      <c r="AN171" s="181">
        <f t="shared" si="42"/>
        <v>0</v>
      </c>
      <c r="AO171" s="175">
        <f>SUMIF(วันทำงาน!$F$554:$F$687,$B171,วันทำงาน!$K$554:$K$687)</f>
        <v>0</v>
      </c>
      <c r="AP171" s="182">
        <f>IF((AND($W171&gt;=100%,$W171&lt;&gt;"")),เงื่อนไข!$F$8*AH171/$V171,0)</f>
        <v>0</v>
      </c>
      <c r="AQ171" s="184">
        <f>วันทำงาน!AU171</f>
        <v>0</v>
      </c>
      <c r="AR171" s="150"/>
      <c r="AS171" s="150">
        <f>IF(W171="",0,IF($W171&gt;=100%,เงื่อนไข!$P$4,IF($W171&gt;=80%,เงื่อนไข!$O$4,IF($W171&gt;=50%,เงื่อนไข!$N$4,IF($W171&lt;50%,เงื่อนไข!$M$4)))))</f>
        <v>0</v>
      </c>
      <c r="AT171" s="179">
        <f t="shared" si="39"/>
        <v>0</v>
      </c>
      <c r="AU171" s="175">
        <f t="shared" si="40"/>
        <v>0</v>
      </c>
      <c r="AV171" s="175">
        <f>IF(AT171=0,0,AT171/$R171*เงื่อนไข!$B$4)</f>
        <v>0</v>
      </c>
      <c r="AW171" s="181">
        <f t="shared" si="43"/>
        <v>0</v>
      </c>
      <c r="AX171" s="175">
        <f>SUMIF(วันทำงาน!$F$554:$F$687,$B171,วันทำงาน!$L$554:$L$687)</f>
        <v>0</v>
      </c>
      <c r="AY171" s="182">
        <f>IF((AND($W171&gt;=100%,$W171&lt;&gt;"")),เงื่อนไข!$F$8*AQ171/$V171,0)</f>
        <v>0</v>
      </c>
    </row>
    <row r="172" spans="1:51" s="6" customFormat="1" x14ac:dyDescent="0.25">
      <c r="A172" s="124" t="str">
        <f>IF(วันทำงาน!A172&lt;&gt;"",วันทำงาน!A172,"")</f>
        <v/>
      </c>
      <c r="B172" s="124" t="str">
        <f>IF(วันทำงาน!B172&lt;&gt;"",วันทำงาน!B172,"")</f>
        <v/>
      </c>
      <c r="C172" s="124"/>
      <c r="D172" s="124" t="str">
        <f>IF(วันทำงาน!C172&lt;&gt;"",วันทำงาน!C172,"")</f>
        <v/>
      </c>
      <c r="E172" s="125" t="str">
        <f>IF(วันทำงาน!D172&lt;&gt;"",วันทำงาน!D172,"")</f>
        <v/>
      </c>
      <c r="F172" s="90" t="str">
        <f>IF(วันทำงาน!E172&lt;&gt;"",วันทำงาน!E172,"")</f>
        <v/>
      </c>
      <c r="G172" s="124" t="str">
        <f>IF(วันทำงาน!F172&lt;&gt;"",วันทำงาน!F172,"")</f>
        <v/>
      </c>
      <c r="H172" s="136" t="str">
        <f>IF(F172="Salesman",วันทำงาน!G172,"")</f>
        <v/>
      </c>
      <c r="I172" s="141" t="str">
        <f>IF($H172="","",AB172/$R172*(100%-เงื่อนไข!$B$4))</f>
        <v/>
      </c>
      <c r="J172" s="141" t="str">
        <f>IF($H172="","",AK172/$R172*(100%-เงื่อนไข!$B$4))</f>
        <v/>
      </c>
      <c r="K172" s="141" t="str">
        <f>IF($H172="","",AT172/$R172*(100%-เงื่อนไข!$B$4))</f>
        <v/>
      </c>
      <c r="L172" s="141" t="str">
        <f t="shared" si="44"/>
        <v/>
      </c>
      <c r="M172" s="142" t="str">
        <f>IF((OR(วันทำงาน!H172="",$F$1="")),"",IF(F172="Salesman",วันทำงาน!H172,""))</f>
        <v/>
      </c>
      <c r="N172" s="111">
        <f>IF($M172="",0,IF($X172="P",Y172*เงื่อนไข!$C$5,0))</f>
        <v>0</v>
      </c>
      <c r="O172" s="111">
        <f>IF($M172="",0,IF($X172="P",AH172*เงื่อนไข!$C$5,0))</f>
        <v>0</v>
      </c>
      <c r="P172" s="141">
        <f>IF($M172="",0,IF($X172="P",AQ172*เงื่อนไข!$C$5,0))</f>
        <v>0</v>
      </c>
      <c r="Q172" s="141">
        <f t="shared" si="45"/>
        <v>0</v>
      </c>
      <c r="R172" s="124" t="str">
        <f>IF($A172="","",IF(วันทำงาน!J172&lt;&gt;"",วันทำงาน!J172,""))</f>
        <v/>
      </c>
      <c r="S172" s="124" t="str">
        <f>IF($A172="","",IF(วันทำงาน!K172&lt;&gt;"",วันทำงาน!K172,""))</f>
        <v/>
      </c>
      <c r="T172" s="156">
        <f>IF(วันทำงาน!AZ172&lt;&gt;"",IF(วันทำงาน!AZ172&gt;S172,S172,วันทำงาน!AZ172),"")</f>
        <v>1</v>
      </c>
      <c r="U172" s="106" t="str">
        <f>IF(A172="","",เงื่อนไข!C$4)</f>
        <v/>
      </c>
      <c r="V172" s="106">
        <f t="shared" si="32"/>
        <v>0</v>
      </c>
      <c r="W172" s="105" t="str">
        <f t="shared" si="33"/>
        <v/>
      </c>
      <c r="X172" s="186" t="str">
        <f t="shared" si="34"/>
        <v/>
      </c>
      <c r="Y172" s="184">
        <f>วันทำงาน!AQ172</f>
        <v>0</v>
      </c>
      <c r="Z172" s="150"/>
      <c r="AA172" s="150">
        <f>IF($W172="",0,IF($W172&gt;=100%,เงื่อนไข!$H$4,IF($W172&gt;=80%,เงื่อนไข!$G$4,IF($W172&gt;=50%,เงื่อนไข!$F$4,IF($W172&lt;50%,เงื่อนไข!$E$4)))))</f>
        <v>0</v>
      </c>
      <c r="AB172" s="179">
        <f t="shared" si="35"/>
        <v>0</v>
      </c>
      <c r="AC172" s="141">
        <f t="shared" si="36"/>
        <v>0</v>
      </c>
      <c r="AD172" s="175">
        <f>IF(AB172=0,0,AB172/$R172*เงื่อนไข!$B$4)</f>
        <v>0</v>
      </c>
      <c r="AE172" s="181">
        <f t="shared" si="41"/>
        <v>0</v>
      </c>
      <c r="AF172" s="175">
        <f>SUMIF(วันทำงาน!$F$554:$F$687,$B172,วันทำงาน!$J$554:$J$687)</f>
        <v>0</v>
      </c>
      <c r="AG172" s="182">
        <f>IF((AND($W172&gt;=100%,$W172&lt;&gt;"")),เงื่อนไข!$F$8*Y172/$V172,0)</f>
        <v>0</v>
      </c>
      <c r="AH172" s="181">
        <f>SUM(วันทำงาน!AR172:AT172,วันทำงาน!AV172:AX172)</f>
        <v>0</v>
      </c>
      <c r="AI172" s="150"/>
      <c r="AJ172" s="150">
        <f>IF($W172="",0,IF($W172&gt;=100%,เงื่อนไข!$L$4,IF($W172&gt;=80%,เงื่อนไข!$K$4,IF($W172&gt;=50%,เงื่อนไข!$J$4,IF($W172&lt;50%,เงื่อนไข!$I$4)))))</f>
        <v>0</v>
      </c>
      <c r="AK172" s="179">
        <f t="shared" si="37"/>
        <v>0</v>
      </c>
      <c r="AL172" s="175">
        <f t="shared" si="38"/>
        <v>0</v>
      </c>
      <c r="AM172" s="175">
        <f>IF(AK172=0,0,AK172/$R172*เงื่อนไข!$B$4)</f>
        <v>0</v>
      </c>
      <c r="AN172" s="181">
        <f t="shared" si="42"/>
        <v>0</v>
      </c>
      <c r="AO172" s="175">
        <f>SUMIF(วันทำงาน!$F$554:$F$687,$B172,วันทำงาน!$K$554:$K$687)</f>
        <v>0</v>
      </c>
      <c r="AP172" s="182">
        <f>IF((AND($W172&gt;=100%,$W172&lt;&gt;"")),เงื่อนไข!$F$8*AH172/$V172,0)</f>
        <v>0</v>
      </c>
      <c r="AQ172" s="184">
        <f>วันทำงาน!AU172</f>
        <v>0</v>
      </c>
      <c r="AR172" s="150"/>
      <c r="AS172" s="150">
        <f>IF(W172="",0,IF($W172&gt;=100%,เงื่อนไข!$P$4,IF($W172&gt;=80%,เงื่อนไข!$O$4,IF($W172&gt;=50%,เงื่อนไข!$N$4,IF($W172&lt;50%,เงื่อนไข!$M$4)))))</f>
        <v>0</v>
      </c>
      <c r="AT172" s="179">
        <f t="shared" si="39"/>
        <v>0</v>
      </c>
      <c r="AU172" s="175">
        <f t="shared" si="40"/>
        <v>0</v>
      </c>
      <c r="AV172" s="175">
        <f>IF(AT172=0,0,AT172/$R172*เงื่อนไข!$B$4)</f>
        <v>0</v>
      </c>
      <c r="AW172" s="181">
        <f t="shared" si="43"/>
        <v>0</v>
      </c>
      <c r="AX172" s="175">
        <f>SUMIF(วันทำงาน!$F$554:$F$687,$B172,วันทำงาน!$L$554:$L$687)</f>
        <v>0</v>
      </c>
      <c r="AY172" s="182">
        <f>IF((AND($W172&gt;=100%,$W172&lt;&gt;"")),เงื่อนไข!$F$8*AQ172/$V172,0)</f>
        <v>0</v>
      </c>
    </row>
    <row r="173" spans="1:51" s="6" customFormat="1" x14ac:dyDescent="0.25">
      <c r="A173" s="124" t="str">
        <f>IF(วันทำงาน!A173&lt;&gt;"",วันทำงาน!A173,"")</f>
        <v/>
      </c>
      <c r="B173" s="124" t="str">
        <f>IF(วันทำงาน!B173&lt;&gt;"",วันทำงาน!B173,"")</f>
        <v/>
      </c>
      <c r="C173" s="124"/>
      <c r="D173" s="124" t="str">
        <f>IF(วันทำงาน!C173&lt;&gt;"",วันทำงาน!C173,"")</f>
        <v/>
      </c>
      <c r="E173" s="125" t="str">
        <f>IF(วันทำงาน!D173&lt;&gt;"",วันทำงาน!D173,"")</f>
        <v/>
      </c>
      <c r="F173" s="90" t="str">
        <f>IF(วันทำงาน!E173&lt;&gt;"",วันทำงาน!E173,"")</f>
        <v/>
      </c>
      <c r="G173" s="124" t="str">
        <f>IF(วันทำงาน!F173&lt;&gt;"",วันทำงาน!F173,"")</f>
        <v/>
      </c>
      <c r="H173" s="136" t="str">
        <f>IF(F173="Salesman",วันทำงาน!G173,"")</f>
        <v/>
      </c>
      <c r="I173" s="141" t="str">
        <f>IF($H173="","",AB173/$R173*(100%-เงื่อนไข!$B$4))</f>
        <v/>
      </c>
      <c r="J173" s="141" t="str">
        <f>IF($H173="","",AK173/$R173*(100%-เงื่อนไข!$B$4))</f>
        <v/>
      </c>
      <c r="K173" s="141" t="str">
        <f>IF($H173="","",AT173/$R173*(100%-เงื่อนไข!$B$4))</f>
        <v/>
      </c>
      <c r="L173" s="141" t="str">
        <f t="shared" si="44"/>
        <v/>
      </c>
      <c r="M173" s="142" t="str">
        <f>IF((OR(วันทำงาน!H173="",$F$1="")),"",IF(F173="Salesman",วันทำงาน!H173,""))</f>
        <v/>
      </c>
      <c r="N173" s="111">
        <f>IF($M173="",0,IF($X173="P",Y173*เงื่อนไข!$C$5,0))</f>
        <v>0</v>
      </c>
      <c r="O173" s="111">
        <f>IF($M173="",0,IF($X173="P",AH173*เงื่อนไข!$C$5,0))</f>
        <v>0</v>
      </c>
      <c r="P173" s="141">
        <f>IF($M173="",0,IF($X173="P",AQ173*เงื่อนไข!$C$5,0))</f>
        <v>0</v>
      </c>
      <c r="Q173" s="141">
        <f t="shared" si="45"/>
        <v>0</v>
      </c>
      <c r="R173" s="124" t="str">
        <f>IF($A173="","",IF(วันทำงาน!J173&lt;&gt;"",วันทำงาน!J173,""))</f>
        <v/>
      </c>
      <c r="S173" s="124" t="str">
        <f>IF($A173="","",IF(วันทำงาน!K173&lt;&gt;"",วันทำงาน!K173,""))</f>
        <v/>
      </c>
      <c r="T173" s="156">
        <f>IF(วันทำงาน!AZ173&lt;&gt;"",IF(วันทำงาน!AZ173&gt;S173,S173,วันทำงาน!AZ173),"")</f>
        <v>1</v>
      </c>
      <c r="U173" s="106" t="str">
        <f>IF(A173="","",เงื่อนไข!C$4)</f>
        <v/>
      </c>
      <c r="V173" s="106">
        <f t="shared" si="32"/>
        <v>0</v>
      </c>
      <c r="W173" s="105" t="str">
        <f t="shared" si="33"/>
        <v/>
      </c>
      <c r="X173" s="186" t="str">
        <f t="shared" si="34"/>
        <v/>
      </c>
      <c r="Y173" s="184">
        <f>วันทำงาน!AQ173</f>
        <v>0</v>
      </c>
      <c r="Z173" s="150"/>
      <c r="AA173" s="150">
        <f>IF($W173="",0,IF($W173&gt;=100%,เงื่อนไข!$H$4,IF($W173&gt;=80%,เงื่อนไข!$G$4,IF($W173&gt;=50%,เงื่อนไข!$F$4,IF($W173&lt;50%,เงื่อนไข!$E$4)))))</f>
        <v>0</v>
      </c>
      <c r="AB173" s="179">
        <f t="shared" si="35"/>
        <v>0</v>
      </c>
      <c r="AC173" s="141">
        <f t="shared" si="36"/>
        <v>0</v>
      </c>
      <c r="AD173" s="175">
        <f>IF(AB173=0,0,AB173/$R173*เงื่อนไข!$B$4)</f>
        <v>0</v>
      </c>
      <c r="AE173" s="181">
        <f t="shared" si="41"/>
        <v>0</v>
      </c>
      <c r="AF173" s="175">
        <f>SUMIF(วันทำงาน!$F$554:$F$687,$B173,วันทำงาน!$J$554:$J$687)</f>
        <v>0</v>
      </c>
      <c r="AG173" s="182">
        <f>IF((AND($W173&gt;=100%,$W173&lt;&gt;"")),เงื่อนไข!$F$8*Y173/$V173,0)</f>
        <v>0</v>
      </c>
      <c r="AH173" s="181">
        <f>SUM(วันทำงาน!AR173:AT173,วันทำงาน!AV173:AX173)</f>
        <v>0</v>
      </c>
      <c r="AI173" s="150"/>
      <c r="AJ173" s="150">
        <f>IF($W173="",0,IF($W173&gt;=100%,เงื่อนไข!$L$4,IF($W173&gt;=80%,เงื่อนไข!$K$4,IF($W173&gt;=50%,เงื่อนไข!$J$4,IF($W173&lt;50%,เงื่อนไข!$I$4)))))</f>
        <v>0</v>
      </c>
      <c r="AK173" s="179">
        <f t="shared" si="37"/>
        <v>0</v>
      </c>
      <c r="AL173" s="175">
        <f t="shared" si="38"/>
        <v>0</v>
      </c>
      <c r="AM173" s="175">
        <f>IF(AK173=0,0,AK173/$R173*เงื่อนไข!$B$4)</f>
        <v>0</v>
      </c>
      <c r="AN173" s="181">
        <f t="shared" si="42"/>
        <v>0</v>
      </c>
      <c r="AO173" s="175">
        <f>SUMIF(วันทำงาน!$F$554:$F$687,$B173,วันทำงาน!$K$554:$K$687)</f>
        <v>0</v>
      </c>
      <c r="AP173" s="182">
        <f>IF((AND($W173&gt;=100%,$W173&lt;&gt;"")),เงื่อนไข!$F$8*AH173/$V173,0)</f>
        <v>0</v>
      </c>
      <c r="AQ173" s="184">
        <f>วันทำงาน!AU173</f>
        <v>0</v>
      </c>
      <c r="AR173" s="150"/>
      <c r="AS173" s="150">
        <f>IF(W173="",0,IF($W173&gt;=100%,เงื่อนไข!$P$4,IF($W173&gt;=80%,เงื่อนไข!$O$4,IF($W173&gt;=50%,เงื่อนไข!$N$4,IF($W173&lt;50%,เงื่อนไข!$M$4)))))</f>
        <v>0</v>
      </c>
      <c r="AT173" s="179">
        <f t="shared" si="39"/>
        <v>0</v>
      </c>
      <c r="AU173" s="175">
        <f t="shared" si="40"/>
        <v>0</v>
      </c>
      <c r="AV173" s="175">
        <f>IF(AT173=0,0,AT173/$R173*เงื่อนไข!$B$4)</f>
        <v>0</v>
      </c>
      <c r="AW173" s="181">
        <f t="shared" si="43"/>
        <v>0</v>
      </c>
      <c r="AX173" s="175">
        <f>SUMIF(วันทำงาน!$F$554:$F$687,$B173,วันทำงาน!$L$554:$L$687)</f>
        <v>0</v>
      </c>
      <c r="AY173" s="182">
        <f>IF((AND($W173&gt;=100%,$W173&lt;&gt;"")),เงื่อนไข!$F$8*AQ173/$V173,0)</f>
        <v>0</v>
      </c>
    </row>
    <row r="174" spans="1:51" s="6" customFormat="1" x14ac:dyDescent="0.25">
      <c r="A174" s="124" t="str">
        <f>IF(วันทำงาน!A174&lt;&gt;"",วันทำงาน!A174,"")</f>
        <v/>
      </c>
      <c r="B174" s="124" t="str">
        <f>IF(วันทำงาน!B174&lt;&gt;"",วันทำงาน!B174,"")</f>
        <v/>
      </c>
      <c r="C174" s="124"/>
      <c r="D174" s="124" t="str">
        <f>IF(วันทำงาน!C174&lt;&gt;"",วันทำงาน!C174,"")</f>
        <v/>
      </c>
      <c r="E174" s="125" t="str">
        <f>IF(วันทำงาน!D174&lt;&gt;"",วันทำงาน!D174,"")</f>
        <v/>
      </c>
      <c r="F174" s="90" t="str">
        <f>IF(วันทำงาน!E174&lt;&gt;"",วันทำงาน!E174,"")</f>
        <v/>
      </c>
      <c r="G174" s="124" t="str">
        <f>IF(วันทำงาน!F174&lt;&gt;"",วันทำงาน!F174,"")</f>
        <v/>
      </c>
      <c r="H174" s="136" t="str">
        <f>IF(F174="Salesman",วันทำงาน!G174,"")</f>
        <v/>
      </c>
      <c r="I174" s="141" t="str">
        <f>IF($H174="","",AB174/$R174*(100%-เงื่อนไข!$B$4))</f>
        <v/>
      </c>
      <c r="J174" s="141" t="str">
        <f>IF($H174="","",AK174/$R174*(100%-เงื่อนไข!$B$4))</f>
        <v/>
      </c>
      <c r="K174" s="141" t="str">
        <f>IF($H174="","",AT174/$R174*(100%-เงื่อนไข!$B$4))</f>
        <v/>
      </c>
      <c r="L174" s="141" t="str">
        <f t="shared" si="44"/>
        <v/>
      </c>
      <c r="M174" s="142" t="str">
        <f>IF((OR(วันทำงาน!H174="",$F$1="")),"",IF(F174="Salesman",วันทำงาน!H174,""))</f>
        <v/>
      </c>
      <c r="N174" s="111">
        <f>IF($M174="",0,IF($X174="P",Y174*เงื่อนไข!$C$5,0))</f>
        <v>0</v>
      </c>
      <c r="O174" s="111">
        <f>IF($M174="",0,IF($X174="P",AH174*เงื่อนไข!$C$5,0))</f>
        <v>0</v>
      </c>
      <c r="P174" s="141">
        <f>IF($M174="",0,IF($X174="P",AQ174*เงื่อนไข!$C$5,0))</f>
        <v>0</v>
      </c>
      <c r="Q174" s="141">
        <f t="shared" si="45"/>
        <v>0</v>
      </c>
      <c r="R174" s="124" t="str">
        <f>IF($A174="","",IF(วันทำงาน!J174&lt;&gt;"",วันทำงาน!J174,""))</f>
        <v/>
      </c>
      <c r="S174" s="124" t="str">
        <f>IF($A174="","",IF(วันทำงาน!K174&lt;&gt;"",วันทำงาน!K174,""))</f>
        <v/>
      </c>
      <c r="T174" s="156">
        <f>IF(วันทำงาน!AZ174&lt;&gt;"",IF(วันทำงาน!AZ174&gt;S174,S174,วันทำงาน!AZ174),"")</f>
        <v>1</v>
      </c>
      <c r="U174" s="106" t="str">
        <f>IF(A174="","",เงื่อนไข!C$4)</f>
        <v/>
      </c>
      <c r="V174" s="106">
        <f t="shared" si="32"/>
        <v>0</v>
      </c>
      <c r="W174" s="105" t="str">
        <f t="shared" si="33"/>
        <v/>
      </c>
      <c r="X174" s="186" t="str">
        <f t="shared" si="34"/>
        <v/>
      </c>
      <c r="Y174" s="184">
        <f>วันทำงาน!AQ174</f>
        <v>0</v>
      </c>
      <c r="Z174" s="150"/>
      <c r="AA174" s="150">
        <f>IF($W174="",0,IF($W174&gt;=100%,เงื่อนไข!$H$4,IF($W174&gt;=80%,เงื่อนไข!$G$4,IF($W174&gt;=50%,เงื่อนไข!$F$4,IF($W174&lt;50%,เงื่อนไข!$E$4)))))</f>
        <v>0</v>
      </c>
      <c r="AB174" s="179">
        <f t="shared" si="35"/>
        <v>0</v>
      </c>
      <c r="AC174" s="141">
        <f t="shared" si="36"/>
        <v>0</v>
      </c>
      <c r="AD174" s="175">
        <f>IF(AB174=0,0,AB174/$R174*เงื่อนไข!$B$4)</f>
        <v>0</v>
      </c>
      <c r="AE174" s="181">
        <f t="shared" si="41"/>
        <v>0</v>
      </c>
      <c r="AF174" s="175">
        <f>SUMIF(วันทำงาน!$F$554:$F$687,$B174,วันทำงาน!$J$554:$J$687)</f>
        <v>0</v>
      </c>
      <c r="AG174" s="182">
        <f>IF((AND($W174&gt;=100%,$W174&lt;&gt;"")),เงื่อนไข!$F$8*Y174/$V174,0)</f>
        <v>0</v>
      </c>
      <c r="AH174" s="181">
        <f>SUM(วันทำงาน!AR174:AT174,วันทำงาน!AV174:AX174)</f>
        <v>0</v>
      </c>
      <c r="AI174" s="150"/>
      <c r="AJ174" s="150">
        <f>IF($W174="",0,IF($W174&gt;=100%,เงื่อนไข!$L$4,IF($W174&gt;=80%,เงื่อนไข!$K$4,IF($W174&gt;=50%,เงื่อนไข!$J$4,IF($W174&lt;50%,เงื่อนไข!$I$4)))))</f>
        <v>0</v>
      </c>
      <c r="AK174" s="179">
        <f t="shared" si="37"/>
        <v>0</v>
      </c>
      <c r="AL174" s="175">
        <f t="shared" si="38"/>
        <v>0</v>
      </c>
      <c r="AM174" s="175">
        <f>IF(AK174=0,0,AK174/$R174*เงื่อนไข!$B$4)</f>
        <v>0</v>
      </c>
      <c r="AN174" s="181">
        <f t="shared" si="42"/>
        <v>0</v>
      </c>
      <c r="AO174" s="175">
        <f>SUMIF(วันทำงาน!$F$554:$F$687,$B174,วันทำงาน!$K$554:$K$687)</f>
        <v>0</v>
      </c>
      <c r="AP174" s="182">
        <f>IF((AND($W174&gt;=100%,$W174&lt;&gt;"")),เงื่อนไข!$F$8*AH174/$V174,0)</f>
        <v>0</v>
      </c>
      <c r="AQ174" s="184">
        <f>วันทำงาน!AU174</f>
        <v>0</v>
      </c>
      <c r="AR174" s="150"/>
      <c r="AS174" s="150">
        <f>IF(W174="",0,IF($W174&gt;=100%,เงื่อนไข!$P$4,IF($W174&gt;=80%,เงื่อนไข!$O$4,IF($W174&gt;=50%,เงื่อนไข!$N$4,IF($W174&lt;50%,เงื่อนไข!$M$4)))))</f>
        <v>0</v>
      </c>
      <c r="AT174" s="179">
        <f t="shared" si="39"/>
        <v>0</v>
      </c>
      <c r="AU174" s="175">
        <f t="shared" si="40"/>
        <v>0</v>
      </c>
      <c r="AV174" s="175">
        <f>IF(AT174=0,0,AT174/$R174*เงื่อนไข!$B$4)</f>
        <v>0</v>
      </c>
      <c r="AW174" s="181">
        <f t="shared" si="43"/>
        <v>0</v>
      </c>
      <c r="AX174" s="175">
        <f>SUMIF(วันทำงาน!$F$554:$F$687,$B174,วันทำงาน!$L$554:$L$687)</f>
        <v>0</v>
      </c>
      <c r="AY174" s="182">
        <f>IF((AND($W174&gt;=100%,$W174&lt;&gt;"")),เงื่อนไข!$F$8*AQ174/$V174,0)</f>
        <v>0</v>
      </c>
    </row>
    <row r="175" spans="1:51" s="6" customFormat="1" x14ac:dyDescent="0.25">
      <c r="A175" s="124" t="str">
        <f>IF(วันทำงาน!A175&lt;&gt;"",วันทำงาน!A175,"")</f>
        <v/>
      </c>
      <c r="B175" s="124" t="str">
        <f>IF(วันทำงาน!B175&lt;&gt;"",วันทำงาน!B175,"")</f>
        <v/>
      </c>
      <c r="C175" s="124"/>
      <c r="D175" s="124" t="str">
        <f>IF(วันทำงาน!C175&lt;&gt;"",วันทำงาน!C175,"")</f>
        <v/>
      </c>
      <c r="E175" s="125" t="str">
        <f>IF(วันทำงาน!D175&lt;&gt;"",วันทำงาน!D175,"")</f>
        <v/>
      </c>
      <c r="F175" s="90" t="str">
        <f>IF(วันทำงาน!E175&lt;&gt;"",วันทำงาน!E175,"")</f>
        <v/>
      </c>
      <c r="G175" s="124" t="str">
        <f>IF(วันทำงาน!F175&lt;&gt;"",วันทำงาน!F175,"")</f>
        <v/>
      </c>
      <c r="H175" s="136" t="str">
        <f>IF(F175="Salesman",วันทำงาน!G175,"")</f>
        <v/>
      </c>
      <c r="I175" s="141" t="str">
        <f>IF($H175="","",AB175/$R175*(100%-เงื่อนไข!$B$4))</f>
        <v/>
      </c>
      <c r="J175" s="141" t="str">
        <f>IF($H175="","",AK175/$R175*(100%-เงื่อนไข!$B$4))</f>
        <v/>
      </c>
      <c r="K175" s="141" t="str">
        <f>IF($H175="","",AT175/$R175*(100%-เงื่อนไข!$B$4))</f>
        <v/>
      </c>
      <c r="L175" s="141" t="str">
        <f t="shared" si="44"/>
        <v/>
      </c>
      <c r="M175" s="142" t="str">
        <f>IF((OR(วันทำงาน!H175="",$F$1="")),"",IF(F175="Salesman",วันทำงาน!H175,""))</f>
        <v/>
      </c>
      <c r="N175" s="111">
        <f>IF($M175="",0,IF($X175="P",Y175*เงื่อนไข!$C$5,0))</f>
        <v>0</v>
      </c>
      <c r="O175" s="111">
        <f>IF($M175="",0,IF($X175="P",AH175*เงื่อนไข!$C$5,0))</f>
        <v>0</v>
      </c>
      <c r="P175" s="141">
        <f>IF($M175="",0,IF($X175="P",AQ175*เงื่อนไข!$C$5,0))</f>
        <v>0</v>
      </c>
      <c r="Q175" s="141">
        <f t="shared" si="45"/>
        <v>0</v>
      </c>
      <c r="R175" s="124" t="str">
        <f>IF($A175="","",IF(วันทำงาน!J175&lt;&gt;"",วันทำงาน!J175,""))</f>
        <v/>
      </c>
      <c r="S175" s="124" t="str">
        <f>IF($A175="","",IF(วันทำงาน!K175&lt;&gt;"",วันทำงาน!K175,""))</f>
        <v/>
      </c>
      <c r="T175" s="156">
        <f>IF(วันทำงาน!AZ175&lt;&gt;"",IF(วันทำงาน!AZ175&gt;S175,S175,วันทำงาน!AZ175),"")</f>
        <v>1</v>
      </c>
      <c r="U175" s="106" t="str">
        <f>IF(A175="","",เงื่อนไข!C$4)</f>
        <v/>
      </c>
      <c r="V175" s="106">
        <f t="shared" si="32"/>
        <v>0</v>
      </c>
      <c r="W175" s="105" t="str">
        <f t="shared" si="33"/>
        <v/>
      </c>
      <c r="X175" s="186" t="str">
        <f t="shared" si="34"/>
        <v/>
      </c>
      <c r="Y175" s="184">
        <f>วันทำงาน!AQ175</f>
        <v>0</v>
      </c>
      <c r="Z175" s="150"/>
      <c r="AA175" s="150">
        <f>IF($W175="",0,IF($W175&gt;=100%,เงื่อนไข!$H$4,IF($W175&gt;=80%,เงื่อนไข!$G$4,IF($W175&gt;=50%,เงื่อนไข!$F$4,IF($W175&lt;50%,เงื่อนไข!$E$4)))))</f>
        <v>0</v>
      </c>
      <c r="AB175" s="179">
        <f t="shared" si="35"/>
        <v>0</v>
      </c>
      <c r="AC175" s="141">
        <f t="shared" si="36"/>
        <v>0</v>
      </c>
      <c r="AD175" s="175">
        <f>IF(AB175=0,0,AB175/$R175*เงื่อนไข!$B$4)</f>
        <v>0</v>
      </c>
      <c r="AE175" s="181">
        <f t="shared" si="41"/>
        <v>0</v>
      </c>
      <c r="AF175" s="175">
        <f>SUMIF(วันทำงาน!$F$554:$F$687,$B175,วันทำงาน!$J$554:$J$687)</f>
        <v>0</v>
      </c>
      <c r="AG175" s="182">
        <f>IF((AND($W175&gt;=100%,$W175&lt;&gt;"")),เงื่อนไข!$F$8*Y175/$V175,0)</f>
        <v>0</v>
      </c>
      <c r="AH175" s="181">
        <f>SUM(วันทำงาน!AR175:AT175,วันทำงาน!AV175:AX175)</f>
        <v>0</v>
      </c>
      <c r="AI175" s="150"/>
      <c r="AJ175" s="150">
        <f>IF($W175="",0,IF($W175&gt;=100%,เงื่อนไข!$L$4,IF($W175&gt;=80%,เงื่อนไข!$K$4,IF($W175&gt;=50%,เงื่อนไข!$J$4,IF($W175&lt;50%,เงื่อนไข!$I$4)))))</f>
        <v>0</v>
      </c>
      <c r="AK175" s="179">
        <f t="shared" si="37"/>
        <v>0</v>
      </c>
      <c r="AL175" s="175">
        <f t="shared" si="38"/>
        <v>0</v>
      </c>
      <c r="AM175" s="175">
        <f>IF(AK175=0,0,AK175/$R175*เงื่อนไข!$B$4)</f>
        <v>0</v>
      </c>
      <c r="AN175" s="181">
        <f t="shared" si="42"/>
        <v>0</v>
      </c>
      <c r="AO175" s="175">
        <f>SUMIF(วันทำงาน!$F$554:$F$687,$B175,วันทำงาน!$K$554:$K$687)</f>
        <v>0</v>
      </c>
      <c r="AP175" s="182">
        <f>IF((AND($W175&gt;=100%,$W175&lt;&gt;"")),เงื่อนไข!$F$8*AH175/$V175,0)</f>
        <v>0</v>
      </c>
      <c r="AQ175" s="184">
        <f>วันทำงาน!AU175</f>
        <v>0</v>
      </c>
      <c r="AR175" s="150"/>
      <c r="AS175" s="150">
        <f>IF(W175="",0,IF($W175&gt;=100%,เงื่อนไข!$P$4,IF($W175&gt;=80%,เงื่อนไข!$O$4,IF($W175&gt;=50%,เงื่อนไข!$N$4,IF($W175&lt;50%,เงื่อนไข!$M$4)))))</f>
        <v>0</v>
      </c>
      <c r="AT175" s="179">
        <f t="shared" si="39"/>
        <v>0</v>
      </c>
      <c r="AU175" s="175">
        <f t="shared" si="40"/>
        <v>0</v>
      </c>
      <c r="AV175" s="175">
        <f>IF(AT175=0,0,AT175/$R175*เงื่อนไข!$B$4)</f>
        <v>0</v>
      </c>
      <c r="AW175" s="181">
        <f t="shared" si="43"/>
        <v>0</v>
      </c>
      <c r="AX175" s="175">
        <f>SUMIF(วันทำงาน!$F$554:$F$687,$B175,วันทำงาน!$L$554:$L$687)</f>
        <v>0</v>
      </c>
      <c r="AY175" s="182">
        <f>IF((AND($W175&gt;=100%,$W175&lt;&gt;"")),เงื่อนไข!$F$8*AQ175/$V175,0)</f>
        <v>0</v>
      </c>
    </row>
    <row r="176" spans="1:51" s="6" customFormat="1" x14ac:dyDescent="0.25">
      <c r="A176" s="124" t="str">
        <f>IF(วันทำงาน!A176&lt;&gt;"",วันทำงาน!A176,"")</f>
        <v/>
      </c>
      <c r="B176" s="124" t="str">
        <f>IF(วันทำงาน!B176&lt;&gt;"",วันทำงาน!B176,"")</f>
        <v/>
      </c>
      <c r="C176" s="124"/>
      <c r="D176" s="124" t="str">
        <f>IF(วันทำงาน!C176&lt;&gt;"",วันทำงาน!C176,"")</f>
        <v/>
      </c>
      <c r="E176" s="125" t="str">
        <f>IF(วันทำงาน!D176&lt;&gt;"",วันทำงาน!D176,"")</f>
        <v/>
      </c>
      <c r="F176" s="90" t="str">
        <f>IF(วันทำงาน!E176&lt;&gt;"",วันทำงาน!E176,"")</f>
        <v/>
      </c>
      <c r="G176" s="124" t="str">
        <f>IF(วันทำงาน!F176&lt;&gt;"",วันทำงาน!F176,"")</f>
        <v/>
      </c>
      <c r="H176" s="136" t="str">
        <f>IF(F176="Salesman",วันทำงาน!G176,"")</f>
        <v/>
      </c>
      <c r="I176" s="141" t="str">
        <f>IF($H176="","",AB176/$R176*(100%-เงื่อนไข!$B$4))</f>
        <v/>
      </c>
      <c r="J176" s="141" t="str">
        <f>IF($H176="","",AK176/$R176*(100%-เงื่อนไข!$B$4))</f>
        <v/>
      </c>
      <c r="K176" s="141" t="str">
        <f>IF($H176="","",AT176/$R176*(100%-เงื่อนไข!$B$4))</f>
        <v/>
      </c>
      <c r="L176" s="141" t="str">
        <f t="shared" si="44"/>
        <v/>
      </c>
      <c r="M176" s="142" t="str">
        <f>IF((OR(วันทำงาน!H176="",$F$1="")),"",IF(F176="Salesman",วันทำงาน!H176,""))</f>
        <v/>
      </c>
      <c r="N176" s="111">
        <f>IF($M176="",0,IF($X176="P",Y176*เงื่อนไข!$C$5,0))</f>
        <v>0</v>
      </c>
      <c r="O176" s="111">
        <f>IF($M176="",0,IF($X176="P",AH176*เงื่อนไข!$C$5,0))</f>
        <v>0</v>
      </c>
      <c r="P176" s="141">
        <f>IF($M176="",0,IF($X176="P",AQ176*เงื่อนไข!$C$5,0))</f>
        <v>0</v>
      </c>
      <c r="Q176" s="141">
        <f t="shared" si="45"/>
        <v>0</v>
      </c>
      <c r="R176" s="124" t="str">
        <f>IF($A176="","",IF(วันทำงาน!J176&lt;&gt;"",วันทำงาน!J176,""))</f>
        <v/>
      </c>
      <c r="S176" s="124" t="str">
        <f>IF($A176="","",IF(วันทำงาน!K176&lt;&gt;"",วันทำงาน!K176,""))</f>
        <v/>
      </c>
      <c r="T176" s="156">
        <f>IF(วันทำงาน!AZ176&lt;&gt;"",IF(วันทำงาน!AZ176&gt;S176,S176,วันทำงาน!AZ176),"")</f>
        <v>1</v>
      </c>
      <c r="U176" s="106" t="str">
        <f>IF(A176="","",เงื่อนไข!C$4)</f>
        <v/>
      </c>
      <c r="V176" s="106">
        <f t="shared" si="32"/>
        <v>0</v>
      </c>
      <c r="W176" s="105" t="str">
        <f t="shared" si="33"/>
        <v/>
      </c>
      <c r="X176" s="186" t="str">
        <f t="shared" si="34"/>
        <v/>
      </c>
      <c r="Y176" s="184">
        <f>วันทำงาน!AQ176</f>
        <v>0</v>
      </c>
      <c r="Z176" s="150"/>
      <c r="AA176" s="150">
        <f>IF($W176="",0,IF($W176&gt;=100%,เงื่อนไข!$H$4,IF($W176&gt;=80%,เงื่อนไข!$G$4,IF($W176&gt;=50%,เงื่อนไข!$F$4,IF($W176&lt;50%,เงื่อนไข!$E$4)))))</f>
        <v>0</v>
      </c>
      <c r="AB176" s="179">
        <f t="shared" si="35"/>
        <v>0</v>
      </c>
      <c r="AC176" s="141">
        <f t="shared" si="36"/>
        <v>0</v>
      </c>
      <c r="AD176" s="175">
        <f>IF(AB176=0,0,AB176/$R176*เงื่อนไข!$B$4)</f>
        <v>0</v>
      </c>
      <c r="AE176" s="181">
        <f t="shared" si="41"/>
        <v>0</v>
      </c>
      <c r="AF176" s="175">
        <f>SUMIF(วันทำงาน!$F$554:$F$687,$B176,วันทำงาน!$J$554:$J$687)</f>
        <v>0</v>
      </c>
      <c r="AG176" s="182">
        <f>IF((AND($W176&gt;=100%,$W176&lt;&gt;"")),เงื่อนไข!$F$8*Y176/$V176,0)</f>
        <v>0</v>
      </c>
      <c r="AH176" s="181">
        <f>SUM(วันทำงาน!AR176:AT176,วันทำงาน!AV176:AX176)</f>
        <v>0</v>
      </c>
      <c r="AI176" s="150"/>
      <c r="AJ176" s="150">
        <f>IF($W176="",0,IF($W176&gt;=100%,เงื่อนไข!$L$4,IF($W176&gt;=80%,เงื่อนไข!$K$4,IF($W176&gt;=50%,เงื่อนไข!$J$4,IF($W176&lt;50%,เงื่อนไข!$I$4)))))</f>
        <v>0</v>
      </c>
      <c r="AK176" s="179">
        <f t="shared" si="37"/>
        <v>0</v>
      </c>
      <c r="AL176" s="175">
        <f t="shared" si="38"/>
        <v>0</v>
      </c>
      <c r="AM176" s="175">
        <f>IF(AK176=0,0,AK176/$R176*เงื่อนไข!$B$4)</f>
        <v>0</v>
      </c>
      <c r="AN176" s="181">
        <f t="shared" si="42"/>
        <v>0</v>
      </c>
      <c r="AO176" s="175">
        <f>SUMIF(วันทำงาน!$F$554:$F$687,$B176,วันทำงาน!$K$554:$K$687)</f>
        <v>0</v>
      </c>
      <c r="AP176" s="182">
        <f>IF((AND($W176&gt;=100%,$W176&lt;&gt;"")),เงื่อนไข!$F$8*AH176/$V176,0)</f>
        <v>0</v>
      </c>
      <c r="AQ176" s="184">
        <f>วันทำงาน!AU176</f>
        <v>0</v>
      </c>
      <c r="AR176" s="150"/>
      <c r="AS176" s="150">
        <f>IF(W176="",0,IF($W176&gt;=100%,เงื่อนไข!$P$4,IF($W176&gt;=80%,เงื่อนไข!$O$4,IF($W176&gt;=50%,เงื่อนไข!$N$4,IF($W176&lt;50%,เงื่อนไข!$M$4)))))</f>
        <v>0</v>
      </c>
      <c r="AT176" s="179">
        <f t="shared" si="39"/>
        <v>0</v>
      </c>
      <c r="AU176" s="175">
        <f t="shared" si="40"/>
        <v>0</v>
      </c>
      <c r="AV176" s="175">
        <f>IF(AT176=0,0,AT176/$R176*เงื่อนไข!$B$4)</f>
        <v>0</v>
      </c>
      <c r="AW176" s="181">
        <f t="shared" si="43"/>
        <v>0</v>
      </c>
      <c r="AX176" s="175">
        <f>SUMIF(วันทำงาน!$F$554:$F$687,$B176,วันทำงาน!$L$554:$L$687)</f>
        <v>0</v>
      </c>
      <c r="AY176" s="182">
        <f>IF((AND($W176&gt;=100%,$W176&lt;&gt;"")),เงื่อนไข!$F$8*AQ176/$V176,0)</f>
        <v>0</v>
      </c>
    </row>
    <row r="177" spans="1:51" s="6" customFormat="1" x14ac:dyDescent="0.25">
      <c r="A177" s="124" t="str">
        <f>IF(วันทำงาน!A177&lt;&gt;"",วันทำงาน!A177,"")</f>
        <v/>
      </c>
      <c r="B177" s="124" t="str">
        <f>IF(วันทำงาน!B177&lt;&gt;"",วันทำงาน!B177,"")</f>
        <v/>
      </c>
      <c r="C177" s="124"/>
      <c r="D177" s="124" t="str">
        <f>IF(วันทำงาน!C177&lt;&gt;"",วันทำงาน!C177,"")</f>
        <v/>
      </c>
      <c r="E177" s="125" t="str">
        <f>IF(วันทำงาน!D177&lt;&gt;"",วันทำงาน!D177,"")</f>
        <v/>
      </c>
      <c r="F177" s="90" t="str">
        <f>IF(วันทำงาน!E177&lt;&gt;"",วันทำงาน!E177,"")</f>
        <v/>
      </c>
      <c r="G177" s="124" t="str">
        <f>IF(วันทำงาน!F177&lt;&gt;"",วันทำงาน!F177,"")</f>
        <v/>
      </c>
      <c r="H177" s="136" t="str">
        <f>IF(F177="Salesman",วันทำงาน!G177,"")</f>
        <v/>
      </c>
      <c r="I177" s="141" t="str">
        <f>IF($H177="","",AB177/$R177*(100%-เงื่อนไข!$B$4))</f>
        <v/>
      </c>
      <c r="J177" s="141" t="str">
        <f>IF($H177="","",AK177/$R177*(100%-เงื่อนไข!$B$4))</f>
        <v/>
      </c>
      <c r="K177" s="141" t="str">
        <f>IF($H177="","",AT177/$R177*(100%-เงื่อนไข!$B$4))</f>
        <v/>
      </c>
      <c r="L177" s="141" t="str">
        <f t="shared" si="44"/>
        <v/>
      </c>
      <c r="M177" s="142" t="str">
        <f>IF((OR(วันทำงาน!H177="",$F$1="")),"",IF(F177="Salesman",วันทำงาน!H177,""))</f>
        <v/>
      </c>
      <c r="N177" s="111">
        <f>IF($M177="",0,IF($X177="P",Y177*เงื่อนไข!$C$5,0))</f>
        <v>0</v>
      </c>
      <c r="O177" s="111">
        <f>IF($M177="",0,IF($X177="P",AH177*เงื่อนไข!$C$5,0))</f>
        <v>0</v>
      </c>
      <c r="P177" s="141">
        <f>IF($M177="",0,IF($X177="P",AQ177*เงื่อนไข!$C$5,0))</f>
        <v>0</v>
      </c>
      <c r="Q177" s="141">
        <f t="shared" si="45"/>
        <v>0</v>
      </c>
      <c r="R177" s="124" t="str">
        <f>IF($A177="","",IF(วันทำงาน!J177&lt;&gt;"",วันทำงาน!J177,""))</f>
        <v/>
      </c>
      <c r="S177" s="124" t="str">
        <f>IF($A177="","",IF(วันทำงาน!K177&lt;&gt;"",วันทำงาน!K177,""))</f>
        <v/>
      </c>
      <c r="T177" s="156">
        <f>IF(วันทำงาน!AZ177&lt;&gt;"",IF(วันทำงาน!AZ177&gt;S177,S177,วันทำงาน!AZ177),"")</f>
        <v>1</v>
      </c>
      <c r="U177" s="106" t="str">
        <f>IF(A177="","",เงื่อนไข!C$4)</f>
        <v/>
      </c>
      <c r="V177" s="106">
        <f t="shared" si="32"/>
        <v>0</v>
      </c>
      <c r="W177" s="105" t="str">
        <f t="shared" si="33"/>
        <v/>
      </c>
      <c r="X177" s="186" t="str">
        <f t="shared" si="34"/>
        <v/>
      </c>
      <c r="Y177" s="184">
        <f>วันทำงาน!AQ177</f>
        <v>0</v>
      </c>
      <c r="Z177" s="150"/>
      <c r="AA177" s="150">
        <f>IF($W177="",0,IF($W177&gt;=100%,เงื่อนไข!$H$4,IF($W177&gt;=80%,เงื่อนไข!$G$4,IF($W177&gt;=50%,เงื่อนไข!$F$4,IF($W177&lt;50%,เงื่อนไข!$E$4)))))</f>
        <v>0</v>
      </c>
      <c r="AB177" s="179">
        <f t="shared" si="35"/>
        <v>0</v>
      </c>
      <c r="AC177" s="141">
        <f t="shared" si="36"/>
        <v>0</v>
      </c>
      <c r="AD177" s="175">
        <f>IF(AB177=0,0,AB177/$R177*เงื่อนไข!$B$4)</f>
        <v>0</v>
      </c>
      <c r="AE177" s="181">
        <f t="shared" si="41"/>
        <v>0</v>
      </c>
      <c r="AF177" s="175">
        <f>SUMIF(วันทำงาน!$F$554:$F$687,$B177,วันทำงาน!$J$554:$J$687)</f>
        <v>0</v>
      </c>
      <c r="AG177" s="182">
        <f>IF((AND($W177&gt;=100%,$W177&lt;&gt;"")),เงื่อนไข!$F$8*Y177/$V177,0)</f>
        <v>0</v>
      </c>
      <c r="AH177" s="181">
        <f>SUM(วันทำงาน!AR177:AT177,วันทำงาน!AV177:AX177)</f>
        <v>0</v>
      </c>
      <c r="AI177" s="150"/>
      <c r="AJ177" s="150">
        <f>IF($W177="",0,IF($W177&gt;=100%,เงื่อนไข!$L$4,IF($W177&gt;=80%,เงื่อนไข!$K$4,IF($W177&gt;=50%,เงื่อนไข!$J$4,IF($W177&lt;50%,เงื่อนไข!$I$4)))))</f>
        <v>0</v>
      </c>
      <c r="AK177" s="179">
        <f t="shared" si="37"/>
        <v>0</v>
      </c>
      <c r="AL177" s="175">
        <f t="shared" si="38"/>
        <v>0</v>
      </c>
      <c r="AM177" s="175">
        <f>IF(AK177=0,0,AK177/$R177*เงื่อนไข!$B$4)</f>
        <v>0</v>
      </c>
      <c r="AN177" s="181">
        <f t="shared" si="42"/>
        <v>0</v>
      </c>
      <c r="AO177" s="175">
        <f>SUMIF(วันทำงาน!$F$554:$F$687,$B177,วันทำงาน!$K$554:$K$687)</f>
        <v>0</v>
      </c>
      <c r="AP177" s="182">
        <f>IF((AND($W177&gt;=100%,$W177&lt;&gt;"")),เงื่อนไข!$F$8*AH177/$V177,0)</f>
        <v>0</v>
      </c>
      <c r="AQ177" s="184">
        <f>วันทำงาน!AU177</f>
        <v>0</v>
      </c>
      <c r="AR177" s="150"/>
      <c r="AS177" s="150">
        <f>IF(W177="",0,IF($W177&gt;=100%,เงื่อนไข!$P$4,IF($W177&gt;=80%,เงื่อนไข!$O$4,IF($W177&gt;=50%,เงื่อนไข!$N$4,IF($W177&lt;50%,เงื่อนไข!$M$4)))))</f>
        <v>0</v>
      </c>
      <c r="AT177" s="179">
        <f t="shared" si="39"/>
        <v>0</v>
      </c>
      <c r="AU177" s="175">
        <f t="shared" si="40"/>
        <v>0</v>
      </c>
      <c r="AV177" s="175">
        <f>IF(AT177=0,0,AT177/$R177*เงื่อนไข!$B$4)</f>
        <v>0</v>
      </c>
      <c r="AW177" s="181">
        <f t="shared" si="43"/>
        <v>0</v>
      </c>
      <c r="AX177" s="175">
        <f>SUMIF(วันทำงาน!$F$554:$F$687,$B177,วันทำงาน!$L$554:$L$687)</f>
        <v>0</v>
      </c>
      <c r="AY177" s="182">
        <f>IF((AND($W177&gt;=100%,$W177&lt;&gt;"")),เงื่อนไข!$F$8*AQ177/$V177,0)</f>
        <v>0</v>
      </c>
    </row>
    <row r="178" spans="1:51" s="6" customFormat="1" x14ac:dyDescent="0.25">
      <c r="A178" s="124" t="str">
        <f>IF(วันทำงาน!A178&lt;&gt;"",วันทำงาน!A178,"")</f>
        <v/>
      </c>
      <c r="B178" s="124" t="str">
        <f>IF(วันทำงาน!B178&lt;&gt;"",วันทำงาน!B178,"")</f>
        <v/>
      </c>
      <c r="C178" s="124"/>
      <c r="D178" s="124" t="str">
        <f>IF(วันทำงาน!C178&lt;&gt;"",วันทำงาน!C178,"")</f>
        <v/>
      </c>
      <c r="E178" s="125" t="str">
        <f>IF(วันทำงาน!D178&lt;&gt;"",วันทำงาน!D178,"")</f>
        <v/>
      </c>
      <c r="F178" s="90" t="str">
        <f>IF(วันทำงาน!E178&lt;&gt;"",วันทำงาน!E178,"")</f>
        <v/>
      </c>
      <c r="G178" s="124" t="str">
        <f>IF(วันทำงาน!F178&lt;&gt;"",วันทำงาน!F178,"")</f>
        <v/>
      </c>
      <c r="H178" s="136" t="str">
        <f>IF(F178="Salesman",วันทำงาน!G178,"")</f>
        <v/>
      </c>
      <c r="I178" s="141" t="str">
        <f>IF($H178="","",AB178/$R178*(100%-เงื่อนไข!$B$4))</f>
        <v/>
      </c>
      <c r="J178" s="141" t="str">
        <f>IF($H178="","",AK178/$R178*(100%-เงื่อนไข!$B$4))</f>
        <v/>
      </c>
      <c r="K178" s="141" t="str">
        <f>IF($H178="","",AT178/$R178*(100%-เงื่อนไข!$B$4))</f>
        <v/>
      </c>
      <c r="L178" s="141" t="str">
        <f t="shared" si="44"/>
        <v/>
      </c>
      <c r="M178" s="142" t="str">
        <f>IF((OR(วันทำงาน!H178="",$F$1="")),"",IF(F178="Salesman",วันทำงาน!H178,""))</f>
        <v/>
      </c>
      <c r="N178" s="111">
        <f>IF($M178="",0,IF($X178="P",Y178*เงื่อนไข!$C$5,0))</f>
        <v>0</v>
      </c>
      <c r="O178" s="111">
        <f>IF($M178="",0,IF($X178="P",AH178*เงื่อนไข!$C$5,0))</f>
        <v>0</v>
      </c>
      <c r="P178" s="141">
        <f>IF($M178="",0,IF($X178="P",AQ178*เงื่อนไข!$C$5,0))</f>
        <v>0</v>
      </c>
      <c r="Q178" s="141">
        <f t="shared" si="45"/>
        <v>0</v>
      </c>
      <c r="R178" s="124" t="str">
        <f>IF($A178="","",IF(วันทำงาน!J178&lt;&gt;"",วันทำงาน!J178,""))</f>
        <v/>
      </c>
      <c r="S178" s="124" t="str">
        <f>IF($A178="","",IF(วันทำงาน!K178&lt;&gt;"",วันทำงาน!K178,""))</f>
        <v/>
      </c>
      <c r="T178" s="156">
        <f>IF(วันทำงาน!AZ178&lt;&gt;"",IF(วันทำงาน!AZ178&gt;S178,S178,วันทำงาน!AZ178),"")</f>
        <v>1</v>
      </c>
      <c r="U178" s="106" t="str">
        <f>IF(A178="","",เงื่อนไข!C$4)</f>
        <v/>
      </c>
      <c r="V178" s="106">
        <f t="shared" si="32"/>
        <v>0</v>
      </c>
      <c r="W178" s="105" t="str">
        <f t="shared" si="33"/>
        <v/>
      </c>
      <c r="X178" s="186" t="str">
        <f t="shared" si="34"/>
        <v/>
      </c>
      <c r="Y178" s="184">
        <f>วันทำงาน!AQ178</f>
        <v>0</v>
      </c>
      <c r="Z178" s="150"/>
      <c r="AA178" s="150">
        <f>IF($W178="",0,IF($W178&gt;=100%,เงื่อนไข!$H$4,IF($W178&gt;=80%,เงื่อนไข!$G$4,IF($W178&gt;=50%,เงื่อนไข!$F$4,IF($W178&lt;50%,เงื่อนไข!$E$4)))))</f>
        <v>0</v>
      </c>
      <c r="AB178" s="179">
        <f t="shared" si="35"/>
        <v>0</v>
      </c>
      <c r="AC178" s="141">
        <f t="shared" si="36"/>
        <v>0</v>
      </c>
      <c r="AD178" s="175">
        <f>IF(AB178=0,0,AB178/$R178*เงื่อนไข!$B$4)</f>
        <v>0</v>
      </c>
      <c r="AE178" s="181">
        <f t="shared" si="41"/>
        <v>0</v>
      </c>
      <c r="AF178" s="175">
        <f>SUMIF(วันทำงาน!$F$554:$F$687,$B178,วันทำงาน!$J$554:$J$687)</f>
        <v>0</v>
      </c>
      <c r="AG178" s="182">
        <f>IF((AND($W178&gt;=100%,$W178&lt;&gt;"")),เงื่อนไข!$F$8*Y178/$V178,0)</f>
        <v>0</v>
      </c>
      <c r="AH178" s="181">
        <f>SUM(วันทำงาน!AR178:AT178,วันทำงาน!AV178:AX178)</f>
        <v>0</v>
      </c>
      <c r="AI178" s="150"/>
      <c r="AJ178" s="150">
        <f>IF($W178="",0,IF($W178&gt;=100%,เงื่อนไข!$L$4,IF($W178&gt;=80%,เงื่อนไข!$K$4,IF($W178&gt;=50%,เงื่อนไข!$J$4,IF($W178&lt;50%,เงื่อนไข!$I$4)))))</f>
        <v>0</v>
      </c>
      <c r="AK178" s="179">
        <f t="shared" si="37"/>
        <v>0</v>
      </c>
      <c r="AL178" s="175">
        <f t="shared" si="38"/>
        <v>0</v>
      </c>
      <c r="AM178" s="175">
        <f>IF(AK178=0,0,AK178/$R178*เงื่อนไข!$B$4)</f>
        <v>0</v>
      </c>
      <c r="AN178" s="181">
        <f t="shared" si="42"/>
        <v>0</v>
      </c>
      <c r="AO178" s="175">
        <f>SUMIF(วันทำงาน!$F$554:$F$687,$B178,วันทำงาน!$K$554:$K$687)</f>
        <v>0</v>
      </c>
      <c r="AP178" s="182">
        <f>IF((AND($W178&gt;=100%,$W178&lt;&gt;"")),เงื่อนไข!$F$8*AH178/$V178,0)</f>
        <v>0</v>
      </c>
      <c r="AQ178" s="184">
        <f>วันทำงาน!AU178</f>
        <v>0</v>
      </c>
      <c r="AR178" s="150"/>
      <c r="AS178" s="150">
        <f>IF(W178="",0,IF($W178&gt;=100%,เงื่อนไข!$P$4,IF($W178&gt;=80%,เงื่อนไข!$O$4,IF($W178&gt;=50%,เงื่อนไข!$N$4,IF($W178&lt;50%,เงื่อนไข!$M$4)))))</f>
        <v>0</v>
      </c>
      <c r="AT178" s="179">
        <f t="shared" si="39"/>
        <v>0</v>
      </c>
      <c r="AU178" s="175">
        <f t="shared" si="40"/>
        <v>0</v>
      </c>
      <c r="AV178" s="175">
        <f>IF(AT178=0,0,AT178/$R178*เงื่อนไข!$B$4)</f>
        <v>0</v>
      </c>
      <c r="AW178" s="181">
        <f t="shared" si="43"/>
        <v>0</v>
      </c>
      <c r="AX178" s="175">
        <f>SUMIF(วันทำงาน!$F$554:$F$687,$B178,วันทำงาน!$L$554:$L$687)</f>
        <v>0</v>
      </c>
      <c r="AY178" s="182">
        <f>IF((AND($W178&gt;=100%,$W178&lt;&gt;"")),เงื่อนไข!$F$8*AQ178/$V178,0)</f>
        <v>0</v>
      </c>
    </row>
    <row r="179" spans="1:51" s="6" customFormat="1" x14ac:dyDescent="0.25">
      <c r="A179" s="124" t="str">
        <f>IF(วันทำงาน!A179&lt;&gt;"",วันทำงาน!A179,"")</f>
        <v/>
      </c>
      <c r="B179" s="124" t="str">
        <f>IF(วันทำงาน!B179&lt;&gt;"",วันทำงาน!B179,"")</f>
        <v/>
      </c>
      <c r="C179" s="124"/>
      <c r="D179" s="124" t="str">
        <f>IF(วันทำงาน!C179&lt;&gt;"",วันทำงาน!C179,"")</f>
        <v/>
      </c>
      <c r="E179" s="125" t="str">
        <f>IF(วันทำงาน!D179&lt;&gt;"",วันทำงาน!D179,"")</f>
        <v/>
      </c>
      <c r="F179" s="90" t="str">
        <f>IF(วันทำงาน!E179&lt;&gt;"",วันทำงาน!E179,"")</f>
        <v/>
      </c>
      <c r="G179" s="124" t="str">
        <f>IF(วันทำงาน!F179&lt;&gt;"",วันทำงาน!F179,"")</f>
        <v/>
      </c>
      <c r="H179" s="136" t="str">
        <f>IF(F179="Salesman",วันทำงาน!G179,"")</f>
        <v/>
      </c>
      <c r="I179" s="141" t="str">
        <f>IF($H179="","",AB179/$R179*(100%-เงื่อนไข!$B$4))</f>
        <v/>
      </c>
      <c r="J179" s="141" t="str">
        <f>IF($H179="","",AK179/$R179*(100%-เงื่อนไข!$B$4))</f>
        <v/>
      </c>
      <c r="K179" s="141" t="str">
        <f>IF($H179="","",AT179/$R179*(100%-เงื่อนไข!$B$4))</f>
        <v/>
      </c>
      <c r="L179" s="141" t="str">
        <f t="shared" si="44"/>
        <v/>
      </c>
      <c r="M179" s="142" t="str">
        <f>IF((OR(วันทำงาน!H179="",$F$1="")),"",IF(F179="Salesman",วันทำงาน!H179,""))</f>
        <v/>
      </c>
      <c r="N179" s="111">
        <f>IF($M179="",0,IF($X179="P",Y179*เงื่อนไข!$C$5,0))</f>
        <v>0</v>
      </c>
      <c r="O179" s="111">
        <f>IF($M179="",0,IF($X179="P",AH179*เงื่อนไข!$C$5,0))</f>
        <v>0</v>
      </c>
      <c r="P179" s="141">
        <f>IF($M179="",0,IF($X179="P",AQ179*เงื่อนไข!$C$5,0))</f>
        <v>0</v>
      </c>
      <c r="Q179" s="141">
        <f t="shared" si="45"/>
        <v>0</v>
      </c>
      <c r="R179" s="124" t="str">
        <f>IF($A179="","",IF(วันทำงาน!J179&lt;&gt;"",วันทำงาน!J179,""))</f>
        <v/>
      </c>
      <c r="S179" s="124" t="str">
        <f>IF($A179="","",IF(วันทำงาน!K179&lt;&gt;"",วันทำงาน!K179,""))</f>
        <v/>
      </c>
      <c r="T179" s="156">
        <f>IF(วันทำงาน!AZ179&lt;&gt;"",IF(วันทำงาน!AZ179&gt;S179,S179,วันทำงาน!AZ179),"")</f>
        <v>1</v>
      </c>
      <c r="U179" s="106" t="str">
        <f>IF(A179="","",เงื่อนไข!C$4)</f>
        <v/>
      </c>
      <c r="V179" s="106">
        <f t="shared" si="32"/>
        <v>0</v>
      </c>
      <c r="W179" s="105" t="str">
        <f t="shared" si="33"/>
        <v/>
      </c>
      <c r="X179" s="186" t="str">
        <f t="shared" si="34"/>
        <v/>
      </c>
      <c r="Y179" s="184">
        <f>วันทำงาน!AQ179</f>
        <v>0</v>
      </c>
      <c r="Z179" s="150"/>
      <c r="AA179" s="150">
        <f>IF($W179="",0,IF($W179&gt;=100%,เงื่อนไข!$H$4,IF($W179&gt;=80%,เงื่อนไข!$G$4,IF($W179&gt;=50%,เงื่อนไข!$F$4,IF($W179&lt;50%,เงื่อนไข!$E$4)))))</f>
        <v>0</v>
      </c>
      <c r="AB179" s="179">
        <f t="shared" si="35"/>
        <v>0</v>
      </c>
      <c r="AC179" s="141">
        <f t="shared" si="36"/>
        <v>0</v>
      </c>
      <c r="AD179" s="175">
        <f>IF(AB179=0,0,AB179/$R179*เงื่อนไข!$B$4)</f>
        <v>0</v>
      </c>
      <c r="AE179" s="181">
        <f t="shared" si="41"/>
        <v>0</v>
      </c>
      <c r="AF179" s="175">
        <f>SUMIF(วันทำงาน!$F$554:$F$687,$B179,วันทำงาน!$J$554:$J$687)</f>
        <v>0</v>
      </c>
      <c r="AG179" s="182">
        <f>IF((AND($W179&gt;=100%,$W179&lt;&gt;"")),เงื่อนไข!$F$8*Y179/$V179,0)</f>
        <v>0</v>
      </c>
      <c r="AH179" s="181">
        <f>SUM(วันทำงาน!AR179:AT179,วันทำงาน!AV179:AX179)</f>
        <v>0</v>
      </c>
      <c r="AI179" s="150"/>
      <c r="AJ179" s="150">
        <f>IF($W179="",0,IF($W179&gt;=100%,เงื่อนไข!$L$4,IF($W179&gt;=80%,เงื่อนไข!$K$4,IF($W179&gt;=50%,เงื่อนไข!$J$4,IF($W179&lt;50%,เงื่อนไข!$I$4)))))</f>
        <v>0</v>
      </c>
      <c r="AK179" s="179">
        <f t="shared" si="37"/>
        <v>0</v>
      </c>
      <c r="AL179" s="175">
        <f t="shared" si="38"/>
        <v>0</v>
      </c>
      <c r="AM179" s="175">
        <f>IF(AK179=0,0,AK179/$R179*เงื่อนไข!$B$4)</f>
        <v>0</v>
      </c>
      <c r="AN179" s="181">
        <f t="shared" si="42"/>
        <v>0</v>
      </c>
      <c r="AO179" s="175">
        <f>SUMIF(วันทำงาน!$F$554:$F$687,$B179,วันทำงาน!$K$554:$K$687)</f>
        <v>0</v>
      </c>
      <c r="AP179" s="182">
        <f>IF((AND($W179&gt;=100%,$W179&lt;&gt;"")),เงื่อนไข!$F$8*AH179/$V179,0)</f>
        <v>0</v>
      </c>
      <c r="AQ179" s="184">
        <f>วันทำงาน!AU179</f>
        <v>0</v>
      </c>
      <c r="AR179" s="150"/>
      <c r="AS179" s="150">
        <f>IF(W179="",0,IF($W179&gt;=100%,เงื่อนไข!$P$4,IF($W179&gt;=80%,เงื่อนไข!$O$4,IF($W179&gt;=50%,เงื่อนไข!$N$4,IF($W179&lt;50%,เงื่อนไข!$M$4)))))</f>
        <v>0</v>
      </c>
      <c r="AT179" s="179">
        <f t="shared" si="39"/>
        <v>0</v>
      </c>
      <c r="AU179" s="175">
        <f t="shared" si="40"/>
        <v>0</v>
      </c>
      <c r="AV179" s="175">
        <f>IF(AT179=0,0,AT179/$R179*เงื่อนไข!$B$4)</f>
        <v>0</v>
      </c>
      <c r="AW179" s="181">
        <f t="shared" si="43"/>
        <v>0</v>
      </c>
      <c r="AX179" s="175">
        <f>SUMIF(วันทำงาน!$F$554:$F$687,$B179,วันทำงาน!$L$554:$L$687)</f>
        <v>0</v>
      </c>
      <c r="AY179" s="182">
        <f>IF((AND($W179&gt;=100%,$W179&lt;&gt;"")),เงื่อนไข!$F$8*AQ179/$V179,0)</f>
        <v>0</v>
      </c>
    </row>
    <row r="180" spans="1:51" s="6" customFormat="1" x14ac:dyDescent="0.25">
      <c r="A180" s="124" t="str">
        <f>IF(วันทำงาน!A180&lt;&gt;"",วันทำงาน!A180,"")</f>
        <v/>
      </c>
      <c r="B180" s="124" t="str">
        <f>IF(วันทำงาน!B180&lt;&gt;"",วันทำงาน!B180,"")</f>
        <v/>
      </c>
      <c r="C180" s="124"/>
      <c r="D180" s="124" t="str">
        <f>IF(วันทำงาน!C180&lt;&gt;"",วันทำงาน!C180,"")</f>
        <v/>
      </c>
      <c r="E180" s="125" t="str">
        <f>IF(วันทำงาน!D180&lt;&gt;"",วันทำงาน!D180,"")</f>
        <v/>
      </c>
      <c r="F180" s="90" t="str">
        <f>IF(วันทำงาน!E180&lt;&gt;"",วันทำงาน!E180,"")</f>
        <v/>
      </c>
      <c r="G180" s="124" t="str">
        <f>IF(วันทำงาน!F180&lt;&gt;"",วันทำงาน!F180,"")</f>
        <v/>
      </c>
      <c r="H180" s="136" t="str">
        <f>IF(F180="Salesman",วันทำงาน!G180,"")</f>
        <v/>
      </c>
      <c r="I180" s="141" t="str">
        <f>IF($H180="","",AB180/$R180*(100%-เงื่อนไข!$B$4))</f>
        <v/>
      </c>
      <c r="J180" s="141" t="str">
        <f>IF($H180="","",AK180/$R180*(100%-เงื่อนไข!$B$4))</f>
        <v/>
      </c>
      <c r="K180" s="141" t="str">
        <f>IF($H180="","",AT180/$R180*(100%-เงื่อนไข!$B$4))</f>
        <v/>
      </c>
      <c r="L180" s="141" t="str">
        <f t="shared" si="44"/>
        <v/>
      </c>
      <c r="M180" s="142" t="str">
        <f>IF((OR(วันทำงาน!H180="",$F$1="")),"",IF(F180="Salesman",วันทำงาน!H180,""))</f>
        <v/>
      </c>
      <c r="N180" s="111">
        <f>IF($M180="",0,IF($X180="P",Y180*เงื่อนไข!$C$5,0))</f>
        <v>0</v>
      </c>
      <c r="O180" s="111">
        <f>IF($M180="",0,IF($X180="P",AH180*เงื่อนไข!$C$5,0))</f>
        <v>0</v>
      </c>
      <c r="P180" s="141">
        <f>IF($M180="",0,IF($X180="P",AQ180*เงื่อนไข!$C$5,0))</f>
        <v>0</v>
      </c>
      <c r="Q180" s="141">
        <f t="shared" si="45"/>
        <v>0</v>
      </c>
      <c r="R180" s="124" t="str">
        <f>IF($A180="","",IF(วันทำงาน!J180&lt;&gt;"",วันทำงาน!J180,""))</f>
        <v/>
      </c>
      <c r="S180" s="124" t="str">
        <f>IF($A180="","",IF(วันทำงาน!K180&lt;&gt;"",วันทำงาน!K180,""))</f>
        <v/>
      </c>
      <c r="T180" s="156">
        <f>IF(วันทำงาน!AZ180&lt;&gt;"",IF(วันทำงาน!AZ180&gt;S180,S180,วันทำงาน!AZ180),"")</f>
        <v>1</v>
      </c>
      <c r="U180" s="106" t="str">
        <f>IF(A180="","",เงื่อนไข!C$4)</f>
        <v/>
      </c>
      <c r="V180" s="106">
        <f t="shared" si="32"/>
        <v>0</v>
      </c>
      <c r="W180" s="105" t="str">
        <f t="shared" si="33"/>
        <v/>
      </c>
      <c r="X180" s="186" t="str">
        <f t="shared" si="34"/>
        <v/>
      </c>
      <c r="Y180" s="184">
        <f>วันทำงาน!AQ180</f>
        <v>0</v>
      </c>
      <c r="Z180" s="150"/>
      <c r="AA180" s="150">
        <f>IF($W180="",0,IF($W180&gt;=100%,เงื่อนไข!$H$4,IF($W180&gt;=80%,เงื่อนไข!$G$4,IF($W180&gt;=50%,เงื่อนไข!$F$4,IF($W180&lt;50%,เงื่อนไข!$E$4)))))</f>
        <v>0</v>
      </c>
      <c r="AB180" s="179">
        <f t="shared" si="35"/>
        <v>0</v>
      </c>
      <c r="AC180" s="141">
        <f t="shared" si="36"/>
        <v>0</v>
      </c>
      <c r="AD180" s="175">
        <f>IF(AB180=0,0,AB180/$R180*เงื่อนไข!$B$4)</f>
        <v>0</v>
      </c>
      <c r="AE180" s="181">
        <f t="shared" si="41"/>
        <v>0</v>
      </c>
      <c r="AF180" s="175">
        <f>SUMIF(วันทำงาน!$F$554:$F$687,$B180,วันทำงาน!$J$554:$J$687)</f>
        <v>0</v>
      </c>
      <c r="AG180" s="182">
        <f>IF((AND($W180&gt;=100%,$W180&lt;&gt;"")),เงื่อนไข!$F$8*Y180/$V180,0)</f>
        <v>0</v>
      </c>
      <c r="AH180" s="181">
        <f>SUM(วันทำงาน!AR180:AT180,วันทำงาน!AV180:AX180)</f>
        <v>0</v>
      </c>
      <c r="AI180" s="150"/>
      <c r="AJ180" s="150">
        <f>IF($W180="",0,IF($W180&gt;=100%,เงื่อนไข!$L$4,IF($W180&gt;=80%,เงื่อนไข!$K$4,IF($W180&gt;=50%,เงื่อนไข!$J$4,IF($W180&lt;50%,เงื่อนไข!$I$4)))))</f>
        <v>0</v>
      </c>
      <c r="AK180" s="179">
        <f t="shared" si="37"/>
        <v>0</v>
      </c>
      <c r="AL180" s="175">
        <f t="shared" si="38"/>
        <v>0</v>
      </c>
      <c r="AM180" s="175">
        <f>IF(AK180=0,0,AK180/$R180*เงื่อนไข!$B$4)</f>
        <v>0</v>
      </c>
      <c r="AN180" s="181">
        <f t="shared" si="42"/>
        <v>0</v>
      </c>
      <c r="AO180" s="175">
        <f>SUMIF(วันทำงาน!$F$554:$F$687,$B180,วันทำงาน!$K$554:$K$687)</f>
        <v>0</v>
      </c>
      <c r="AP180" s="182">
        <f>IF((AND($W180&gt;=100%,$W180&lt;&gt;"")),เงื่อนไข!$F$8*AH180/$V180,0)</f>
        <v>0</v>
      </c>
      <c r="AQ180" s="184">
        <f>วันทำงาน!AU180</f>
        <v>0</v>
      </c>
      <c r="AR180" s="150"/>
      <c r="AS180" s="150">
        <f>IF(W180="",0,IF($W180&gt;=100%,เงื่อนไข!$P$4,IF($W180&gt;=80%,เงื่อนไข!$O$4,IF($W180&gt;=50%,เงื่อนไข!$N$4,IF($W180&lt;50%,เงื่อนไข!$M$4)))))</f>
        <v>0</v>
      </c>
      <c r="AT180" s="179">
        <f t="shared" si="39"/>
        <v>0</v>
      </c>
      <c r="AU180" s="175">
        <f t="shared" si="40"/>
        <v>0</v>
      </c>
      <c r="AV180" s="175">
        <f>IF(AT180=0,0,AT180/$R180*เงื่อนไข!$B$4)</f>
        <v>0</v>
      </c>
      <c r="AW180" s="181">
        <f t="shared" si="43"/>
        <v>0</v>
      </c>
      <c r="AX180" s="175">
        <f>SUMIF(วันทำงาน!$F$554:$F$687,$B180,วันทำงาน!$L$554:$L$687)</f>
        <v>0</v>
      </c>
      <c r="AY180" s="182">
        <f>IF((AND($W180&gt;=100%,$W180&lt;&gt;"")),เงื่อนไข!$F$8*AQ180/$V180,0)</f>
        <v>0</v>
      </c>
    </row>
    <row r="181" spans="1:51" s="6" customFormat="1" x14ac:dyDescent="0.25">
      <c r="A181" s="124" t="str">
        <f>IF(วันทำงาน!A181&lt;&gt;"",วันทำงาน!A181,"")</f>
        <v/>
      </c>
      <c r="B181" s="124" t="str">
        <f>IF(วันทำงาน!B181&lt;&gt;"",วันทำงาน!B181,"")</f>
        <v/>
      </c>
      <c r="C181" s="124"/>
      <c r="D181" s="124" t="str">
        <f>IF(วันทำงาน!C181&lt;&gt;"",วันทำงาน!C181,"")</f>
        <v/>
      </c>
      <c r="E181" s="125" t="str">
        <f>IF(วันทำงาน!D181&lt;&gt;"",วันทำงาน!D181,"")</f>
        <v/>
      </c>
      <c r="F181" s="90" t="str">
        <f>IF(วันทำงาน!E181&lt;&gt;"",วันทำงาน!E181,"")</f>
        <v/>
      </c>
      <c r="G181" s="124" t="str">
        <f>IF(วันทำงาน!F181&lt;&gt;"",วันทำงาน!F181,"")</f>
        <v/>
      </c>
      <c r="H181" s="136" t="str">
        <f>IF(F181="Salesman",วันทำงาน!G181,"")</f>
        <v/>
      </c>
      <c r="I181" s="141" t="str">
        <f>IF($H181="","",AB181/$R181*(100%-เงื่อนไข!$B$4))</f>
        <v/>
      </c>
      <c r="J181" s="141" t="str">
        <f>IF($H181="","",AK181/$R181*(100%-เงื่อนไข!$B$4))</f>
        <v/>
      </c>
      <c r="K181" s="141" t="str">
        <f>IF($H181="","",AT181/$R181*(100%-เงื่อนไข!$B$4))</f>
        <v/>
      </c>
      <c r="L181" s="141" t="str">
        <f t="shared" si="44"/>
        <v/>
      </c>
      <c r="M181" s="142" t="str">
        <f>IF((OR(วันทำงาน!H181="",$F$1="")),"",IF(F181="Salesman",วันทำงาน!H181,""))</f>
        <v/>
      </c>
      <c r="N181" s="111">
        <f>IF($M181="",0,IF($X181="P",Y181*เงื่อนไข!$C$5,0))</f>
        <v>0</v>
      </c>
      <c r="O181" s="111">
        <f>IF($M181="",0,IF($X181="P",AH181*เงื่อนไข!$C$5,0))</f>
        <v>0</v>
      </c>
      <c r="P181" s="141">
        <f>IF($M181="",0,IF($X181="P",AQ181*เงื่อนไข!$C$5,0))</f>
        <v>0</v>
      </c>
      <c r="Q181" s="141">
        <f t="shared" si="45"/>
        <v>0</v>
      </c>
      <c r="R181" s="124" t="str">
        <f>IF($A181="","",IF(วันทำงาน!J181&lt;&gt;"",วันทำงาน!J181,""))</f>
        <v/>
      </c>
      <c r="S181" s="124" t="str">
        <f>IF($A181="","",IF(วันทำงาน!K181&lt;&gt;"",วันทำงาน!K181,""))</f>
        <v/>
      </c>
      <c r="T181" s="156">
        <f>IF(วันทำงาน!AZ181&lt;&gt;"",IF(วันทำงาน!AZ181&gt;S181,S181,วันทำงาน!AZ181),"")</f>
        <v>1</v>
      </c>
      <c r="U181" s="106" t="str">
        <f>IF(A181="","",เงื่อนไข!C$4)</f>
        <v/>
      </c>
      <c r="V181" s="106">
        <f t="shared" si="32"/>
        <v>0</v>
      </c>
      <c r="W181" s="105" t="str">
        <f t="shared" si="33"/>
        <v/>
      </c>
      <c r="X181" s="186" t="str">
        <f t="shared" si="34"/>
        <v/>
      </c>
      <c r="Y181" s="184">
        <f>วันทำงาน!AQ181</f>
        <v>0</v>
      </c>
      <c r="Z181" s="150"/>
      <c r="AA181" s="150">
        <f>IF($W181="",0,IF($W181&gt;=100%,เงื่อนไข!$H$4,IF($W181&gt;=80%,เงื่อนไข!$G$4,IF($W181&gt;=50%,เงื่อนไข!$F$4,IF($W181&lt;50%,เงื่อนไข!$E$4)))))</f>
        <v>0</v>
      </c>
      <c r="AB181" s="179">
        <f t="shared" si="35"/>
        <v>0</v>
      </c>
      <c r="AC181" s="141">
        <f t="shared" si="36"/>
        <v>0</v>
      </c>
      <c r="AD181" s="175">
        <f>IF(AB181=0,0,AB181/$R181*เงื่อนไข!$B$4)</f>
        <v>0</v>
      </c>
      <c r="AE181" s="181">
        <f t="shared" si="41"/>
        <v>0</v>
      </c>
      <c r="AF181" s="175">
        <f>SUMIF(วันทำงาน!$F$554:$F$687,$B181,วันทำงาน!$J$554:$J$687)</f>
        <v>0</v>
      </c>
      <c r="AG181" s="182">
        <f>IF((AND($W181&gt;=100%,$W181&lt;&gt;"")),เงื่อนไข!$F$8*Y181/$V181,0)</f>
        <v>0</v>
      </c>
      <c r="AH181" s="181">
        <f>SUM(วันทำงาน!AR181:AT181,วันทำงาน!AV181:AX181)</f>
        <v>0</v>
      </c>
      <c r="AI181" s="150"/>
      <c r="AJ181" s="150">
        <f>IF($W181="",0,IF($W181&gt;=100%,เงื่อนไข!$L$4,IF($W181&gt;=80%,เงื่อนไข!$K$4,IF($W181&gt;=50%,เงื่อนไข!$J$4,IF($W181&lt;50%,เงื่อนไข!$I$4)))))</f>
        <v>0</v>
      </c>
      <c r="AK181" s="179">
        <f t="shared" si="37"/>
        <v>0</v>
      </c>
      <c r="AL181" s="175">
        <f t="shared" si="38"/>
        <v>0</v>
      </c>
      <c r="AM181" s="175">
        <f>IF(AK181=0,0,AK181/$R181*เงื่อนไข!$B$4)</f>
        <v>0</v>
      </c>
      <c r="AN181" s="181">
        <f t="shared" si="42"/>
        <v>0</v>
      </c>
      <c r="AO181" s="175">
        <f>SUMIF(วันทำงาน!$F$554:$F$687,$B181,วันทำงาน!$K$554:$K$687)</f>
        <v>0</v>
      </c>
      <c r="AP181" s="182">
        <f>IF((AND($W181&gt;=100%,$W181&lt;&gt;"")),เงื่อนไข!$F$8*AH181/$V181,0)</f>
        <v>0</v>
      </c>
      <c r="AQ181" s="184">
        <f>วันทำงาน!AU181</f>
        <v>0</v>
      </c>
      <c r="AR181" s="150"/>
      <c r="AS181" s="150">
        <f>IF(W181="",0,IF($W181&gt;=100%,เงื่อนไข!$P$4,IF($W181&gt;=80%,เงื่อนไข!$O$4,IF($W181&gt;=50%,เงื่อนไข!$N$4,IF($W181&lt;50%,เงื่อนไข!$M$4)))))</f>
        <v>0</v>
      </c>
      <c r="AT181" s="179">
        <f t="shared" si="39"/>
        <v>0</v>
      </c>
      <c r="AU181" s="175">
        <f t="shared" si="40"/>
        <v>0</v>
      </c>
      <c r="AV181" s="175">
        <f>IF(AT181=0,0,AT181/$R181*เงื่อนไข!$B$4)</f>
        <v>0</v>
      </c>
      <c r="AW181" s="181">
        <f t="shared" si="43"/>
        <v>0</v>
      </c>
      <c r="AX181" s="175">
        <f>SUMIF(วันทำงาน!$F$554:$F$687,$B181,วันทำงาน!$L$554:$L$687)</f>
        <v>0</v>
      </c>
      <c r="AY181" s="182">
        <f>IF((AND($W181&gt;=100%,$W181&lt;&gt;"")),เงื่อนไข!$F$8*AQ181/$V181,0)</f>
        <v>0</v>
      </c>
    </row>
    <row r="182" spans="1:51" s="6" customFormat="1" x14ac:dyDescent="0.25">
      <c r="A182" s="124" t="str">
        <f>IF(วันทำงาน!A182&lt;&gt;"",วันทำงาน!A182,"")</f>
        <v/>
      </c>
      <c r="B182" s="124" t="str">
        <f>IF(วันทำงาน!B182&lt;&gt;"",วันทำงาน!B182,"")</f>
        <v/>
      </c>
      <c r="C182" s="124"/>
      <c r="D182" s="124" t="str">
        <f>IF(วันทำงาน!C182&lt;&gt;"",วันทำงาน!C182,"")</f>
        <v/>
      </c>
      <c r="E182" s="125" t="str">
        <f>IF(วันทำงาน!D182&lt;&gt;"",วันทำงาน!D182,"")</f>
        <v/>
      </c>
      <c r="F182" s="90" t="str">
        <f>IF(วันทำงาน!E182&lt;&gt;"",วันทำงาน!E182,"")</f>
        <v/>
      </c>
      <c r="G182" s="124" t="str">
        <f>IF(วันทำงาน!F182&lt;&gt;"",วันทำงาน!F182,"")</f>
        <v/>
      </c>
      <c r="H182" s="136" t="str">
        <f>IF(F182="Salesman",วันทำงาน!G182,"")</f>
        <v/>
      </c>
      <c r="I182" s="141" t="str">
        <f>IF($H182="","",AB182/$R182*(100%-เงื่อนไข!$B$4))</f>
        <v/>
      </c>
      <c r="J182" s="141" t="str">
        <f>IF($H182="","",AK182/$R182*(100%-เงื่อนไข!$B$4))</f>
        <v/>
      </c>
      <c r="K182" s="141" t="str">
        <f>IF($H182="","",AT182/$R182*(100%-เงื่อนไข!$B$4))</f>
        <v/>
      </c>
      <c r="L182" s="141" t="str">
        <f t="shared" si="44"/>
        <v/>
      </c>
      <c r="M182" s="142" t="str">
        <f>IF((OR(วันทำงาน!H182="",$F$1="")),"",IF(F182="Salesman",วันทำงาน!H182,""))</f>
        <v/>
      </c>
      <c r="N182" s="111">
        <f>IF($M182="",0,IF($X182="P",Y182*เงื่อนไข!$C$5,0))</f>
        <v>0</v>
      </c>
      <c r="O182" s="111">
        <f>IF($M182="",0,IF($X182="P",AH182*เงื่อนไข!$C$5,0))</f>
        <v>0</v>
      </c>
      <c r="P182" s="141">
        <f>IF($M182="",0,IF($X182="P",AQ182*เงื่อนไข!$C$5,0))</f>
        <v>0</v>
      </c>
      <c r="Q182" s="141">
        <f t="shared" si="45"/>
        <v>0</v>
      </c>
      <c r="R182" s="124" t="str">
        <f>IF($A182="","",IF(วันทำงาน!J182&lt;&gt;"",วันทำงาน!J182,""))</f>
        <v/>
      </c>
      <c r="S182" s="124" t="str">
        <f>IF($A182="","",IF(วันทำงาน!K182&lt;&gt;"",วันทำงาน!K182,""))</f>
        <v/>
      </c>
      <c r="T182" s="156">
        <f>IF(วันทำงาน!AZ182&lt;&gt;"",IF(วันทำงาน!AZ182&gt;S182,S182,วันทำงาน!AZ182),"")</f>
        <v>1</v>
      </c>
      <c r="U182" s="106" t="str">
        <f>IF(A182="","",เงื่อนไข!C$4)</f>
        <v/>
      </c>
      <c r="V182" s="106">
        <f t="shared" si="32"/>
        <v>0</v>
      </c>
      <c r="W182" s="105" t="str">
        <f t="shared" si="33"/>
        <v/>
      </c>
      <c r="X182" s="186" t="str">
        <f t="shared" si="34"/>
        <v/>
      </c>
      <c r="Y182" s="184">
        <f>วันทำงาน!AQ182</f>
        <v>0</v>
      </c>
      <c r="Z182" s="150"/>
      <c r="AA182" s="150">
        <f>IF($W182="",0,IF($W182&gt;=100%,เงื่อนไข!$H$4,IF($W182&gt;=80%,เงื่อนไข!$G$4,IF($W182&gt;=50%,เงื่อนไข!$F$4,IF($W182&lt;50%,เงื่อนไข!$E$4)))))</f>
        <v>0</v>
      </c>
      <c r="AB182" s="179">
        <f t="shared" si="35"/>
        <v>0</v>
      </c>
      <c r="AC182" s="141">
        <f t="shared" si="36"/>
        <v>0</v>
      </c>
      <c r="AD182" s="175">
        <f>IF(AB182=0,0,AB182/$R182*เงื่อนไข!$B$4)</f>
        <v>0</v>
      </c>
      <c r="AE182" s="181">
        <f t="shared" si="41"/>
        <v>0</v>
      </c>
      <c r="AF182" s="175">
        <f>SUMIF(วันทำงาน!$F$554:$F$687,$B182,วันทำงาน!$J$554:$J$687)</f>
        <v>0</v>
      </c>
      <c r="AG182" s="182">
        <f>IF((AND($W182&gt;=100%,$W182&lt;&gt;"")),เงื่อนไข!$F$8*Y182/$V182,0)</f>
        <v>0</v>
      </c>
      <c r="AH182" s="181">
        <f>SUM(วันทำงาน!AR182:AT182,วันทำงาน!AV182:AX182)</f>
        <v>0</v>
      </c>
      <c r="AI182" s="150"/>
      <c r="AJ182" s="150">
        <f>IF($W182="",0,IF($W182&gt;=100%,เงื่อนไข!$L$4,IF($W182&gt;=80%,เงื่อนไข!$K$4,IF($W182&gt;=50%,เงื่อนไข!$J$4,IF($W182&lt;50%,เงื่อนไข!$I$4)))))</f>
        <v>0</v>
      </c>
      <c r="AK182" s="179">
        <f t="shared" si="37"/>
        <v>0</v>
      </c>
      <c r="AL182" s="175">
        <f t="shared" si="38"/>
        <v>0</v>
      </c>
      <c r="AM182" s="175">
        <f>IF(AK182=0,0,AK182/$R182*เงื่อนไข!$B$4)</f>
        <v>0</v>
      </c>
      <c r="AN182" s="181">
        <f t="shared" si="42"/>
        <v>0</v>
      </c>
      <c r="AO182" s="175">
        <f>SUMIF(วันทำงาน!$F$554:$F$687,$B182,วันทำงาน!$K$554:$K$687)</f>
        <v>0</v>
      </c>
      <c r="AP182" s="182">
        <f>IF((AND($W182&gt;=100%,$W182&lt;&gt;"")),เงื่อนไข!$F$8*AH182/$V182,0)</f>
        <v>0</v>
      </c>
      <c r="AQ182" s="184">
        <f>วันทำงาน!AU182</f>
        <v>0</v>
      </c>
      <c r="AR182" s="150"/>
      <c r="AS182" s="150">
        <f>IF(W182="",0,IF($W182&gt;=100%,เงื่อนไข!$P$4,IF($W182&gt;=80%,เงื่อนไข!$O$4,IF($W182&gt;=50%,เงื่อนไข!$N$4,IF($W182&lt;50%,เงื่อนไข!$M$4)))))</f>
        <v>0</v>
      </c>
      <c r="AT182" s="179">
        <f t="shared" si="39"/>
        <v>0</v>
      </c>
      <c r="AU182" s="175">
        <f t="shared" si="40"/>
        <v>0</v>
      </c>
      <c r="AV182" s="175">
        <f>IF(AT182=0,0,AT182/$R182*เงื่อนไข!$B$4)</f>
        <v>0</v>
      </c>
      <c r="AW182" s="181">
        <f t="shared" si="43"/>
        <v>0</v>
      </c>
      <c r="AX182" s="175">
        <f>SUMIF(วันทำงาน!$F$554:$F$687,$B182,วันทำงาน!$L$554:$L$687)</f>
        <v>0</v>
      </c>
      <c r="AY182" s="182">
        <f>IF((AND($W182&gt;=100%,$W182&lt;&gt;"")),เงื่อนไข!$F$8*AQ182/$V182,0)</f>
        <v>0</v>
      </c>
    </row>
    <row r="183" spans="1:51" s="6" customFormat="1" x14ac:dyDescent="0.25">
      <c r="A183" s="124" t="str">
        <f>IF(วันทำงาน!A183&lt;&gt;"",วันทำงาน!A183,"")</f>
        <v/>
      </c>
      <c r="B183" s="124" t="str">
        <f>IF(วันทำงาน!B183&lt;&gt;"",วันทำงาน!B183,"")</f>
        <v/>
      </c>
      <c r="C183" s="124"/>
      <c r="D183" s="124" t="str">
        <f>IF(วันทำงาน!C183&lt;&gt;"",วันทำงาน!C183,"")</f>
        <v/>
      </c>
      <c r="E183" s="125" t="str">
        <f>IF(วันทำงาน!D183&lt;&gt;"",วันทำงาน!D183,"")</f>
        <v/>
      </c>
      <c r="F183" s="90" t="str">
        <f>IF(วันทำงาน!E183&lt;&gt;"",วันทำงาน!E183,"")</f>
        <v/>
      </c>
      <c r="G183" s="124" t="str">
        <f>IF(วันทำงาน!F183&lt;&gt;"",วันทำงาน!F183,"")</f>
        <v/>
      </c>
      <c r="H183" s="136" t="str">
        <f>IF(F183="Salesman",วันทำงาน!G183,"")</f>
        <v/>
      </c>
      <c r="I183" s="141" t="str">
        <f>IF($H183="","",AB183/$R183*(100%-เงื่อนไข!$B$4))</f>
        <v/>
      </c>
      <c r="J183" s="141" t="str">
        <f>IF($H183="","",AK183/$R183*(100%-เงื่อนไข!$B$4))</f>
        <v/>
      </c>
      <c r="K183" s="141" t="str">
        <f>IF($H183="","",AT183/$R183*(100%-เงื่อนไข!$B$4))</f>
        <v/>
      </c>
      <c r="L183" s="141" t="str">
        <f t="shared" si="44"/>
        <v/>
      </c>
      <c r="M183" s="142" t="str">
        <f>IF((OR(วันทำงาน!H183="",$F$1="")),"",IF(F183="Salesman",วันทำงาน!H183,""))</f>
        <v/>
      </c>
      <c r="N183" s="111">
        <f>IF($M183="",0,IF($X183="P",Y183*เงื่อนไข!$C$5,0))</f>
        <v>0</v>
      </c>
      <c r="O183" s="111">
        <f>IF($M183="",0,IF($X183="P",AH183*เงื่อนไข!$C$5,0))</f>
        <v>0</v>
      </c>
      <c r="P183" s="141">
        <f>IF($M183="",0,IF($X183="P",AQ183*เงื่อนไข!$C$5,0))</f>
        <v>0</v>
      </c>
      <c r="Q183" s="141">
        <f t="shared" si="45"/>
        <v>0</v>
      </c>
      <c r="R183" s="124" t="str">
        <f>IF($A183="","",IF(วันทำงาน!J183&lt;&gt;"",วันทำงาน!J183,""))</f>
        <v/>
      </c>
      <c r="S183" s="124" t="str">
        <f>IF($A183="","",IF(วันทำงาน!K183&lt;&gt;"",วันทำงาน!K183,""))</f>
        <v/>
      </c>
      <c r="T183" s="156">
        <f>IF(วันทำงาน!AZ183&lt;&gt;"",IF(วันทำงาน!AZ183&gt;S183,S183,วันทำงาน!AZ183),"")</f>
        <v>1</v>
      </c>
      <c r="U183" s="106" t="str">
        <f>IF(A183="","",เงื่อนไข!C$4)</f>
        <v/>
      </c>
      <c r="V183" s="106">
        <f t="shared" si="32"/>
        <v>0</v>
      </c>
      <c r="W183" s="105" t="str">
        <f t="shared" si="33"/>
        <v/>
      </c>
      <c r="X183" s="186" t="str">
        <f t="shared" si="34"/>
        <v/>
      </c>
      <c r="Y183" s="184">
        <f>วันทำงาน!AQ183</f>
        <v>0</v>
      </c>
      <c r="Z183" s="150"/>
      <c r="AA183" s="150">
        <f>IF($W183="",0,IF($W183&gt;=100%,เงื่อนไข!$H$4,IF($W183&gt;=80%,เงื่อนไข!$G$4,IF($W183&gt;=50%,เงื่อนไข!$F$4,IF($W183&lt;50%,เงื่อนไข!$E$4)))))</f>
        <v>0</v>
      </c>
      <c r="AB183" s="179">
        <f t="shared" si="35"/>
        <v>0</v>
      </c>
      <c r="AC183" s="141">
        <f t="shared" si="36"/>
        <v>0</v>
      </c>
      <c r="AD183" s="175">
        <f>IF(AB183=0,0,AB183/$R183*เงื่อนไข!$B$4)</f>
        <v>0</v>
      </c>
      <c r="AE183" s="181">
        <f t="shared" si="41"/>
        <v>0</v>
      </c>
      <c r="AF183" s="175">
        <f>SUMIF(วันทำงาน!$F$554:$F$687,$B183,วันทำงาน!$J$554:$J$687)</f>
        <v>0</v>
      </c>
      <c r="AG183" s="182">
        <f>IF((AND($W183&gt;=100%,$W183&lt;&gt;"")),เงื่อนไข!$F$8*Y183/$V183,0)</f>
        <v>0</v>
      </c>
      <c r="AH183" s="181">
        <f>SUM(วันทำงาน!AR183:AT183,วันทำงาน!AV183:AX183)</f>
        <v>0</v>
      </c>
      <c r="AI183" s="150"/>
      <c r="AJ183" s="150">
        <f>IF($W183="",0,IF($W183&gt;=100%,เงื่อนไข!$L$4,IF($W183&gt;=80%,เงื่อนไข!$K$4,IF($W183&gt;=50%,เงื่อนไข!$J$4,IF($W183&lt;50%,เงื่อนไข!$I$4)))))</f>
        <v>0</v>
      </c>
      <c r="AK183" s="179">
        <f t="shared" si="37"/>
        <v>0</v>
      </c>
      <c r="AL183" s="175">
        <f t="shared" si="38"/>
        <v>0</v>
      </c>
      <c r="AM183" s="175">
        <f>IF(AK183=0,0,AK183/$R183*เงื่อนไข!$B$4)</f>
        <v>0</v>
      </c>
      <c r="AN183" s="181">
        <f t="shared" si="42"/>
        <v>0</v>
      </c>
      <c r="AO183" s="175">
        <f>SUMIF(วันทำงาน!$F$554:$F$687,$B183,วันทำงาน!$K$554:$K$687)</f>
        <v>0</v>
      </c>
      <c r="AP183" s="182">
        <f>IF((AND($W183&gt;=100%,$W183&lt;&gt;"")),เงื่อนไข!$F$8*AH183/$V183,0)</f>
        <v>0</v>
      </c>
      <c r="AQ183" s="184">
        <f>วันทำงาน!AU183</f>
        <v>0</v>
      </c>
      <c r="AR183" s="150"/>
      <c r="AS183" s="150">
        <f>IF(W183="",0,IF($W183&gt;=100%,เงื่อนไข!$P$4,IF($W183&gt;=80%,เงื่อนไข!$O$4,IF($W183&gt;=50%,เงื่อนไข!$N$4,IF($W183&lt;50%,เงื่อนไข!$M$4)))))</f>
        <v>0</v>
      </c>
      <c r="AT183" s="179">
        <f t="shared" si="39"/>
        <v>0</v>
      </c>
      <c r="AU183" s="175">
        <f t="shared" si="40"/>
        <v>0</v>
      </c>
      <c r="AV183" s="175">
        <f>IF(AT183=0,0,AT183/$R183*เงื่อนไข!$B$4)</f>
        <v>0</v>
      </c>
      <c r="AW183" s="181">
        <f t="shared" si="43"/>
        <v>0</v>
      </c>
      <c r="AX183" s="175">
        <f>SUMIF(วันทำงาน!$F$554:$F$687,$B183,วันทำงาน!$L$554:$L$687)</f>
        <v>0</v>
      </c>
      <c r="AY183" s="182">
        <f>IF((AND($W183&gt;=100%,$W183&lt;&gt;"")),เงื่อนไข!$F$8*AQ183/$V183,0)</f>
        <v>0</v>
      </c>
    </row>
    <row r="184" spans="1:51" s="6" customFormat="1" x14ac:dyDescent="0.25">
      <c r="A184" s="124" t="str">
        <f>IF(วันทำงาน!A184&lt;&gt;"",วันทำงาน!A184,"")</f>
        <v/>
      </c>
      <c r="B184" s="124" t="str">
        <f>IF(วันทำงาน!B184&lt;&gt;"",วันทำงาน!B184,"")</f>
        <v/>
      </c>
      <c r="C184" s="124"/>
      <c r="D184" s="124" t="str">
        <f>IF(วันทำงาน!C184&lt;&gt;"",วันทำงาน!C184,"")</f>
        <v/>
      </c>
      <c r="E184" s="125" t="str">
        <f>IF(วันทำงาน!D184&lt;&gt;"",วันทำงาน!D184,"")</f>
        <v/>
      </c>
      <c r="F184" s="90" t="str">
        <f>IF(วันทำงาน!E184&lt;&gt;"",วันทำงาน!E184,"")</f>
        <v/>
      </c>
      <c r="G184" s="124" t="str">
        <f>IF(วันทำงาน!F184&lt;&gt;"",วันทำงาน!F184,"")</f>
        <v/>
      </c>
      <c r="H184" s="136" t="str">
        <f>IF(F184="Salesman",วันทำงาน!G184,"")</f>
        <v/>
      </c>
      <c r="I184" s="141" t="str">
        <f>IF($H184="","",AB184/$R184*(100%-เงื่อนไข!$B$4))</f>
        <v/>
      </c>
      <c r="J184" s="141" t="str">
        <f>IF($H184="","",AK184/$R184*(100%-เงื่อนไข!$B$4))</f>
        <v/>
      </c>
      <c r="K184" s="141" t="str">
        <f>IF($H184="","",AT184/$R184*(100%-เงื่อนไข!$B$4))</f>
        <v/>
      </c>
      <c r="L184" s="141" t="str">
        <f t="shared" si="44"/>
        <v/>
      </c>
      <c r="M184" s="142" t="str">
        <f>IF((OR(วันทำงาน!H184="",$F$1="")),"",IF(F184="Salesman",วันทำงาน!H184,""))</f>
        <v/>
      </c>
      <c r="N184" s="111">
        <f>IF($M184="",0,IF($X184="P",Y184*เงื่อนไข!$C$5,0))</f>
        <v>0</v>
      </c>
      <c r="O184" s="111">
        <f>IF($M184="",0,IF($X184="P",AH184*เงื่อนไข!$C$5,0))</f>
        <v>0</v>
      </c>
      <c r="P184" s="141">
        <f>IF($M184="",0,IF($X184="P",AQ184*เงื่อนไข!$C$5,0))</f>
        <v>0</v>
      </c>
      <c r="Q184" s="141">
        <f t="shared" si="45"/>
        <v>0</v>
      </c>
      <c r="R184" s="124" t="str">
        <f>IF($A184="","",IF(วันทำงาน!J184&lt;&gt;"",วันทำงาน!J184,""))</f>
        <v/>
      </c>
      <c r="S184" s="124" t="str">
        <f>IF($A184="","",IF(วันทำงาน!K184&lt;&gt;"",วันทำงาน!K184,""))</f>
        <v/>
      </c>
      <c r="T184" s="156">
        <f>IF(วันทำงาน!AZ184&lt;&gt;"",IF(วันทำงาน!AZ184&gt;S184,S184,วันทำงาน!AZ184),"")</f>
        <v>1</v>
      </c>
      <c r="U184" s="106" t="str">
        <f>IF(A184="","",เงื่อนไข!C$4)</f>
        <v/>
      </c>
      <c r="V184" s="106">
        <f t="shared" si="32"/>
        <v>0</v>
      </c>
      <c r="W184" s="105" t="str">
        <f t="shared" si="33"/>
        <v/>
      </c>
      <c r="X184" s="186" t="str">
        <f t="shared" si="34"/>
        <v/>
      </c>
      <c r="Y184" s="184">
        <f>วันทำงาน!AQ184</f>
        <v>0</v>
      </c>
      <c r="Z184" s="150"/>
      <c r="AA184" s="150">
        <f>IF($W184="",0,IF($W184&gt;=100%,เงื่อนไข!$H$4,IF($W184&gt;=80%,เงื่อนไข!$G$4,IF($W184&gt;=50%,เงื่อนไข!$F$4,IF($W184&lt;50%,เงื่อนไข!$E$4)))))</f>
        <v>0</v>
      </c>
      <c r="AB184" s="179">
        <f t="shared" si="35"/>
        <v>0</v>
      </c>
      <c r="AC184" s="141">
        <f t="shared" si="36"/>
        <v>0</v>
      </c>
      <c r="AD184" s="175">
        <f>IF(AB184=0,0,AB184/$R184*เงื่อนไข!$B$4)</f>
        <v>0</v>
      </c>
      <c r="AE184" s="181">
        <f t="shared" si="41"/>
        <v>0</v>
      </c>
      <c r="AF184" s="175">
        <f>SUMIF(วันทำงาน!$F$554:$F$687,$B184,วันทำงาน!$J$554:$J$687)</f>
        <v>0</v>
      </c>
      <c r="AG184" s="182">
        <f>IF((AND($W184&gt;=100%,$W184&lt;&gt;"")),เงื่อนไข!$F$8*Y184/$V184,0)</f>
        <v>0</v>
      </c>
      <c r="AH184" s="181">
        <f>SUM(วันทำงาน!AR184:AT184,วันทำงาน!AV184:AX184)</f>
        <v>0</v>
      </c>
      <c r="AI184" s="150"/>
      <c r="AJ184" s="150">
        <f>IF($W184="",0,IF($W184&gt;=100%,เงื่อนไข!$L$4,IF($W184&gt;=80%,เงื่อนไข!$K$4,IF($W184&gt;=50%,เงื่อนไข!$J$4,IF($W184&lt;50%,เงื่อนไข!$I$4)))))</f>
        <v>0</v>
      </c>
      <c r="AK184" s="179">
        <f t="shared" si="37"/>
        <v>0</v>
      </c>
      <c r="AL184" s="175">
        <f t="shared" si="38"/>
        <v>0</v>
      </c>
      <c r="AM184" s="175">
        <f>IF(AK184=0,0,AK184/$R184*เงื่อนไข!$B$4)</f>
        <v>0</v>
      </c>
      <c r="AN184" s="181">
        <f t="shared" si="42"/>
        <v>0</v>
      </c>
      <c r="AO184" s="175">
        <f>SUMIF(วันทำงาน!$F$554:$F$687,$B184,วันทำงาน!$K$554:$K$687)</f>
        <v>0</v>
      </c>
      <c r="AP184" s="182">
        <f>IF((AND($W184&gt;=100%,$W184&lt;&gt;"")),เงื่อนไข!$F$8*AH184/$V184,0)</f>
        <v>0</v>
      </c>
      <c r="AQ184" s="184">
        <f>วันทำงาน!AU184</f>
        <v>0</v>
      </c>
      <c r="AR184" s="150"/>
      <c r="AS184" s="150">
        <f>IF(W184="",0,IF($W184&gt;=100%,เงื่อนไข!$P$4,IF($W184&gt;=80%,เงื่อนไข!$O$4,IF($W184&gt;=50%,เงื่อนไข!$N$4,IF($W184&lt;50%,เงื่อนไข!$M$4)))))</f>
        <v>0</v>
      </c>
      <c r="AT184" s="179">
        <f t="shared" si="39"/>
        <v>0</v>
      </c>
      <c r="AU184" s="175">
        <f t="shared" si="40"/>
        <v>0</v>
      </c>
      <c r="AV184" s="175">
        <f>IF(AT184=0,0,AT184/$R184*เงื่อนไข!$B$4)</f>
        <v>0</v>
      </c>
      <c r="AW184" s="181">
        <f t="shared" si="43"/>
        <v>0</v>
      </c>
      <c r="AX184" s="175">
        <f>SUMIF(วันทำงาน!$F$554:$F$687,$B184,วันทำงาน!$L$554:$L$687)</f>
        <v>0</v>
      </c>
      <c r="AY184" s="182">
        <f>IF((AND($W184&gt;=100%,$W184&lt;&gt;"")),เงื่อนไข!$F$8*AQ184/$V184,0)</f>
        <v>0</v>
      </c>
    </row>
    <row r="185" spans="1:51" s="6" customFormat="1" x14ac:dyDescent="0.25">
      <c r="A185" s="124" t="str">
        <f>IF(วันทำงาน!A185&lt;&gt;"",วันทำงาน!A185,"")</f>
        <v/>
      </c>
      <c r="B185" s="124" t="str">
        <f>IF(วันทำงาน!B185&lt;&gt;"",วันทำงาน!B185,"")</f>
        <v/>
      </c>
      <c r="C185" s="124"/>
      <c r="D185" s="124" t="str">
        <f>IF(วันทำงาน!C185&lt;&gt;"",วันทำงาน!C185,"")</f>
        <v/>
      </c>
      <c r="E185" s="125" t="str">
        <f>IF(วันทำงาน!D185&lt;&gt;"",วันทำงาน!D185,"")</f>
        <v/>
      </c>
      <c r="F185" s="90" t="str">
        <f>IF(วันทำงาน!E185&lt;&gt;"",วันทำงาน!E185,"")</f>
        <v/>
      </c>
      <c r="G185" s="124" t="str">
        <f>IF(วันทำงาน!F185&lt;&gt;"",วันทำงาน!F185,"")</f>
        <v/>
      </c>
      <c r="H185" s="136" t="str">
        <f>IF(F185="Salesman",วันทำงาน!G185,"")</f>
        <v/>
      </c>
      <c r="I185" s="141" t="str">
        <f>IF($H185="","",AB185/$R185*(100%-เงื่อนไข!$B$4))</f>
        <v/>
      </c>
      <c r="J185" s="141" t="str">
        <f>IF($H185="","",AK185/$R185*(100%-เงื่อนไข!$B$4))</f>
        <v/>
      </c>
      <c r="K185" s="141" t="str">
        <f>IF($H185="","",AT185/$R185*(100%-เงื่อนไข!$B$4))</f>
        <v/>
      </c>
      <c r="L185" s="141" t="str">
        <f t="shared" si="44"/>
        <v/>
      </c>
      <c r="M185" s="142" t="str">
        <f>IF((OR(วันทำงาน!H185="",$F$1="")),"",IF(F185="Salesman",วันทำงาน!H185,""))</f>
        <v/>
      </c>
      <c r="N185" s="111">
        <f>IF($M185="",0,IF($X185="P",Y185*เงื่อนไข!$C$5,0))</f>
        <v>0</v>
      </c>
      <c r="O185" s="111">
        <f>IF($M185="",0,IF($X185="P",AH185*เงื่อนไข!$C$5,0))</f>
        <v>0</v>
      </c>
      <c r="P185" s="141">
        <f>IF($M185="",0,IF($X185="P",AQ185*เงื่อนไข!$C$5,0))</f>
        <v>0</v>
      </c>
      <c r="Q185" s="141">
        <f t="shared" si="45"/>
        <v>0</v>
      </c>
      <c r="R185" s="124" t="str">
        <f>IF($A185="","",IF(วันทำงาน!J185&lt;&gt;"",วันทำงาน!J185,""))</f>
        <v/>
      </c>
      <c r="S185" s="124" t="str">
        <f>IF($A185="","",IF(วันทำงาน!K185&lt;&gt;"",วันทำงาน!K185,""))</f>
        <v/>
      </c>
      <c r="T185" s="156">
        <f>IF(วันทำงาน!AZ185&lt;&gt;"",IF(วันทำงาน!AZ185&gt;S185,S185,วันทำงาน!AZ185),"")</f>
        <v>1</v>
      </c>
      <c r="U185" s="106" t="str">
        <f>IF(A185="","",เงื่อนไข!C$4)</f>
        <v/>
      </c>
      <c r="V185" s="106">
        <f t="shared" si="32"/>
        <v>0</v>
      </c>
      <c r="W185" s="105" t="str">
        <f t="shared" si="33"/>
        <v/>
      </c>
      <c r="X185" s="186" t="str">
        <f t="shared" si="34"/>
        <v/>
      </c>
      <c r="Y185" s="184">
        <f>วันทำงาน!AQ185</f>
        <v>0</v>
      </c>
      <c r="Z185" s="150"/>
      <c r="AA185" s="150">
        <f>IF($W185="",0,IF($W185&gt;=100%,เงื่อนไข!$H$4,IF($W185&gt;=80%,เงื่อนไข!$G$4,IF($W185&gt;=50%,เงื่อนไข!$F$4,IF($W185&lt;50%,เงื่อนไข!$E$4)))))</f>
        <v>0</v>
      </c>
      <c r="AB185" s="179">
        <f t="shared" si="35"/>
        <v>0</v>
      </c>
      <c r="AC185" s="141">
        <f t="shared" si="36"/>
        <v>0</v>
      </c>
      <c r="AD185" s="175">
        <f>IF(AB185=0,0,AB185/$R185*เงื่อนไข!$B$4)</f>
        <v>0</v>
      </c>
      <c r="AE185" s="181">
        <f t="shared" si="41"/>
        <v>0</v>
      </c>
      <c r="AF185" s="175">
        <f>SUMIF(วันทำงาน!$F$554:$F$687,$B185,วันทำงาน!$J$554:$J$687)</f>
        <v>0</v>
      </c>
      <c r="AG185" s="182">
        <f>IF((AND($W185&gt;=100%,$W185&lt;&gt;"")),เงื่อนไข!$F$8*Y185/$V185,0)</f>
        <v>0</v>
      </c>
      <c r="AH185" s="181">
        <f>SUM(วันทำงาน!AR185:AT185,วันทำงาน!AV185:AX185)</f>
        <v>0</v>
      </c>
      <c r="AI185" s="150"/>
      <c r="AJ185" s="150">
        <f>IF($W185="",0,IF($W185&gt;=100%,เงื่อนไข!$L$4,IF($W185&gt;=80%,เงื่อนไข!$K$4,IF($W185&gt;=50%,เงื่อนไข!$J$4,IF($W185&lt;50%,เงื่อนไข!$I$4)))))</f>
        <v>0</v>
      </c>
      <c r="AK185" s="179">
        <f t="shared" si="37"/>
        <v>0</v>
      </c>
      <c r="AL185" s="175">
        <f t="shared" si="38"/>
        <v>0</v>
      </c>
      <c r="AM185" s="175">
        <f>IF(AK185=0,0,AK185/$R185*เงื่อนไข!$B$4)</f>
        <v>0</v>
      </c>
      <c r="AN185" s="181">
        <f t="shared" si="42"/>
        <v>0</v>
      </c>
      <c r="AO185" s="175">
        <f>SUMIF(วันทำงาน!$F$554:$F$687,$B185,วันทำงาน!$K$554:$K$687)</f>
        <v>0</v>
      </c>
      <c r="AP185" s="182">
        <f>IF((AND($W185&gt;=100%,$W185&lt;&gt;"")),เงื่อนไข!$F$8*AH185/$V185,0)</f>
        <v>0</v>
      </c>
      <c r="AQ185" s="184">
        <f>วันทำงาน!AU185</f>
        <v>0</v>
      </c>
      <c r="AR185" s="150"/>
      <c r="AS185" s="150">
        <f>IF(W185="",0,IF($W185&gt;=100%,เงื่อนไข!$P$4,IF($W185&gt;=80%,เงื่อนไข!$O$4,IF($W185&gt;=50%,เงื่อนไข!$N$4,IF($W185&lt;50%,เงื่อนไข!$M$4)))))</f>
        <v>0</v>
      </c>
      <c r="AT185" s="179">
        <f t="shared" si="39"/>
        <v>0</v>
      </c>
      <c r="AU185" s="175">
        <f t="shared" si="40"/>
        <v>0</v>
      </c>
      <c r="AV185" s="175">
        <f>IF(AT185=0,0,AT185/$R185*เงื่อนไข!$B$4)</f>
        <v>0</v>
      </c>
      <c r="AW185" s="181">
        <f t="shared" si="43"/>
        <v>0</v>
      </c>
      <c r="AX185" s="175">
        <f>SUMIF(วันทำงาน!$F$554:$F$687,$B185,วันทำงาน!$L$554:$L$687)</f>
        <v>0</v>
      </c>
      <c r="AY185" s="182">
        <f>IF((AND($W185&gt;=100%,$W185&lt;&gt;"")),เงื่อนไข!$F$8*AQ185/$V185,0)</f>
        <v>0</v>
      </c>
    </row>
    <row r="186" spans="1:51" s="6" customFormat="1" x14ac:dyDescent="0.25">
      <c r="A186" s="124" t="str">
        <f>IF(วันทำงาน!A186&lt;&gt;"",วันทำงาน!A186,"")</f>
        <v/>
      </c>
      <c r="B186" s="124" t="str">
        <f>IF(วันทำงาน!B186&lt;&gt;"",วันทำงาน!B186,"")</f>
        <v/>
      </c>
      <c r="C186" s="124"/>
      <c r="D186" s="124" t="str">
        <f>IF(วันทำงาน!C186&lt;&gt;"",วันทำงาน!C186,"")</f>
        <v/>
      </c>
      <c r="E186" s="125" t="str">
        <f>IF(วันทำงาน!D186&lt;&gt;"",วันทำงาน!D186,"")</f>
        <v/>
      </c>
      <c r="F186" s="90" t="str">
        <f>IF(วันทำงาน!E186&lt;&gt;"",วันทำงาน!E186,"")</f>
        <v/>
      </c>
      <c r="G186" s="124" t="str">
        <f>IF(วันทำงาน!F186&lt;&gt;"",วันทำงาน!F186,"")</f>
        <v/>
      </c>
      <c r="H186" s="136" t="str">
        <f>IF(F186="Salesman",วันทำงาน!G186,"")</f>
        <v/>
      </c>
      <c r="I186" s="141" t="str">
        <f>IF($H186="","",AB186/$R186*(100%-เงื่อนไข!$B$4))</f>
        <v/>
      </c>
      <c r="J186" s="141" t="str">
        <f>IF($H186="","",AK186/$R186*(100%-เงื่อนไข!$B$4))</f>
        <v/>
      </c>
      <c r="K186" s="141" t="str">
        <f>IF($H186="","",AT186/$R186*(100%-เงื่อนไข!$B$4))</f>
        <v/>
      </c>
      <c r="L186" s="141" t="str">
        <f t="shared" si="44"/>
        <v/>
      </c>
      <c r="M186" s="142" t="str">
        <f>IF((OR(วันทำงาน!H186="",$F$1="")),"",IF(F186="Salesman",วันทำงาน!H186,""))</f>
        <v/>
      </c>
      <c r="N186" s="111">
        <f>IF($M186="",0,IF($X186="P",Y186*เงื่อนไข!$C$5,0))</f>
        <v>0</v>
      </c>
      <c r="O186" s="111">
        <f>IF($M186="",0,IF($X186="P",AH186*เงื่อนไข!$C$5,0))</f>
        <v>0</v>
      </c>
      <c r="P186" s="141">
        <f>IF($M186="",0,IF($X186="P",AQ186*เงื่อนไข!$C$5,0))</f>
        <v>0</v>
      </c>
      <c r="Q186" s="141">
        <f t="shared" si="45"/>
        <v>0</v>
      </c>
      <c r="R186" s="124" t="str">
        <f>IF($A186="","",IF(วันทำงาน!J186&lt;&gt;"",วันทำงาน!J186,""))</f>
        <v/>
      </c>
      <c r="S186" s="124" t="str">
        <f>IF($A186="","",IF(วันทำงาน!K186&lt;&gt;"",วันทำงาน!K186,""))</f>
        <v/>
      </c>
      <c r="T186" s="156">
        <f>IF(วันทำงาน!AZ186&lt;&gt;"",IF(วันทำงาน!AZ186&gt;S186,S186,วันทำงาน!AZ186),"")</f>
        <v>1</v>
      </c>
      <c r="U186" s="106" t="str">
        <f>IF(A186="","",เงื่อนไข!C$4)</f>
        <v/>
      </c>
      <c r="V186" s="106">
        <f t="shared" si="32"/>
        <v>0</v>
      </c>
      <c r="W186" s="105" t="str">
        <f t="shared" si="33"/>
        <v/>
      </c>
      <c r="X186" s="186" t="str">
        <f t="shared" si="34"/>
        <v/>
      </c>
      <c r="Y186" s="184">
        <f>วันทำงาน!AQ186</f>
        <v>0</v>
      </c>
      <c r="Z186" s="150"/>
      <c r="AA186" s="150">
        <f>IF($W186="",0,IF($W186&gt;=100%,เงื่อนไข!$H$4,IF($W186&gt;=80%,เงื่อนไข!$G$4,IF($W186&gt;=50%,เงื่อนไข!$F$4,IF($W186&lt;50%,เงื่อนไข!$E$4)))))</f>
        <v>0</v>
      </c>
      <c r="AB186" s="179">
        <f t="shared" si="35"/>
        <v>0</v>
      </c>
      <c r="AC186" s="141">
        <f t="shared" si="36"/>
        <v>0</v>
      </c>
      <c r="AD186" s="175">
        <f>IF(AB186=0,0,AB186/$R186*เงื่อนไข!$B$4)</f>
        <v>0</v>
      </c>
      <c r="AE186" s="181">
        <f t="shared" si="41"/>
        <v>0</v>
      </c>
      <c r="AF186" s="175">
        <f>SUMIF(วันทำงาน!$F$554:$F$687,$B186,วันทำงาน!$J$554:$J$687)</f>
        <v>0</v>
      </c>
      <c r="AG186" s="182">
        <f>IF((AND($W186&gt;=100%,$W186&lt;&gt;"")),เงื่อนไข!$F$8*Y186/$V186,0)</f>
        <v>0</v>
      </c>
      <c r="AH186" s="181">
        <f>SUM(วันทำงาน!AR186:AT186,วันทำงาน!AV186:AX186)</f>
        <v>0</v>
      </c>
      <c r="AI186" s="150"/>
      <c r="AJ186" s="150">
        <f>IF($W186="",0,IF($W186&gt;=100%,เงื่อนไข!$L$4,IF($W186&gt;=80%,เงื่อนไข!$K$4,IF($W186&gt;=50%,เงื่อนไข!$J$4,IF($W186&lt;50%,เงื่อนไข!$I$4)))))</f>
        <v>0</v>
      </c>
      <c r="AK186" s="179">
        <f t="shared" si="37"/>
        <v>0</v>
      </c>
      <c r="AL186" s="175">
        <f t="shared" si="38"/>
        <v>0</v>
      </c>
      <c r="AM186" s="175">
        <f>IF(AK186=0,0,AK186/$R186*เงื่อนไข!$B$4)</f>
        <v>0</v>
      </c>
      <c r="AN186" s="181">
        <f t="shared" si="42"/>
        <v>0</v>
      </c>
      <c r="AO186" s="175">
        <f>SUMIF(วันทำงาน!$F$554:$F$687,$B186,วันทำงาน!$K$554:$K$687)</f>
        <v>0</v>
      </c>
      <c r="AP186" s="182">
        <f>IF((AND($W186&gt;=100%,$W186&lt;&gt;"")),เงื่อนไข!$F$8*AH186/$V186,0)</f>
        <v>0</v>
      </c>
      <c r="AQ186" s="184">
        <f>วันทำงาน!AU186</f>
        <v>0</v>
      </c>
      <c r="AR186" s="150"/>
      <c r="AS186" s="150">
        <f>IF(W186="",0,IF($W186&gt;=100%,เงื่อนไข!$P$4,IF($W186&gt;=80%,เงื่อนไข!$O$4,IF($W186&gt;=50%,เงื่อนไข!$N$4,IF($W186&lt;50%,เงื่อนไข!$M$4)))))</f>
        <v>0</v>
      </c>
      <c r="AT186" s="179">
        <f t="shared" si="39"/>
        <v>0</v>
      </c>
      <c r="AU186" s="175">
        <f t="shared" si="40"/>
        <v>0</v>
      </c>
      <c r="AV186" s="175">
        <f>IF(AT186=0,0,AT186/$R186*เงื่อนไข!$B$4)</f>
        <v>0</v>
      </c>
      <c r="AW186" s="181">
        <f t="shared" si="43"/>
        <v>0</v>
      </c>
      <c r="AX186" s="175">
        <f>SUMIF(วันทำงาน!$F$554:$F$687,$B186,วันทำงาน!$L$554:$L$687)</f>
        <v>0</v>
      </c>
      <c r="AY186" s="182">
        <f>IF((AND($W186&gt;=100%,$W186&lt;&gt;"")),เงื่อนไข!$F$8*AQ186/$V186,0)</f>
        <v>0</v>
      </c>
    </row>
    <row r="187" spans="1:51" s="6" customFormat="1" x14ac:dyDescent="0.25">
      <c r="A187" s="124" t="str">
        <f>IF(วันทำงาน!A187&lt;&gt;"",วันทำงาน!A187,"")</f>
        <v/>
      </c>
      <c r="B187" s="124" t="str">
        <f>IF(วันทำงาน!B187&lt;&gt;"",วันทำงาน!B187,"")</f>
        <v/>
      </c>
      <c r="C187" s="124"/>
      <c r="D187" s="124" t="str">
        <f>IF(วันทำงาน!C187&lt;&gt;"",วันทำงาน!C187,"")</f>
        <v/>
      </c>
      <c r="E187" s="125" t="str">
        <f>IF(วันทำงาน!D187&lt;&gt;"",วันทำงาน!D187,"")</f>
        <v/>
      </c>
      <c r="F187" s="90" t="str">
        <f>IF(วันทำงาน!E187&lt;&gt;"",วันทำงาน!E187,"")</f>
        <v/>
      </c>
      <c r="G187" s="124" t="str">
        <f>IF(วันทำงาน!F187&lt;&gt;"",วันทำงาน!F187,"")</f>
        <v/>
      </c>
      <c r="H187" s="136" t="str">
        <f>IF(F187="Salesman",วันทำงาน!G187,"")</f>
        <v/>
      </c>
      <c r="I187" s="141" t="str">
        <f>IF($H187="","",AB187/$R187*(100%-เงื่อนไข!$B$4))</f>
        <v/>
      </c>
      <c r="J187" s="141" t="str">
        <f>IF($H187="","",AK187/$R187*(100%-เงื่อนไข!$B$4))</f>
        <v/>
      </c>
      <c r="K187" s="141" t="str">
        <f>IF($H187="","",AT187/$R187*(100%-เงื่อนไข!$B$4))</f>
        <v/>
      </c>
      <c r="L187" s="141" t="str">
        <f t="shared" si="44"/>
        <v/>
      </c>
      <c r="M187" s="142" t="str">
        <f>IF((OR(วันทำงาน!H187="",$F$1="")),"",IF(F187="Salesman",วันทำงาน!H187,""))</f>
        <v/>
      </c>
      <c r="N187" s="111">
        <f>IF($M187="",0,IF($X187="P",Y187*เงื่อนไข!$C$5,0))</f>
        <v>0</v>
      </c>
      <c r="O187" s="111">
        <f>IF($M187="",0,IF($X187="P",AH187*เงื่อนไข!$C$5,0))</f>
        <v>0</v>
      </c>
      <c r="P187" s="141">
        <f>IF($M187="",0,IF($X187="P",AQ187*เงื่อนไข!$C$5,0))</f>
        <v>0</v>
      </c>
      <c r="Q187" s="141">
        <f t="shared" si="45"/>
        <v>0</v>
      </c>
      <c r="R187" s="124" t="str">
        <f>IF($A187="","",IF(วันทำงาน!J187&lt;&gt;"",วันทำงาน!J187,""))</f>
        <v/>
      </c>
      <c r="S187" s="124" t="str">
        <f>IF($A187="","",IF(วันทำงาน!K187&lt;&gt;"",วันทำงาน!K187,""))</f>
        <v/>
      </c>
      <c r="T187" s="156">
        <f>IF(วันทำงาน!AZ187&lt;&gt;"",IF(วันทำงาน!AZ187&gt;S187,S187,วันทำงาน!AZ187),"")</f>
        <v>1</v>
      </c>
      <c r="U187" s="106" t="str">
        <f>IF(A187="","",เงื่อนไข!C$4)</f>
        <v/>
      </c>
      <c r="V187" s="106">
        <f t="shared" si="32"/>
        <v>0</v>
      </c>
      <c r="W187" s="105" t="str">
        <f t="shared" si="33"/>
        <v/>
      </c>
      <c r="X187" s="186" t="str">
        <f t="shared" si="34"/>
        <v/>
      </c>
      <c r="Y187" s="184">
        <f>วันทำงาน!AQ187</f>
        <v>0</v>
      </c>
      <c r="Z187" s="150"/>
      <c r="AA187" s="150">
        <f>IF($W187="",0,IF($W187&gt;=100%,เงื่อนไข!$H$4,IF($W187&gt;=80%,เงื่อนไข!$G$4,IF($W187&gt;=50%,เงื่อนไข!$F$4,IF($W187&lt;50%,เงื่อนไข!$E$4)))))</f>
        <v>0</v>
      </c>
      <c r="AB187" s="179">
        <f t="shared" si="35"/>
        <v>0</v>
      </c>
      <c r="AC187" s="141">
        <f t="shared" si="36"/>
        <v>0</v>
      </c>
      <c r="AD187" s="175">
        <f>IF(AB187=0,0,AB187/$R187*เงื่อนไข!$B$4)</f>
        <v>0</v>
      </c>
      <c r="AE187" s="181">
        <f t="shared" si="41"/>
        <v>0</v>
      </c>
      <c r="AF187" s="175">
        <f>SUMIF(วันทำงาน!$F$554:$F$687,$B187,วันทำงาน!$J$554:$J$687)</f>
        <v>0</v>
      </c>
      <c r="AG187" s="182">
        <f>IF((AND($W187&gt;=100%,$W187&lt;&gt;"")),เงื่อนไข!$F$8*Y187/$V187,0)</f>
        <v>0</v>
      </c>
      <c r="AH187" s="181">
        <f>SUM(วันทำงาน!AR187:AT187,วันทำงาน!AV187:AX187)</f>
        <v>0</v>
      </c>
      <c r="AI187" s="150"/>
      <c r="AJ187" s="150">
        <f>IF($W187="",0,IF($W187&gt;=100%,เงื่อนไข!$L$4,IF($W187&gt;=80%,เงื่อนไข!$K$4,IF($W187&gt;=50%,เงื่อนไข!$J$4,IF($W187&lt;50%,เงื่อนไข!$I$4)))))</f>
        <v>0</v>
      </c>
      <c r="AK187" s="179">
        <f t="shared" si="37"/>
        <v>0</v>
      </c>
      <c r="AL187" s="175">
        <f t="shared" si="38"/>
        <v>0</v>
      </c>
      <c r="AM187" s="175">
        <f>IF(AK187=0,0,AK187/$R187*เงื่อนไข!$B$4)</f>
        <v>0</v>
      </c>
      <c r="AN187" s="181">
        <f t="shared" si="42"/>
        <v>0</v>
      </c>
      <c r="AO187" s="175">
        <f>SUMIF(วันทำงาน!$F$554:$F$687,$B187,วันทำงาน!$K$554:$K$687)</f>
        <v>0</v>
      </c>
      <c r="AP187" s="182">
        <f>IF((AND($W187&gt;=100%,$W187&lt;&gt;"")),เงื่อนไข!$F$8*AH187/$V187,0)</f>
        <v>0</v>
      </c>
      <c r="AQ187" s="184">
        <f>วันทำงาน!AU187</f>
        <v>0</v>
      </c>
      <c r="AR187" s="150"/>
      <c r="AS187" s="150">
        <f>IF(W187="",0,IF($W187&gt;=100%,เงื่อนไข!$P$4,IF($W187&gt;=80%,เงื่อนไข!$O$4,IF($W187&gt;=50%,เงื่อนไข!$N$4,IF($W187&lt;50%,เงื่อนไข!$M$4)))))</f>
        <v>0</v>
      </c>
      <c r="AT187" s="179">
        <f t="shared" si="39"/>
        <v>0</v>
      </c>
      <c r="AU187" s="175">
        <f t="shared" si="40"/>
        <v>0</v>
      </c>
      <c r="AV187" s="175">
        <f>IF(AT187=0,0,AT187/$R187*เงื่อนไข!$B$4)</f>
        <v>0</v>
      </c>
      <c r="AW187" s="181">
        <f t="shared" si="43"/>
        <v>0</v>
      </c>
      <c r="AX187" s="175">
        <f>SUMIF(วันทำงาน!$F$554:$F$687,$B187,วันทำงาน!$L$554:$L$687)</f>
        <v>0</v>
      </c>
      <c r="AY187" s="182">
        <f>IF((AND($W187&gt;=100%,$W187&lt;&gt;"")),เงื่อนไข!$F$8*AQ187/$V187,0)</f>
        <v>0</v>
      </c>
    </row>
    <row r="188" spans="1:51" s="6" customFormat="1" x14ac:dyDescent="0.25">
      <c r="A188" s="124" t="str">
        <f>IF(วันทำงาน!A188&lt;&gt;"",วันทำงาน!A188,"")</f>
        <v/>
      </c>
      <c r="B188" s="124" t="str">
        <f>IF(วันทำงาน!B188&lt;&gt;"",วันทำงาน!B188,"")</f>
        <v/>
      </c>
      <c r="C188" s="124"/>
      <c r="D188" s="124" t="str">
        <f>IF(วันทำงาน!C188&lt;&gt;"",วันทำงาน!C188,"")</f>
        <v/>
      </c>
      <c r="E188" s="125" t="str">
        <f>IF(วันทำงาน!D188&lt;&gt;"",วันทำงาน!D188,"")</f>
        <v/>
      </c>
      <c r="F188" s="90" t="str">
        <f>IF(วันทำงาน!E188&lt;&gt;"",วันทำงาน!E188,"")</f>
        <v/>
      </c>
      <c r="G188" s="124" t="str">
        <f>IF(วันทำงาน!F188&lt;&gt;"",วันทำงาน!F188,"")</f>
        <v/>
      </c>
      <c r="H188" s="136" t="str">
        <f>IF(F188="Salesman",วันทำงาน!G188,"")</f>
        <v/>
      </c>
      <c r="I188" s="141" t="str">
        <f>IF($H188="","",AB188/$R188*(100%-เงื่อนไข!$B$4))</f>
        <v/>
      </c>
      <c r="J188" s="141" t="str">
        <f>IF($H188="","",AK188/$R188*(100%-เงื่อนไข!$B$4))</f>
        <v/>
      </c>
      <c r="K188" s="141" t="str">
        <f>IF($H188="","",AT188/$R188*(100%-เงื่อนไข!$B$4))</f>
        <v/>
      </c>
      <c r="L188" s="141" t="str">
        <f t="shared" si="44"/>
        <v/>
      </c>
      <c r="M188" s="142" t="str">
        <f>IF((OR(วันทำงาน!H188="",$F$1="")),"",IF(F188="Salesman",วันทำงาน!H188,""))</f>
        <v/>
      </c>
      <c r="N188" s="111">
        <f>IF($M188="",0,IF($X188="P",Y188*เงื่อนไข!$C$5,0))</f>
        <v>0</v>
      </c>
      <c r="O188" s="111">
        <f>IF($M188="",0,IF($X188="P",AH188*เงื่อนไข!$C$5,0))</f>
        <v>0</v>
      </c>
      <c r="P188" s="141">
        <f>IF($M188="",0,IF($X188="P",AQ188*เงื่อนไข!$C$5,0))</f>
        <v>0</v>
      </c>
      <c r="Q188" s="141">
        <f t="shared" si="45"/>
        <v>0</v>
      </c>
      <c r="R188" s="124" t="str">
        <f>IF($A188="","",IF(วันทำงาน!J188&lt;&gt;"",วันทำงาน!J188,""))</f>
        <v/>
      </c>
      <c r="S188" s="124" t="str">
        <f>IF($A188="","",IF(วันทำงาน!K188&lt;&gt;"",วันทำงาน!K188,""))</f>
        <v/>
      </c>
      <c r="T188" s="156">
        <f>IF(วันทำงาน!AZ188&lt;&gt;"",IF(วันทำงาน!AZ188&gt;S188,S188,วันทำงาน!AZ188),"")</f>
        <v>1</v>
      </c>
      <c r="U188" s="106" t="str">
        <f>IF(A188="","",เงื่อนไข!C$4)</f>
        <v/>
      </c>
      <c r="V188" s="106">
        <f t="shared" si="32"/>
        <v>0</v>
      </c>
      <c r="W188" s="105" t="str">
        <f t="shared" si="33"/>
        <v/>
      </c>
      <c r="X188" s="186" t="str">
        <f t="shared" si="34"/>
        <v/>
      </c>
      <c r="Y188" s="184">
        <f>วันทำงาน!AQ188</f>
        <v>0</v>
      </c>
      <c r="Z188" s="150"/>
      <c r="AA188" s="150">
        <f>IF($W188="",0,IF($W188&gt;=100%,เงื่อนไข!$H$4,IF($W188&gt;=80%,เงื่อนไข!$G$4,IF($W188&gt;=50%,เงื่อนไข!$F$4,IF($W188&lt;50%,เงื่อนไข!$E$4)))))</f>
        <v>0</v>
      </c>
      <c r="AB188" s="179">
        <f t="shared" si="35"/>
        <v>0</v>
      </c>
      <c r="AC188" s="141">
        <f t="shared" si="36"/>
        <v>0</v>
      </c>
      <c r="AD188" s="175">
        <f>IF(AB188=0,0,AB188/$R188*เงื่อนไข!$B$4)</f>
        <v>0</v>
      </c>
      <c r="AE188" s="181">
        <f t="shared" si="41"/>
        <v>0</v>
      </c>
      <c r="AF188" s="175">
        <f>SUMIF(วันทำงาน!$F$554:$F$687,$B188,วันทำงาน!$J$554:$J$687)</f>
        <v>0</v>
      </c>
      <c r="AG188" s="182">
        <f>IF((AND($W188&gt;=100%,$W188&lt;&gt;"")),เงื่อนไข!$F$8*Y188/$V188,0)</f>
        <v>0</v>
      </c>
      <c r="AH188" s="181">
        <f>SUM(วันทำงาน!AR188:AT188,วันทำงาน!AV188:AX188)</f>
        <v>0</v>
      </c>
      <c r="AI188" s="150"/>
      <c r="AJ188" s="150">
        <f>IF($W188="",0,IF($W188&gt;=100%,เงื่อนไข!$L$4,IF($W188&gt;=80%,เงื่อนไข!$K$4,IF($W188&gt;=50%,เงื่อนไข!$J$4,IF($W188&lt;50%,เงื่อนไข!$I$4)))))</f>
        <v>0</v>
      </c>
      <c r="AK188" s="179">
        <f t="shared" si="37"/>
        <v>0</v>
      </c>
      <c r="AL188" s="175">
        <f t="shared" si="38"/>
        <v>0</v>
      </c>
      <c r="AM188" s="175">
        <f>IF(AK188=0,0,AK188/$R188*เงื่อนไข!$B$4)</f>
        <v>0</v>
      </c>
      <c r="AN188" s="181">
        <f t="shared" si="42"/>
        <v>0</v>
      </c>
      <c r="AO188" s="175">
        <f>SUMIF(วันทำงาน!$F$554:$F$687,$B188,วันทำงาน!$K$554:$K$687)</f>
        <v>0</v>
      </c>
      <c r="AP188" s="182">
        <f>IF((AND($W188&gt;=100%,$W188&lt;&gt;"")),เงื่อนไข!$F$8*AH188/$V188,0)</f>
        <v>0</v>
      </c>
      <c r="AQ188" s="184">
        <f>วันทำงาน!AU188</f>
        <v>0</v>
      </c>
      <c r="AR188" s="150"/>
      <c r="AS188" s="150">
        <f>IF(W188="",0,IF($W188&gt;=100%,เงื่อนไข!$P$4,IF($W188&gt;=80%,เงื่อนไข!$O$4,IF($W188&gt;=50%,เงื่อนไข!$N$4,IF($W188&lt;50%,เงื่อนไข!$M$4)))))</f>
        <v>0</v>
      </c>
      <c r="AT188" s="179">
        <f t="shared" si="39"/>
        <v>0</v>
      </c>
      <c r="AU188" s="175">
        <f t="shared" si="40"/>
        <v>0</v>
      </c>
      <c r="AV188" s="175">
        <f>IF(AT188=0,0,AT188/$R188*เงื่อนไข!$B$4)</f>
        <v>0</v>
      </c>
      <c r="AW188" s="181">
        <f t="shared" si="43"/>
        <v>0</v>
      </c>
      <c r="AX188" s="175">
        <f>SUMIF(วันทำงาน!$F$554:$F$687,$B188,วันทำงาน!$L$554:$L$687)</f>
        <v>0</v>
      </c>
      <c r="AY188" s="182">
        <f>IF((AND($W188&gt;=100%,$W188&lt;&gt;"")),เงื่อนไข!$F$8*AQ188/$V188,0)</f>
        <v>0</v>
      </c>
    </row>
    <row r="189" spans="1:51" s="6" customFormat="1" x14ac:dyDescent="0.25">
      <c r="A189" s="124" t="str">
        <f>IF(วันทำงาน!A189&lt;&gt;"",วันทำงาน!A189,"")</f>
        <v/>
      </c>
      <c r="B189" s="124" t="str">
        <f>IF(วันทำงาน!B189&lt;&gt;"",วันทำงาน!B189,"")</f>
        <v/>
      </c>
      <c r="C189" s="124"/>
      <c r="D189" s="124" t="str">
        <f>IF(วันทำงาน!C189&lt;&gt;"",วันทำงาน!C189,"")</f>
        <v/>
      </c>
      <c r="E189" s="125" t="str">
        <f>IF(วันทำงาน!D189&lt;&gt;"",วันทำงาน!D189,"")</f>
        <v/>
      </c>
      <c r="F189" s="90" t="str">
        <f>IF(วันทำงาน!E189&lt;&gt;"",วันทำงาน!E189,"")</f>
        <v/>
      </c>
      <c r="G189" s="124" t="str">
        <f>IF(วันทำงาน!F189&lt;&gt;"",วันทำงาน!F189,"")</f>
        <v/>
      </c>
      <c r="H189" s="136" t="str">
        <f>IF(F189="Salesman",วันทำงาน!G189,"")</f>
        <v/>
      </c>
      <c r="I189" s="141" t="str">
        <f>IF($H189="","",AB189/$R189*(100%-เงื่อนไข!$B$4))</f>
        <v/>
      </c>
      <c r="J189" s="141" t="str">
        <f>IF($H189="","",AK189/$R189*(100%-เงื่อนไข!$B$4))</f>
        <v/>
      </c>
      <c r="K189" s="141" t="str">
        <f>IF($H189="","",AT189/$R189*(100%-เงื่อนไข!$B$4))</f>
        <v/>
      </c>
      <c r="L189" s="141" t="str">
        <f t="shared" si="44"/>
        <v/>
      </c>
      <c r="M189" s="142" t="str">
        <f>IF((OR(วันทำงาน!H189="",$F$1="")),"",IF(F189="Salesman",วันทำงาน!H189,""))</f>
        <v/>
      </c>
      <c r="N189" s="111">
        <f>IF($M189="",0,IF($X189="P",Y189*เงื่อนไข!$C$5,0))</f>
        <v>0</v>
      </c>
      <c r="O189" s="111">
        <f>IF($M189="",0,IF($X189="P",AH189*เงื่อนไข!$C$5,0))</f>
        <v>0</v>
      </c>
      <c r="P189" s="141">
        <f>IF($M189="",0,IF($X189="P",AQ189*เงื่อนไข!$C$5,0))</f>
        <v>0</v>
      </c>
      <c r="Q189" s="141">
        <f t="shared" si="45"/>
        <v>0</v>
      </c>
      <c r="R189" s="124" t="str">
        <f>IF($A189="","",IF(วันทำงาน!J189&lt;&gt;"",วันทำงาน!J189,""))</f>
        <v/>
      </c>
      <c r="S189" s="124" t="str">
        <f>IF($A189="","",IF(วันทำงาน!K189&lt;&gt;"",วันทำงาน!K189,""))</f>
        <v/>
      </c>
      <c r="T189" s="156">
        <f>IF(วันทำงาน!AZ189&lt;&gt;"",IF(วันทำงาน!AZ189&gt;S189,S189,วันทำงาน!AZ189),"")</f>
        <v>1</v>
      </c>
      <c r="U189" s="106" t="str">
        <f>IF(A189="","",เงื่อนไข!C$4)</f>
        <v/>
      </c>
      <c r="V189" s="106">
        <f t="shared" si="32"/>
        <v>0</v>
      </c>
      <c r="W189" s="105" t="str">
        <f t="shared" si="33"/>
        <v/>
      </c>
      <c r="X189" s="186" t="str">
        <f t="shared" si="34"/>
        <v/>
      </c>
      <c r="Y189" s="184">
        <f>วันทำงาน!AQ189</f>
        <v>0</v>
      </c>
      <c r="Z189" s="150"/>
      <c r="AA189" s="150">
        <f>IF($W189="",0,IF($W189&gt;=100%,เงื่อนไข!$H$4,IF($W189&gt;=80%,เงื่อนไข!$G$4,IF($W189&gt;=50%,เงื่อนไข!$F$4,IF($W189&lt;50%,เงื่อนไข!$E$4)))))</f>
        <v>0</v>
      </c>
      <c r="AB189" s="179">
        <f t="shared" si="35"/>
        <v>0</v>
      </c>
      <c r="AC189" s="141">
        <f t="shared" si="36"/>
        <v>0</v>
      </c>
      <c r="AD189" s="175">
        <f>IF(AB189=0,0,AB189/$R189*เงื่อนไข!$B$4)</f>
        <v>0</v>
      </c>
      <c r="AE189" s="181">
        <f t="shared" si="41"/>
        <v>0</v>
      </c>
      <c r="AF189" s="175">
        <f>SUMIF(วันทำงาน!$F$554:$F$687,$B189,วันทำงาน!$J$554:$J$687)</f>
        <v>0</v>
      </c>
      <c r="AG189" s="182">
        <f>IF((AND($W189&gt;=100%,$W189&lt;&gt;"")),เงื่อนไข!$F$8*Y189/$V189,0)</f>
        <v>0</v>
      </c>
      <c r="AH189" s="181">
        <f>SUM(วันทำงาน!AR189:AT189,วันทำงาน!AV189:AX189)</f>
        <v>0</v>
      </c>
      <c r="AI189" s="150"/>
      <c r="AJ189" s="150">
        <f>IF($W189="",0,IF($W189&gt;=100%,เงื่อนไข!$L$4,IF($W189&gt;=80%,เงื่อนไข!$K$4,IF($W189&gt;=50%,เงื่อนไข!$J$4,IF($W189&lt;50%,เงื่อนไข!$I$4)))))</f>
        <v>0</v>
      </c>
      <c r="AK189" s="179">
        <f t="shared" si="37"/>
        <v>0</v>
      </c>
      <c r="AL189" s="175">
        <f t="shared" si="38"/>
        <v>0</v>
      </c>
      <c r="AM189" s="175">
        <f>IF(AK189=0,0,AK189/$R189*เงื่อนไข!$B$4)</f>
        <v>0</v>
      </c>
      <c r="AN189" s="181">
        <f t="shared" si="42"/>
        <v>0</v>
      </c>
      <c r="AO189" s="175">
        <f>SUMIF(วันทำงาน!$F$554:$F$687,$B189,วันทำงาน!$K$554:$K$687)</f>
        <v>0</v>
      </c>
      <c r="AP189" s="182">
        <f>IF((AND($W189&gt;=100%,$W189&lt;&gt;"")),เงื่อนไข!$F$8*AH189/$V189,0)</f>
        <v>0</v>
      </c>
      <c r="AQ189" s="184">
        <f>วันทำงาน!AU189</f>
        <v>0</v>
      </c>
      <c r="AR189" s="150"/>
      <c r="AS189" s="150">
        <f>IF(W189="",0,IF($W189&gt;=100%,เงื่อนไข!$P$4,IF($W189&gt;=80%,เงื่อนไข!$O$4,IF($W189&gt;=50%,เงื่อนไข!$N$4,IF($W189&lt;50%,เงื่อนไข!$M$4)))))</f>
        <v>0</v>
      </c>
      <c r="AT189" s="179">
        <f t="shared" si="39"/>
        <v>0</v>
      </c>
      <c r="AU189" s="175">
        <f t="shared" si="40"/>
        <v>0</v>
      </c>
      <c r="AV189" s="175">
        <f>IF(AT189=0,0,AT189/$R189*เงื่อนไข!$B$4)</f>
        <v>0</v>
      </c>
      <c r="AW189" s="181">
        <f t="shared" si="43"/>
        <v>0</v>
      </c>
      <c r="AX189" s="175">
        <f>SUMIF(วันทำงาน!$F$554:$F$687,$B189,วันทำงาน!$L$554:$L$687)</f>
        <v>0</v>
      </c>
      <c r="AY189" s="182">
        <f>IF((AND($W189&gt;=100%,$W189&lt;&gt;"")),เงื่อนไข!$F$8*AQ189/$V189,0)</f>
        <v>0</v>
      </c>
    </row>
    <row r="190" spans="1:51" s="6" customFormat="1" x14ac:dyDescent="0.25">
      <c r="A190" s="124" t="str">
        <f>IF(วันทำงาน!A190&lt;&gt;"",วันทำงาน!A190,"")</f>
        <v/>
      </c>
      <c r="B190" s="124" t="str">
        <f>IF(วันทำงาน!B190&lt;&gt;"",วันทำงาน!B190,"")</f>
        <v/>
      </c>
      <c r="C190" s="124"/>
      <c r="D190" s="124" t="str">
        <f>IF(วันทำงาน!C190&lt;&gt;"",วันทำงาน!C190,"")</f>
        <v/>
      </c>
      <c r="E190" s="125" t="str">
        <f>IF(วันทำงาน!D190&lt;&gt;"",วันทำงาน!D190,"")</f>
        <v/>
      </c>
      <c r="F190" s="90" t="str">
        <f>IF(วันทำงาน!E190&lt;&gt;"",วันทำงาน!E190,"")</f>
        <v/>
      </c>
      <c r="G190" s="124" t="str">
        <f>IF(วันทำงาน!F190&lt;&gt;"",วันทำงาน!F190,"")</f>
        <v/>
      </c>
      <c r="H190" s="136" t="str">
        <f>IF(F190="Salesman",วันทำงาน!G190,"")</f>
        <v/>
      </c>
      <c r="I190" s="141" t="str">
        <f>IF($H190="","",AB190/$R190*(100%-เงื่อนไข!$B$4))</f>
        <v/>
      </c>
      <c r="J190" s="141" t="str">
        <f>IF($H190="","",AK190/$R190*(100%-เงื่อนไข!$B$4))</f>
        <v/>
      </c>
      <c r="K190" s="141" t="str">
        <f>IF($H190="","",AT190/$R190*(100%-เงื่อนไข!$B$4))</f>
        <v/>
      </c>
      <c r="L190" s="141" t="str">
        <f t="shared" si="44"/>
        <v/>
      </c>
      <c r="M190" s="142" t="str">
        <f>IF((OR(วันทำงาน!H190="",$F$1="")),"",IF(F190="Salesman",วันทำงาน!H190,""))</f>
        <v/>
      </c>
      <c r="N190" s="111">
        <f>IF($M190="",0,IF($X190="P",Y190*เงื่อนไข!$C$5,0))</f>
        <v>0</v>
      </c>
      <c r="O190" s="111">
        <f>IF($M190="",0,IF($X190="P",AH190*เงื่อนไข!$C$5,0))</f>
        <v>0</v>
      </c>
      <c r="P190" s="141">
        <f>IF($M190="",0,IF($X190="P",AQ190*เงื่อนไข!$C$5,0))</f>
        <v>0</v>
      </c>
      <c r="Q190" s="141">
        <f t="shared" si="45"/>
        <v>0</v>
      </c>
      <c r="R190" s="124" t="str">
        <f>IF($A190="","",IF(วันทำงาน!J190&lt;&gt;"",วันทำงาน!J190,""))</f>
        <v/>
      </c>
      <c r="S190" s="124" t="str">
        <f>IF($A190="","",IF(วันทำงาน!K190&lt;&gt;"",วันทำงาน!K190,""))</f>
        <v/>
      </c>
      <c r="T190" s="156">
        <f>IF(วันทำงาน!AZ190&lt;&gt;"",IF(วันทำงาน!AZ190&gt;S190,S190,วันทำงาน!AZ190),"")</f>
        <v>1</v>
      </c>
      <c r="U190" s="106" t="str">
        <f>IF(A190="","",เงื่อนไข!C$4)</f>
        <v/>
      </c>
      <c r="V190" s="106">
        <f t="shared" si="32"/>
        <v>0</v>
      </c>
      <c r="W190" s="105" t="str">
        <f t="shared" si="33"/>
        <v/>
      </c>
      <c r="X190" s="186" t="str">
        <f t="shared" si="34"/>
        <v/>
      </c>
      <c r="Y190" s="184">
        <f>วันทำงาน!AQ190</f>
        <v>0</v>
      </c>
      <c r="Z190" s="150"/>
      <c r="AA190" s="150">
        <f>IF($W190="",0,IF($W190&gt;=100%,เงื่อนไข!$H$4,IF($W190&gt;=80%,เงื่อนไข!$G$4,IF($W190&gt;=50%,เงื่อนไข!$F$4,IF($W190&lt;50%,เงื่อนไข!$E$4)))))</f>
        <v>0</v>
      </c>
      <c r="AB190" s="179">
        <f t="shared" si="35"/>
        <v>0</v>
      </c>
      <c r="AC190" s="141">
        <f t="shared" si="36"/>
        <v>0</v>
      </c>
      <c r="AD190" s="175">
        <f>IF(AB190=0,0,AB190/$R190*เงื่อนไข!$B$4)</f>
        <v>0</v>
      </c>
      <c r="AE190" s="181">
        <f t="shared" si="41"/>
        <v>0</v>
      </c>
      <c r="AF190" s="175">
        <f>SUMIF(วันทำงาน!$F$554:$F$687,$B190,วันทำงาน!$J$554:$J$687)</f>
        <v>0</v>
      </c>
      <c r="AG190" s="182">
        <f>IF((AND($W190&gt;=100%,$W190&lt;&gt;"")),เงื่อนไข!$F$8*Y190/$V190,0)</f>
        <v>0</v>
      </c>
      <c r="AH190" s="181">
        <f>SUM(วันทำงาน!AR190:AT190,วันทำงาน!AV190:AX190)</f>
        <v>0</v>
      </c>
      <c r="AI190" s="150"/>
      <c r="AJ190" s="150">
        <f>IF($W190="",0,IF($W190&gt;=100%,เงื่อนไข!$L$4,IF($W190&gt;=80%,เงื่อนไข!$K$4,IF($W190&gt;=50%,เงื่อนไข!$J$4,IF($W190&lt;50%,เงื่อนไข!$I$4)))))</f>
        <v>0</v>
      </c>
      <c r="AK190" s="179">
        <f t="shared" si="37"/>
        <v>0</v>
      </c>
      <c r="AL190" s="175">
        <f t="shared" si="38"/>
        <v>0</v>
      </c>
      <c r="AM190" s="175">
        <f>IF(AK190=0,0,AK190/$R190*เงื่อนไข!$B$4)</f>
        <v>0</v>
      </c>
      <c r="AN190" s="181">
        <f t="shared" si="42"/>
        <v>0</v>
      </c>
      <c r="AO190" s="175">
        <f>SUMIF(วันทำงาน!$F$554:$F$687,$B190,วันทำงาน!$K$554:$K$687)</f>
        <v>0</v>
      </c>
      <c r="AP190" s="182">
        <f>IF((AND($W190&gt;=100%,$W190&lt;&gt;"")),เงื่อนไข!$F$8*AH190/$V190,0)</f>
        <v>0</v>
      </c>
      <c r="AQ190" s="184">
        <f>วันทำงาน!AU190</f>
        <v>0</v>
      </c>
      <c r="AR190" s="150"/>
      <c r="AS190" s="150">
        <f>IF(W190="",0,IF($W190&gt;=100%,เงื่อนไข!$P$4,IF($W190&gt;=80%,เงื่อนไข!$O$4,IF($W190&gt;=50%,เงื่อนไข!$N$4,IF($W190&lt;50%,เงื่อนไข!$M$4)))))</f>
        <v>0</v>
      </c>
      <c r="AT190" s="179">
        <f t="shared" si="39"/>
        <v>0</v>
      </c>
      <c r="AU190" s="175">
        <f t="shared" si="40"/>
        <v>0</v>
      </c>
      <c r="AV190" s="175">
        <f>IF(AT190=0,0,AT190/$R190*เงื่อนไข!$B$4)</f>
        <v>0</v>
      </c>
      <c r="AW190" s="181">
        <f t="shared" si="43"/>
        <v>0</v>
      </c>
      <c r="AX190" s="175">
        <f>SUMIF(วันทำงาน!$F$554:$F$687,$B190,วันทำงาน!$L$554:$L$687)</f>
        <v>0</v>
      </c>
      <c r="AY190" s="182">
        <f>IF((AND($W190&gt;=100%,$W190&lt;&gt;"")),เงื่อนไข!$F$8*AQ190/$V190,0)</f>
        <v>0</v>
      </c>
    </row>
    <row r="191" spans="1:51" s="6" customFormat="1" x14ac:dyDescent="0.25">
      <c r="A191" s="124" t="str">
        <f>IF(วันทำงาน!A191&lt;&gt;"",วันทำงาน!A191,"")</f>
        <v/>
      </c>
      <c r="B191" s="124" t="str">
        <f>IF(วันทำงาน!B191&lt;&gt;"",วันทำงาน!B191,"")</f>
        <v/>
      </c>
      <c r="C191" s="124"/>
      <c r="D191" s="124" t="str">
        <f>IF(วันทำงาน!C191&lt;&gt;"",วันทำงาน!C191,"")</f>
        <v/>
      </c>
      <c r="E191" s="125" t="str">
        <f>IF(วันทำงาน!D191&lt;&gt;"",วันทำงาน!D191,"")</f>
        <v/>
      </c>
      <c r="F191" s="90" t="str">
        <f>IF(วันทำงาน!E191&lt;&gt;"",วันทำงาน!E191,"")</f>
        <v/>
      </c>
      <c r="G191" s="124" t="str">
        <f>IF(วันทำงาน!F191&lt;&gt;"",วันทำงาน!F191,"")</f>
        <v/>
      </c>
      <c r="H191" s="136" t="str">
        <f>IF(F191="Salesman",วันทำงาน!G191,"")</f>
        <v/>
      </c>
      <c r="I191" s="141" t="str">
        <f>IF($H191="","",AB191/$R191*(100%-เงื่อนไข!$B$4))</f>
        <v/>
      </c>
      <c r="J191" s="141" t="str">
        <f>IF($H191="","",AK191/$R191*(100%-เงื่อนไข!$B$4))</f>
        <v/>
      </c>
      <c r="K191" s="141" t="str">
        <f>IF($H191="","",AT191/$R191*(100%-เงื่อนไข!$B$4))</f>
        <v/>
      </c>
      <c r="L191" s="141" t="str">
        <f t="shared" si="44"/>
        <v/>
      </c>
      <c r="M191" s="142" t="str">
        <f>IF((OR(วันทำงาน!H191="",$F$1="")),"",IF(F191="Salesman",วันทำงาน!H191,""))</f>
        <v/>
      </c>
      <c r="N191" s="111">
        <f>IF($M191="",0,IF($X191="P",Y191*เงื่อนไข!$C$5,0))</f>
        <v>0</v>
      </c>
      <c r="O191" s="111">
        <f>IF($M191="",0,IF($X191="P",AH191*เงื่อนไข!$C$5,0))</f>
        <v>0</v>
      </c>
      <c r="P191" s="141">
        <f>IF($M191="",0,IF($X191="P",AQ191*เงื่อนไข!$C$5,0))</f>
        <v>0</v>
      </c>
      <c r="Q191" s="141">
        <f t="shared" si="45"/>
        <v>0</v>
      </c>
      <c r="R191" s="124" t="str">
        <f>IF($A191="","",IF(วันทำงาน!J191&lt;&gt;"",วันทำงาน!J191,""))</f>
        <v/>
      </c>
      <c r="S191" s="124" t="str">
        <f>IF($A191="","",IF(วันทำงาน!K191&lt;&gt;"",วันทำงาน!K191,""))</f>
        <v/>
      </c>
      <c r="T191" s="156">
        <f>IF(วันทำงาน!AZ191&lt;&gt;"",IF(วันทำงาน!AZ191&gt;S191,S191,วันทำงาน!AZ191),"")</f>
        <v>1</v>
      </c>
      <c r="U191" s="106" t="str">
        <f>IF(A191="","",เงื่อนไข!C$4)</f>
        <v/>
      </c>
      <c r="V191" s="106">
        <f t="shared" si="32"/>
        <v>0</v>
      </c>
      <c r="W191" s="105" t="str">
        <f t="shared" si="33"/>
        <v/>
      </c>
      <c r="X191" s="186" t="str">
        <f t="shared" si="34"/>
        <v/>
      </c>
      <c r="Y191" s="184">
        <f>วันทำงาน!AQ191</f>
        <v>0</v>
      </c>
      <c r="Z191" s="150"/>
      <c r="AA191" s="150">
        <f>IF($W191="",0,IF($W191&gt;=100%,เงื่อนไข!$H$4,IF($W191&gt;=80%,เงื่อนไข!$G$4,IF($W191&gt;=50%,เงื่อนไข!$F$4,IF($W191&lt;50%,เงื่อนไข!$E$4)))))</f>
        <v>0</v>
      </c>
      <c r="AB191" s="179">
        <f t="shared" si="35"/>
        <v>0</v>
      </c>
      <c r="AC191" s="141">
        <f t="shared" si="36"/>
        <v>0</v>
      </c>
      <c r="AD191" s="175">
        <f>IF(AB191=0,0,AB191/$R191*เงื่อนไข!$B$4)</f>
        <v>0</v>
      </c>
      <c r="AE191" s="181">
        <f t="shared" si="41"/>
        <v>0</v>
      </c>
      <c r="AF191" s="175">
        <f>SUMIF(วันทำงาน!$F$554:$F$687,$B191,วันทำงาน!$J$554:$J$687)</f>
        <v>0</v>
      </c>
      <c r="AG191" s="182">
        <f>IF((AND($W191&gt;=100%,$W191&lt;&gt;"")),เงื่อนไข!$F$8*Y191/$V191,0)</f>
        <v>0</v>
      </c>
      <c r="AH191" s="181">
        <f>SUM(วันทำงาน!AR191:AT191,วันทำงาน!AV191:AX191)</f>
        <v>0</v>
      </c>
      <c r="AI191" s="150"/>
      <c r="AJ191" s="150">
        <f>IF($W191="",0,IF($W191&gt;=100%,เงื่อนไข!$L$4,IF($W191&gt;=80%,เงื่อนไข!$K$4,IF($W191&gt;=50%,เงื่อนไข!$J$4,IF($W191&lt;50%,เงื่อนไข!$I$4)))))</f>
        <v>0</v>
      </c>
      <c r="AK191" s="179">
        <f t="shared" si="37"/>
        <v>0</v>
      </c>
      <c r="AL191" s="175">
        <f t="shared" si="38"/>
        <v>0</v>
      </c>
      <c r="AM191" s="175">
        <f>IF(AK191=0,0,AK191/$R191*เงื่อนไข!$B$4)</f>
        <v>0</v>
      </c>
      <c r="AN191" s="181">
        <f t="shared" si="42"/>
        <v>0</v>
      </c>
      <c r="AO191" s="175">
        <f>SUMIF(วันทำงาน!$F$554:$F$687,$B191,วันทำงาน!$K$554:$K$687)</f>
        <v>0</v>
      </c>
      <c r="AP191" s="182">
        <f>IF((AND($W191&gt;=100%,$W191&lt;&gt;"")),เงื่อนไข!$F$8*AH191/$V191,0)</f>
        <v>0</v>
      </c>
      <c r="AQ191" s="184">
        <f>วันทำงาน!AU191</f>
        <v>0</v>
      </c>
      <c r="AR191" s="150"/>
      <c r="AS191" s="150">
        <f>IF(W191="",0,IF($W191&gt;=100%,เงื่อนไข!$P$4,IF($W191&gt;=80%,เงื่อนไข!$O$4,IF($W191&gt;=50%,เงื่อนไข!$N$4,IF($W191&lt;50%,เงื่อนไข!$M$4)))))</f>
        <v>0</v>
      </c>
      <c r="AT191" s="179">
        <f t="shared" si="39"/>
        <v>0</v>
      </c>
      <c r="AU191" s="175">
        <f t="shared" si="40"/>
        <v>0</v>
      </c>
      <c r="AV191" s="175">
        <f>IF(AT191=0,0,AT191/$R191*เงื่อนไข!$B$4)</f>
        <v>0</v>
      </c>
      <c r="AW191" s="181">
        <f t="shared" si="43"/>
        <v>0</v>
      </c>
      <c r="AX191" s="175">
        <f>SUMIF(วันทำงาน!$F$554:$F$687,$B191,วันทำงาน!$L$554:$L$687)</f>
        <v>0</v>
      </c>
      <c r="AY191" s="182">
        <f>IF((AND($W191&gt;=100%,$W191&lt;&gt;"")),เงื่อนไข!$F$8*AQ191/$V191,0)</f>
        <v>0</v>
      </c>
    </row>
    <row r="192" spans="1:51" s="6" customFormat="1" x14ac:dyDescent="0.25">
      <c r="A192" s="124" t="str">
        <f>IF(วันทำงาน!A192&lt;&gt;"",วันทำงาน!A192,"")</f>
        <v/>
      </c>
      <c r="B192" s="124" t="str">
        <f>IF(วันทำงาน!B192&lt;&gt;"",วันทำงาน!B192,"")</f>
        <v/>
      </c>
      <c r="C192" s="124"/>
      <c r="D192" s="124" t="str">
        <f>IF(วันทำงาน!C192&lt;&gt;"",วันทำงาน!C192,"")</f>
        <v/>
      </c>
      <c r="E192" s="125" t="str">
        <f>IF(วันทำงาน!D192&lt;&gt;"",วันทำงาน!D192,"")</f>
        <v/>
      </c>
      <c r="F192" s="90" t="str">
        <f>IF(วันทำงาน!E192&lt;&gt;"",วันทำงาน!E192,"")</f>
        <v/>
      </c>
      <c r="G192" s="124" t="str">
        <f>IF(วันทำงาน!F192&lt;&gt;"",วันทำงาน!F192,"")</f>
        <v/>
      </c>
      <c r="H192" s="136" t="str">
        <f>IF(F192="Salesman",วันทำงาน!G192,"")</f>
        <v/>
      </c>
      <c r="I192" s="141" t="str">
        <f>IF($H192="","",AB192/$R192*(100%-เงื่อนไข!$B$4))</f>
        <v/>
      </c>
      <c r="J192" s="141" t="str">
        <f>IF($H192="","",AK192/$R192*(100%-เงื่อนไข!$B$4))</f>
        <v/>
      </c>
      <c r="K192" s="141" t="str">
        <f>IF($H192="","",AT192/$R192*(100%-เงื่อนไข!$B$4))</f>
        <v/>
      </c>
      <c r="L192" s="141" t="str">
        <f t="shared" si="44"/>
        <v/>
      </c>
      <c r="M192" s="142" t="str">
        <f>IF((OR(วันทำงาน!H192="",$F$1="")),"",IF(F192="Salesman",วันทำงาน!H192,""))</f>
        <v/>
      </c>
      <c r="N192" s="111">
        <f>IF($M192="",0,IF($X192="P",Y192*เงื่อนไข!$C$5,0))</f>
        <v>0</v>
      </c>
      <c r="O192" s="111">
        <f>IF($M192="",0,IF($X192="P",AH192*เงื่อนไข!$C$5,0))</f>
        <v>0</v>
      </c>
      <c r="P192" s="141">
        <f>IF($M192="",0,IF($X192="P",AQ192*เงื่อนไข!$C$5,0))</f>
        <v>0</v>
      </c>
      <c r="Q192" s="141">
        <f t="shared" si="45"/>
        <v>0</v>
      </c>
      <c r="R192" s="124" t="str">
        <f>IF($A192="","",IF(วันทำงาน!J192&lt;&gt;"",วันทำงาน!J192,""))</f>
        <v/>
      </c>
      <c r="S192" s="124" t="str">
        <f>IF($A192="","",IF(วันทำงาน!K192&lt;&gt;"",วันทำงาน!K192,""))</f>
        <v/>
      </c>
      <c r="T192" s="156">
        <f>IF(วันทำงาน!AZ192&lt;&gt;"",IF(วันทำงาน!AZ192&gt;S192,S192,วันทำงาน!AZ192),"")</f>
        <v>1</v>
      </c>
      <c r="U192" s="106" t="str">
        <f>IF(A192="","",เงื่อนไข!C$4)</f>
        <v/>
      </c>
      <c r="V192" s="106">
        <f t="shared" si="32"/>
        <v>0</v>
      </c>
      <c r="W192" s="105" t="str">
        <f t="shared" si="33"/>
        <v/>
      </c>
      <c r="X192" s="186" t="str">
        <f t="shared" si="34"/>
        <v/>
      </c>
      <c r="Y192" s="184">
        <f>วันทำงาน!AQ192</f>
        <v>0</v>
      </c>
      <c r="Z192" s="150"/>
      <c r="AA192" s="150">
        <f>IF($W192="",0,IF($W192&gt;=100%,เงื่อนไข!$H$4,IF($W192&gt;=80%,เงื่อนไข!$G$4,IF($W192&gt;=50%,เงื่อนไข!$F$4,IF($W192&lt;50%,เงื่อนไข!$E$4)))))</f>
        <v>0</v>
      </c>
      <c r="AB192" s="179">
        <f t="shared" si="35"/>
        <v>0</v>
      </c>
      <c r="AC192" s="141">
        <f t="shared" si="36"/>
        <v>0</v>
      </c>
      <c r="AD192" s="175">
        <f>IF(AB192=0,0,AB192/$R192*เงื่อนไข!$B$4)</f>
        <v>0</v>
      </c>
      <c r="AE192" s="181">
        <f t="shared" si="41"/>
        <v>0</v>
      </c>
      <c r="AF192" s="175">
        <f>SUMIF(วันทำงาน!$F$554:$F$687,$B192,วันทำงาน!$J$554:$J$687)</f>
        <v>0</v>
      </c>
      <c r="AG192" s="182">
        <f>IF((AND($W192&gt;=100%,$W192&lt;&gt;"")),เงื่อนไข!$F$8*Y192/$V192,0)</f>
        <v>0</v>
      </c>
      <c r="AH192" s="181">
        <f>SUM(วันทำงาน!AR192:AT192,วันทำงาน!AV192:AX192)</f>
        <v>0</v>
      </c>
      <c r="AI192" s="150"/>
      <c r="AJ192" s="150">
        <f>IF($W192="",0,IF($W192&gt;=100%,เงื่อนไข!$L$4,IF($W192&gt;=80%,เงื่อนไข!$K$4,IF($W192&gt;=50%,เงื่อนไข!$J$4,IF($W192&lt;50%,เงื่อนไข!$I$4)))))</f>
        <v>0</v>
      </c>
      <c r="AK192" s="179">
        <f t="shared" si="37"/>
        <v>0</v>
      </c>
      <c r="AL192" s="175">
        <f t="shared" si="38"/>
        <v>0</v>
      </c>
      <c r="AM192" s="175">
        <f>IF(AK192=0,0,AK192/$R192*เงื่อนไข!$B$4)</f>
        <v>0</v>
      </c>
      <c r="AN192" s="181">
        <f t="shared" si="42"/>
        <v>0</v>
      </c>
      <c r="AO192" s="175">
        <f>SUMIF(วันทำงาน!$F$554:$F$687,$B192,วันทำงาน!$K$554:$K$687)</f>
        <v>0</v>
      </c>
      <c r="AP192" s="182">
        <f>IF((AND($W192&gt;=100%,$W192&lt;&gt;"")),เงื่อนไข!$F$8*AH192/$V192,0)</f>
        <v>0</v>
      </c>
      <c r="AQ192" s="184">
        <f>วันทำงาน!AU192</f>
        <v>0</v>
      </c>
      <c r="AR192" s="150"/>
      <c r="AS192" s="150">
        <f>IF(W192="",0,IF($W192&gt;=100%,เงื่อนไข!$P$4,IF($W192&gt;=80%,เงื่อนไข!$O$4,IF($W192&gt;=50%,เงื่อนไข!$N$4,IF($W192&lt;50%,เงื่อนไข!$M$4)))))</f>
        <v>0</v>
      </c>
      <c r="AT192" s="179">
        <f t="shared" si="39"/>
        <v>0</v>
      </c>
      <c r="AU192" s="175">
        <f t="shared" si="40"/>
        <v>0</v>
      </c>
      <c r="AV192" s="175">
        <f>IF(AT192=0,0,AT192/$R192*เงื่อนไข!$B$4)</f>
        <v>0</v>
      </c>
      <c r="AW192" s="181">
        <f t="shared" si="43"/>
        <v>0</v>
      </c>
      <c r="AX192" s="175">
        <f>SUMIF(วันทำงาน!$F$554:$F$687,$B192,วันทำงาน!$L$554:$L$687)</f>
        <v>0</v>
      </c>
      <c r="AY192" s="182">
        <f>IF((AND($W192&gt;=100%,$W192&lt;&gt;"")),เงื่อนไข!$F$8*AQ192/$V192,0)</f>
        <v>0</v>
      </c>
    </row>
    <row r="193" spans="1:51" s="6" customFormat="1" x14ac:dyDescent="0.25">
      <c r="A193" s="124" t="str">
        <f>IF(วันทำงาน!A193&lt;&gt;"",วันทำงาน!A193,"")</f>
        <v/>
      </c>
      <c r="B193" s="124" t="str">
        <f>IF(วันทำงาน!B193&lt;&gt;"",วันทำงาน!B193,"")</f>
        <v/>
      </c>
      <c r="C193" s="124"/>
      <c r="D193" s="124" t="str">
        <f>IF(วันทำงาน!C193&lt;&gt;"",วันทำงาน!C193,"")</f>
        <v/>
      </c>
      <c r="E193" s="125" t="str">
        <f>IF(วันทำงาน!D193&lt;&gt;"",วันทำงาน!D193,"")</f>
        <v/>
      </c>
      <c r="F193" s="90" t="str">
        <f>IF(วันทำงาน!E193&lt;&gt;"",วันทำงาน!E193,"")</f>
        <v/>
      </c>
      <c r="G193" s="124" t="str">
        <f>IF(วันทำงาน!F193&lt;&gt;"",วันทำงาน!F193,"")</f>
        <v/>
      </c>
      <c r="H193" s="136" t="str">
        <f>IF(F193="Salesman",วันทำงาน!G193,"")</f>
        <v/>
      </c>
      <c r="I193" s="141" t="str">
        <f>IF($H193="","",AB193/$R193*(100%-เงื่อนไข!$B$4))</f>
        <v/>
      </c>
      <c r="J193" s="141" t="str">
        <f>IF($H193="","",AK193/$R193*(100%-เงื่อนไข!$B$4))</f>
        <v/>
      </c>
      <c r="K193" s="141" t="str">
        <f>IF($H193="","",AT193/$R193*(100%-เงื่อนไข!$B$4))</f>
        <v/>
      </c>
      <c r="L193" s="141" t="str">
        <f t="shared" si="44"/>
        <v/>
      </c>
      <c r="M193" s="142" t="str">
        <f>IF((OR(วันทำงาน!H193="",$F$1="")),"",IF(F193="Salesman",วันทำงาน!H193,""))</f>
        <v/>
      </c>
      <c r="N193" s="111">
        <f>IF($M193="",0,IF($X193="P",Y193*เงื่อนไข!$C$5,0))</f>
        <v>0</v>
      </c>
      <c r="O193" s="111">
        <f>IF($M193="",0,IF($X193="P",AH193*เงื่อนไข!$C$5,0))</f>
        <v>0</v>
      </c>
      <c r="P193" s="141">
        <f>IF($M193="",0,IF($X193="P",AQ193*เงื่อนไข!$C$5,0))</f>
        <v>0</v>
      </c>
      <c r="Q193" s="141">
        <f t="shared" si="45"/>
        <v>0</v>
      </c>
      <c r="R193" s="124" t="str">
        <f>IF($A193="","",IF(วันทำงาน!J193&lt;&gt;"",วันทำงาน!J193,""))</f>
        <v/>
      </c>
      <c r="S193" s="124" t="str">
        <f>IF($A193="","",IF(วันทำงาน!K193&lt;&gt;"",วันทำงาน!K193,""))</f>
        <v/>
      </c>
      <c r="T193" s="156">
        <f>IF(วันทำงาน!AZ193&lt;&gt;"",IF(วันทำงาน!AZ193&gt;S193,S193,วันทำงาน!AZ193),"")</f>
        <v>1</v>
      </c>
      <c r="U193" s="106" t="str">
        <f>IF(A193="","",เงื่อนไข!C$4)</f>
        <v/>
      </c>
      <c r="V193" s="106">
        <f t="shared" si="32"/>
        <v>0</v>
      </c>
      <c r="W193" s="105" t="str">
        <f t="shared" si="33"/>
        <v/>
      </c>
      <c r="X193" s="186" t="str">
        <f t="shared" si="34"/>
        <v/>
      </c>
      <c r="Y193" s="184">
        <f>วันทำงาน!AQ193</f>
        <v>0</v>
      </c>
      <c r="Z193" s="150"/>
      <c r="AA193" s="150">
        <f>IF($W193="",0,IF($W193&gt;=100%,เงื่อนไข!$H$4,IF($W193&gt;=80%,เงื่อนไข!$G$4,IF($W193&gt;=50%,เงื่อนไข!$F$4,IF($W193&lt;50%,เงื่อนไข!$E$4)))))</f>
        <v>0</v>
      </c>
      <c r="AB193" s="179">
        <f t="shared" si="35"/>
        <v>0</v>
      </c>
      <c r="AC193" s="141">
        <f t="shared" si="36"/>
        <v>0</v>
      </c>
      <c r="AD193" s="175">
        <f>IF(AB193=0,0,AB193/$R193*เงื่อนไข!$B$4)</f>
        <v>0</v>
      </c>
      <c r="AE193" s="181">
        <f t="shared" si="41"/>
        <v>0</v>
      </c>
      <c r="AF193" s="175">
        <f>SUMIF(วันทำงาน!$F$554:$F$687,$B193,วันทำงาน!$J$554:$J$687)</f>
        <v>0</v>
      </c>
      <c r="AG193" s="182">
        <f>IF((AND($W193&gt;=100%,$W193&lt;&gt;"")),เงื่อนไข!$F$8*Y193/$V193,0)</f>
        <v>0</v>
      </c>
      <c r="AH193" s="181">
        <f>SUM(วันทำงาน!AR193:AT193,วันทำงาน!AV193:AX193)</f>
        <v>0</v>
      </c>
      <c r="AI193" s="150"/>
      <c r="AJ193" s="150">
        <f>IF($W193="",0,IF($W193&gt;=100%,เงื่อนไข!$L$4,IF($W193&gt;=80%,เงื่อนไข!$K$4,IF($W193&gt;=50%,เงื่อนไข!$J$4,IF($W193&lt;50%,เงื่อนไข!$I$4)))))</f>
        <v>0</v>
      </c>
      <c r="AK193" s="179">
        <f t="shared" si="37"/>
        <v>0</v>
      </c>
      <c r="AL193" s="175">
        <f t="shared" si="38"/>
        <v>0</v>
      </c>
      <c r="AM193" s="175">
        <f>IF(AK193=0,0,AK193/$R193*เงื่อนไข!$B$4)</f>
        <v>0</v>
      </c>
      <c r="AN193" s="181">
        <f t="shared" si="42"/>
        <v>0</v>
      </c>
      <c r="AO193" s="175">
        <f>SUMIF(วันทำงาน!$F$554:$F$687,$B193,วันทำงาน!$K$554:$K$687)</f>
        <v>0</v>
      </c>
      <c r="AP193" s="182">
        <f>IF((AND($W193&gt;=100%,$W193&lt;&gt;"")),เงื่อนไข!$F$8*AH193/$V193,0)</f>
        <v>0</v>
      </c>
      <c r="AQ193" s="184">
        <f>วันทำงาน!AU193</f>
        <v>0</v>
      </c>
      <c r="AR193" s="150"/>
      <c r="AS193" s="150">
        <f>IF(W193="",0,IF($W193&gt;=100%,เงื่อนไข!$P$4,IF($W193&gt;=80%,เงื่อนไข!$O$4,IF($W193&gt;=50%,เงื่อนไข!$N$4,IF($W193&lt;50%,เงื่อนไข!$M$4)))))</f>
        <v>0</v>
      </c>
      <c r="AT193" s="179">
        <f t="shared" si="39"/>
        <v>0</v>
      </c>
      <c r="AU193" s="175">
        <f t="shared" si="40"/>
        <v>0</v>
      </c>
      <c r="AV193" s="175">
        <f>IF(AT193=0,0,AT193/$R193*เงื่อนไข!$B$4)</f>
        <v>0</v>
      </c>
      <c r="AW193" s="181">
        <f t="shared" si="43"/>
        <v>0</v>
      </c>
      <c r="AX193" s="175">
        <f>SUMIF(วันทำงาน!$F$554:$F$687,$B193,วันทำงาน!$L$554:$L$687)</f>
        <v>0</v>
      </c>
      <c r="AY193" s="182">
        <f>IF((AND($W193&gt;=100%,$W193&lt;&gt;"")),เงื่อนไข!$F$8*AQ193/$V193,0)</f>
        <v>0</v>
      </c>
    </row>
    <row r="194" spans="1:51" s="6" customFormat="1" x14ac:dyDescent="0.25">
      <c r="A194" s="124" t="str">
        <f>IF(วันทำงาน!A194&lt;&gt;"",วันทำงาน!A194,"")</f>
        <v/>
      </c>
      <c r="B194" s="124" t="str">
        <f>IF(วันทำงาน!B194&lt;&gt;"",วันทำงาน!B194,"")</f>
        <v/>
      </c>
      <c r="C194" s="124"/>
      <c r="D194" s="124" t="str">
        <f>IF(วันทำงาน!C194&lt;&gt;"",วันทำงาน!C194,"")</f>
        <v/>
      </c>
      <c r="E194" s="125" t="str">
        <f>IF(วันทำงาน!D194&lt;&gt;"",วันทำงาน!D194,"")</f>
        <v/>
      </c>
      <c r="F194" s="90" t="str">
        <f>IF(วันทำงาน!E194&lt;&gt;"",วันทำงาน!E194,"")</f>
        <v/>
      </c>
      <c r="G194" s="124" t="str">
        <f>IF(วันทำงาน!F194&lt;&gt;"",วันทำงาน!F194,"")</f>
        <v/>
      </c>
      <c r="H194" s="136" t="str">
        <f>IF(F194="Salesman",วันทำงาน!G194,"")</f>
        <v/>
      </c>
      <c r="I194" s="141" t="str">
        <f>IF($H194="","",AB194/$R194*(100%-เงื่อนไข!$B$4))</f>
        <v/>
      </c>
      <c r="J194" s="141" t="str">
        <f>IF($H194="","",AK194/$R194*(100%-เงื่อนไข!$B$4))</f>
        <v/>
      </c>
      <c r="K194" s="141" t="str">
        <f>IF($H194="","",AT194/$R194*(100%-เงื่อนไข!$B$4))</f>
        <v/>
      </c>
      <c r="L194" s="141" t="str">
        <f t="shared" si="44"/>
        <v/>
      </c>
      <c r="M194" s="142" t="str">
        <f>IF((OR(วันทำงาน!H194="",$F$1="")),"",IF(F194="Salesman",วันทำงาน!H194,""))</f>
        <v/>
      </c>
      <c r="N194" s="111">
        <f>IF($M194="",0,IF($X194="P",Y194*เงื่อนไข!$C$5,0))</f>
        <v>0</v>
      </c>
      <c r="O194" s="111">
        <f>IF($M194="",0,IF($X194="P",AH194*เงื่อนไข!$C$5,0))</f>
        <v>0</v>
      </c>
      <c r="P194" s="141">
        <f>IF($M194="",0,IF($X194="P",AQ194*เงื่อนไข!$C$5,0))</f>
        <v>0</v>
      </c>
      <c r="Q194" s="141">
        <f t="shared" si="45"/>
        <v>0</v>
      </c>
      <c r="R194" s="124" t="str">
        <f>IF($A194="","",IF(วันทำงาน!J194&lt;&gt;"",วันทำงาน!J194,""))</f>
        <v/>
      </c>
      <c r="S194" s="124" t="str">
        <f>IF($A194="","",IF(วันทำงาน!K194&lt;&gt;"",วันทำงาน!K194,""))</f>
        <v/>
      </c>
      <c r="T194" s="156">
        <f>IF(วันทำงาน!AZ194&lt;&gt;"",IF(วันทำงาน!AZ194&gt;S194,S194,วันทำงาน!AZ194),"")</f>
        <v>1</v>
      </c>
      <c r="U194" s="106" t="str">
        <f>IF(A194="","",เงื่อนไข!C$4)</f>
        <v/>
      </c>
      <c r="V194" s="106">
        <f t="shared" si="32"/>
        <v>0</v>
      </c>
      <c r="W194" s="105" t="str">
        <f t="shared" si="33"/>
        <v/>
      </c>
      <c r="X194" s="186" t="str">
        <f t="shared" si="34"/>
        <v/>
      </c>
      <c r="Y194" s="184">
        <f>วันทำงาน!AQ194</f>
        <v>0</v>
      </c>
      <c r="Z194" s="150"/>
      <c r="AA194" s="150">
        <f>IF($W194="",0,IF($W194&gt;=100%,เงื่อนไข!$H$4,IF($W194&gt;=80%,เงื่อนไข!$G$4,IF($W194&gt;=50%,เงื่อนไข!$F$4,IF($W194&lt;50%,เงื่อนไข!$E$4)))))</f>
        <v>0</v>
      </c>
      <c r="AB194" s="179">
        <f t="shared" si="35"/>
        <v>0</v>
      </c>
      <c r="AC194" s="141">
        <f t="shared" si="36"/>
        <v>0</v>
      </c>
      <c r="AD194" s="175">
        <f>IF(AB194=0,0,AB194/$R194*เงื่อนไข!$B$4)</f>
        <v>0</v>
      </c>
      <c r="AE194" s="181">
        <f t="shared" si="41"/>
        <v>0</v>
      </c>
      <c r="AF194" s="175">
        <f>SUMIF(วันทำงาน!$F$554:$F$687,$B194,วันทำงาน!$J$554:$J$687)</f>
        <v>0</v>
      </c>
      <c r="AG194" s="182">
        <f>IF((AND($W194&gt;=100%,$W194&lt;&gt;"")),เงื่อนไข!$F$8*Y194/$V194,0)</f>
        <v>0</v>
      </c>
      <c r="AH194" s="181">
        <f>SUM(วันทำงาน!AR194:AT194,วันทำงาน!AV194:AX194)</f>
        <v>0</v>
      </c>
      <c r="AI194" s="150"/>
      <c r="AJ194" s="150">
        <f>IF($W194="",0,IF($W194&gt;=100%,เงื่อนไข!$L$4,IF($W194&gt;=80%,เงื่อนไข!$K$4,IF($W194&gt;=50%,เงื่อนไข!$J$4,IF($W194&lt;50%,เงื่อนไข!$I$4)))))</f>
        <v>0</v>
      </c>
      <c r="AK194" s="179">
        <f t="shared" si="37"/>
        <v>0</v>
      </c>
      <c r="AL194" s="175">
        <f t="shared" si="38"/>
        <v>0</v>
      </c>
      <c r="AM194" s="175">
        <f>IF(AK194=0,0,AK194/$R194*เงื่อนไข!$B$4)</f>
        <v>0</v>
      </c>
      <c r="AN194" s="181">
        <f t="shared" si="42"/>
        <v>0</v>
      </c>
      <c r="AO194" s="175">
        <f>SUMIF(วันทำงาน!$F$554:$F$687,$B194,วันทำงาน!$K$554:$K$687)</f>
        <v>0</v>
      </c>
      <c r="AP194" s="182">
        <f>IF((AND($W194&gt;=100%,$W194&lt;&gt;"")),เงื่อนไข!$F$8*AH194/$V194,0)</f>
        <v>0</v>
      </c>
      <c r="AQ194" s="184">
        <f>วันทำงาน!AU194</f>
        <v>0</v>
      </c>
      <c r="AR194" s="150"/>
      <c r="AS194" s="150">
        <f>IF(W194="",0,IF($W194&gt;=100%,เงื่อนไข!$P$4,IF($W194&gt;=80%,เงื่อนไข!$O$4,IF($W194&gt;=50%,เงื่อนไข!$N$4,IF($W194&lt;50%,เงื่อนไข!$M$4)))))</f>
        <v>0</v>
      </c>
      <c r="AT194" s="179">
        <f t="shared" si="39"/>
        <v>0</v>
      </c>
      <c r="AU194" s="175">
        <f t="shared" si="40"/>
        <v>0</v>
      </c>
      <c r="AV194" s="175">
        <f>IF(AT194=0,0,AT194/$R194*เงื่อนไข!$B$4)</f>
        <v>0</v>
      </c>
      <c r="AW194" s="181">
        <f t="shared" si="43"/>
        <v>0</v>
      </c>
      <c r="AX194" s="175">
        <f>SUMIF(วันทำงาน!$F$554:$F$687,$B194,วันทำงาน!$L$554:$L$687)</f>
        <v>0</v>
      </c>
      <c r="AY194" s="182">
        <f>IF((AND($W194&gt;=100%,$W194&lt;&gt;"")),เงื่อนไข!$F$8*AQ194/$V194,0)</f>
        <v>0</v>
      </c>
    </row>
    <row r="195" spans="1:51" s="6" customFormat="1" x14ac:dyDescent="0.25">
      <c r="A195" s="124" t="str">
        <f>IF(วันทำงาน!A195&lt;&gt;"",วันทำงาน!A195,"")</f>
        <v/>
      </c>
      <c r="B195" s="124" t="str">
        <f>IF(วันทำงาน!B195&lt;&gt;"",วันทำงาน!B195,"")</f>
        <v/>
      </c>
      <c r="C195" s="124"/>
      <c r="D195" s="124" t="str">
        <f>IF(วันทำงาน!C195&lt;&gt;"",วันทำงาน!C195,"")</f>
        <v/>
      </c>
      <c r="E195" s="125" t="str">
        <f>IF(วันทำงาน!D195&lt;&gt;"",วันทำงาน!D195,"")</f>
        <v/>
      </c>
      <c r="F195" s="90" t="str">
        <f>IF(วันทำงาน!E195&lt;&gt;"",วันทำงาน!E195,"")</f>
        <v/>
      </c>
      <c r="G195" s="124" t="str">
        <f>IF(วันทำงาน!F195&lt;&gt;"",วันทำงาน!F195,"")</f>
        <v/>
      </c>
      <c r="H195" s="136" t="str">
        <f>IF(F195="Salesman",วันทำงาน!G195,"")</f>
        <v/>
      </c>
      <c r="I195" s="141" t="str">
        <f>IF($H195="","",AB195/$R195*(100%-เงื่อนไข!$B$4))</f>
        <v/>
      </c>
      <c r="J195" s="141" t="str">
        <f>IF($H195="","",AK195/$R195*(100%-เงื่อนไข!$B$4))</f>
        <v/>
      </c>
      <c r="K195" s="141" t="str">
        <f>IF($H195="","",AT195/$R195*(100%-เงื่อนไข!$B$4))</f>
        <v/>
      </c>
      <c r="L195" s="141" t="str">
        <f t="shared" si="44"/>
        <v/>
      </c>
      <c r="M195" s="142" t="str">
        <f>IF((OR(วันทำงาน!H195="",$F$1="")),"",IF(F195="Salesman",วันทำงาน!H195,""))</f>
        <v/>
      </c>
      <c r="N195" s="111">
        <f>IF($M195="",0,IF($X195="P",Y195*เงื่อนไข!$C$5,0))</f>
        <v>0</v>
      </c>
      <c r="O195" s="111">
        <f>IF($M195="",0,IF($X195="P",AH195*เงื่อนไข!$C$5,0))</f>
        <v>0</v>
      </c>
      <c r="P195" s="141">
        <f>IF($M195="",0,IF($X195="P",AQ195*เงื่อนไข!$C$5,0))</f>
        <v>0</v>
      </c>
      <c r="Q195" s="141">
        <f t="shared" si="45"/>
        <v>0</v>
      </c>
      <c r="R195" s="124" t="str">
        <f>IF($A195="","",IF(วันทำงาน!J195&lt;&gt;"",วันทำงาน!J195,""))</f>
        <v/>
      </c>
      <c r="S195" s="124" t="str">
        <f>IF($A195="","",IF(วันทำงาน!K195&lt;&gt;"",วันทำงาน!K195,""))</f>
        <v/>
      </c>
      <c r="T195" s="156">
        <f>IF(วันทำงาน!AZ195&lt;&gt;"",IF(วันทำงาน!AZ195&gt;S195,S195,วันทำงาน!AZ195),"")</f>
        <v>1</v>
      </c>
      <c r="U195" s="106" t="str">
        <f>IF(A195="","",เงื่อนไข!C$4)</f>
        <v/>
      </c>
      <c r="V195" s="106">
        <f t="shared" si="32"/>
        <v>0</v>
      </c>
      <c r="W195" s="105" t="str">
        <f t="shared" si="33"/>
        <v/>
      </c>
      <c r="X195" s="186" t="str">
        <f t="shared" si="34"/>
        <v/>
      </c>
      <c r="Y195" s="184">
        <f>วันทำงาน!AQ195</f>
        <v>0</v>
      </c>
      <c r="Z195" s="150"/>
      <c r="AA195" s="150">
        <f>IF($W195="",0,IF($W195&gt;=100%,เงื่อนไข!$H$4,IF($W195&gt;=80%,เงื่อนไข!$G$4,IF($W195&gt;=50%,เงื่อนไข!$F$4,IF($W195&lt;50%,เงื่อนไข!$E$4)))))</f>
        <v>0</v>
      </c>
      <c r="AB195" s="179">
        <f t="shared" si="35"/>
        <v>0</v>
      </c>
      <c r="AC195" s="141">
        <f t="shared" si="36"/>
        <v>0</v>
      </c>
      <c r="AD195" s="175">
        <f>IF(AB195=0,0,AB195/$R195*เงื่อนไข!$B$4)</f>
        <v>0</v>
      </c>
      <c r="AE195" s="181">
        <f t="shared" si="41"/>
        <v>0</v>
      </c>
      <c r="AF195" s="175">
        <f>SUMIF(วันทำงาน!$F$554:$F$687,$B195,วันทำงาน!$J$554:$J$687)</f>
        <v>0</v>
      </c>
      <c r="AG195" s="182">
        <f>IF((AND($W195&gt;=100%,$W195&lt;&gt;"")),เงื่อนไข!$F$8*Y195/$V195,0)</f>
        <v>0</v>
      </c>
      <c r="AH195" s="181">
        <f>SUM(วันทำงาน!AR195:AT195,วันทำงาน!AV195:AX195)</f>
        <v>0</v>
      </c>
      <c r="AI195" s="150"/>
      <c r="AJ195" s="150">
        <f>IF($W195="",0,IF($W195&gt;=100%,เงื่อนไข!$L$4,IF($W195&gt;=80%,เงื่อนไข!$K$4,IF($W195&gt;=50%,เงื่อนไข!$J$4,IF($W195&lt;50%,เงื่อนไข!$I$4)))))</f>
        <v>0</v>
      </c>
      <c r="AK195" s="179">
        <f t="shared" si="37"/>
        <v>0</v>
      </c>
      <c r="AL195" s="175">
        <f t="shared" si="38"/>
        <v>0</v>
      </c>
      <c r="AM195" s="175">
        <f>IF(AK195=0,0,AK195/$R195*เงื่อนไข!$B$4)</f>
        <v>0</v>
      </c>
      <c r="AN195" s="181">
        <f t="shared" si="42"/>
        <v>0</v>
      </c>
      <c r="AO195" s="175">
        <f>SUMIF(วันทำงาน!$F$554:$F$687,$B195,วันทำงาน!$K$554:$K$687)</f>
        <v>0</v>
      </c>
      <c r="AP195" s="182">
        <f>IF((AND($W195&gt;=100%,$W195&lt;&gt;"")),เงื่อนไข!$F$8*AH195/$V195,0)</f>
        <v>0</v>
      </c>
      <c r="AQ195" s="184">
        <f>วันทำงาน!AU195</f>
        <v>0</v>
      </c>
      <c r="AR195" s="150"/>
      <c r="AS195" s="150">
        <f>IF(W195="",0,IF($W195&gt;=100%,เงื่อนไข!$P$4,IF($W195&gt;=80%,เงื่อนไข!$O$4,IF($W195&gt;=50%,เงื่อนไข!$N$4,IF($W195&lt;50%,เงื่อนไข!$M$4)))))</f>
        <v>0</v>
      </c>
      <c r="AT195" s="179">
        <f t="shared" si="39"/>
        <v>0</v>
      </c>
      <c r="AU195" s="175">
        <f t="shared" si="40"/>
        <v>0</v>
      </c>
      <c r="AV195" s="175">
        <f>IF(AT195=0,0,AT195/$R195*เงื่อนไข!$B$4)</f>
        <v>0</v>
      </c>
      <c r="AW195" s="181">
        <f t="shared" si="43"/>
        <v>0</v>
      </c>
      <c r="AX195" s="175">
        <f>SUMIF(วันทำงาน!$F$554:$F$687,$B195,วันทำงาน!$L$554:$L$687)</f>
        <v>0</v>
      </c>
      <c r="AY195" s="182">
        <f>IF((AND($W195&gt;=100%,$W195&lt;&gt;"")),เงื่อนไข!$F$8*AQ195/$V195,0)</f>
        <v>0</v>
      </c>
    </row>
    <row r="196" spans="1:51" s="6" customFormat="1" x14ac:dyDescent="0.25">
      <c r="A196" s="124" t="str">
        <f>IF(วันทำงาน!A196&lt;&gt;"",วันทำงาน!A196,"")</f>
        <v/>
      </c>
      <c r="B196" s="124" t="str">
        <f>IF(วันทำงาน!B196&lt;&gt;"",วันทำงาน!B196,"")</f>
        <v/>
      </c>
      <c r="C196" s="124"/>
      <c r="D196" s="124" t="str">
        <f>IF(วันทำงาน!C196&lt;&gt;"",วันทำงาน!C196,"")</f>
        <v/>
      </c>
      <c r="E196" s="125" t="str">
        <f>IF(วันทำงาน!D196&lt;&gt;"",วันทำงาน!D196,"")</f>
        <v/>
      </c>
      <c r="F196" s="90" t="str">
        <f>IF(วันทำงาน!E196&lt;&gt;"",วันทำงาน!E196,"")</f>
        <v/>
      </c>
      <c r="G196" s="124" t="str">
        <f>IF(วันทำงาน!F196&lt;&gt;"",วันทำงาน!F196,"")</f>
        <v/>
      </c>
      <c r="H196" s="136" t="str">
        <f>IF(F196="Salesman",วันทำงาน!G196,"")</f>
        <v/>
      </c>
      <c r="I196" s="141" t="str">
        <f>IF($H196="","",AB196/$R196*(100%-เงื่อนไข!$B$4))</f>
        <v/>
      </c>
      <c r="J196" s="141" t="str">
        <f>IF($H196="","",AK196/$R196*(100%-เงื่อนไข!$B$4))</f>
        <v/>
      </c>
      <c r="K196" s="141" t="str">
        <f>IF($H196="","",AT196/$R196*(100%-เงื่อนไข!$B$4))</f>
        <v/>
      </c>
      <c r="L196" s="141" t="str">
        <f t="shared" si="44"/>
        <v/>
      </c>
      <c r="M196" s="142" t="str">
        <f>IF((OR(วันทำงาน!H196="",$F$1="")),"",IF(F196="Salesman",วันทำงาน!H196,""))</f>
        <v/>
      </c>
      <c r="N196" s="111">
        <f>IF($M196="",0,IF($X196="P",Y196*เงื่อนไข!$C$5,0))</f>
        <v>0</v>
      </c>
      <c r="O196" s="111">
        <f>IF($M196="",0,IF($X196="P",AH196*เงื่อนไข!$C$5,0))</f>
        <v>0</v>
      </c>
      <c r="P196" s="141">
        <f>IF($M196="",0,IF($X196="P",AQ196*เงื่อนไข!$C$5,0))</f>
        <v>0</v>
      </c>
      <c r="Q196" s="141">
        <f t="shared" si="45"/>
        <v>0</v>
      </c>
      <c r="R196" s="124" t="str">
        <f>IF($A196="","",IF(วันทำงาน!J196&lt;&gt;"",วันทำงาน!J196,""))</f>
        <v/>
      </c>
      <c r="S196" s="124" t="str">
        <f>IF($A196="","",IF(วันทำงาน!K196&lt;&gt;"",วันทำงาน!K196,""))</f>
        <v/>
      </c>
      <c r="T196" s="156">
        <f>IF(วันทำงาน!AZ196&lt;&gt;"",IF(วันทำงาน!AZ196&gt;S196,S196,วันทำงาน!AZ196),"")</f>
        <v>1</v>
      </c>
      <c r="U196" s="106" t="str">
        <f>IF(A196="","",เงื่อนไข!C$4)</f>
        <v/>
      </c>
      <c r="V196" s="106">
        <f t="shared" si="32"/>
        <v>0</v>
      </c>
      <c r="W196" s="105" t="str">
        <f t="shared" si="33"/>
        <v/>
      </c>
      <c r="X196" s="186" t="str">
        <f t="shared" si="34"/>
        <v/>
      </c>
      <c r="Y196" s="184">
        <f>วันทำงาน!AQ196</f>
        <v>0</v>
      </c>
      <c r="Z196" s="150"/>
      <c r="AA196" s="150">
        <f>IF($W196="",0,IF($W196&gt;=100%,เงื่อนไข!$H$4,IF($W196&gt;=80%,เงื่อนไข!$G$4,IF($W196&gt;=50%,เงื่อนไข!$F$4,IF($W196&lt;50%,เงื่อนไข!$E$4)))))</f>
        <v>0</v>
      </c>
      <c r="AB196" s="179">
        <f t="shared" si="35"/>
        <v>0</v>
      </c>
      <c r="AC196" s="141">
        <f t="shared" si="36"/>
        <v>0</v>
      </c>
      <c r="AD196" s="175">
        <f>IF(AB196=0,0,AB196/$R196*เงื่อนไข!$B$4)</f>
        <v>0</v>
      </c>
      <c r="AE196" s="181">
        <f t="shared" si="41"/>
        <v>0</v>
      </c>
      <c r="AF196" s="175">
        <f>SUMIF(วันทำงาน!$F$554:$F$687,$B196,วันทำงาน!$J$554:$J$687)</f>
        <v>0</v>
      </c>
      <c r="AG196" s="182">
        <f>IF((AND($W196&gt;=100%,$W196&lt;&gt;"")),เงื่อนไข!$F$8*Y196/$V196,0)</f>
        <v>0</v>
      </c>
      <c r="AH196" s="181">
        <f>SUM(วันทำงาน!AR196:AT196,วันทำงาน!AV196:AX196)</f>
        <v>0</v>
      </c>
      <c r="AI196" s="150"/>
      <c r="AJ196" s="150">
        <f>IF($W196="",0,IF($W196&gt;=100%,เงื่อนไข!$L$4,IF($W196&gt;=80%,เงื่อนไข!$K$4,IF($W196&gt;=50%,เงื่อนไข!$J$4,IF($W196&lt;50%,เงื่อนไข!$I$4)))))</f>
        <v>0</v>
      </c>
      <c r="AK196" s="179">
        <f t="shared" si="37"/>
        <v>0</v>
      </c>
      <c r="AL196" s="175">
        <f t="shared" si="38"/>
        <v>0</v>
      </c>
      <c r="AM196" s="175">
        <f>IF(AK196=0,0,AK196/$R196*เงื่อนไข!$B$4)</f>
        <v>0</v>
      </c>
      <c r="AN196" s="181">
        <f t="shared" si="42"/>
        <v>0</v>
      </c>
      <c r="AO196" s="175">
        <f>SUMIF(วันทำงาน!$F$554:$F$687,$B196,วันทำงาน!$K$554:$K$687)</f>
        <v>0</v>
      </c>
      <c r="AP196" s="182">
        <f>IF((AND($W196&gt;=100%,$W196&lt;&gt;"")),เงื่อนไข!$F$8*AH196/$V196,0)</f>
        <v>0</v>
      </c>
      <c r="AQ196" s="184">
        <f>วันทำงาน!AU196</f>
        <v>0</v>
      </c>
      <c r="AR196" s="150"/>
      <c r="AS196" s="150">
        <f>IF(W196="",0,IF($W196&gt;=100%,เงื่อนไข!$P$4,IF($W196&gt;=80%,เงื่อนไข!$O$4,IF($W196&gt;=50%,เงื่อนไข!$N$4,IF($W196&lt;50%,เงื่อนไข!$M$4)))))</f>
        <v>0</v>
      </c>
      <c r="AT196" s="179">
        <f t="shared" si="39"/>
        <v>0</v>
      </c>
      <c r="AU196" s="175">
        <f t="shared" si="40"/>
        <v>0</v>
      </c>
      <c r="AV196" s="175">
        <f>IF(AT196=0,0,AT196/$R196*เงื่อนไข!$B$4)</f>
        <v>0</v>
      </c>
      <c r="AW196" s="181">
        <f t="shared" si="43"/>
        <v>0</v>
      </c>
      <c r="AX196" s="175">
        <f>SUMIF(วันทำงาน!$F$554:$F$687,$B196,วันทำงาน!$L$554:$L$687)</f>
        <v>0</v>
      </c>
      <c r="AY196" s="182">
        <f>IF((AND($W196&gt;=100%,$W196&lt;&gt;"")),เงื่อนไข!$F$8*AQ196/$V196,0)</f>
        <v>0</v>
      </c>
    </row>
    <row r="197" spans="1:51" s="6" customFormat="1" x14ac:dyDescent="0.25">
      <c r="A197" s="124" t="str">
        <f>IF(วันทำงาน!A197&lt;&gt;"",วันทำงาน!A197,"")</f>
        <v/>
      </c>
      <c r="B197" s="124" t="str">
        <f>IF(วันทำงาน!B197&lt;&gt;"",วันทำงาน!B197,"")</f>
        <v/>
      </c>
      <c r="C197" s="124"/>
      <c r="D197" s="124" t="str">
        <f>IF(วันทำงาน!C197&lt;&gt;"",วันทำงาน!C197,"")</f>
        <v/>
      </c>
      <c r="E197" s="125" t="str">
        <f>IF(วันทำงาน!D197&lt;&gt;"",วันทำงาน!D197,"")</f>
        <v/>
      </c>
      <c r="F197" s="90" t="str">
        <f>IF(วันทำงาน!E197&lt;&gt;"",วันทำงาน!E197,"")</f>
        <v/>
      </c>
      <c r="G197" s="124" t="str">
        <f>IF(วันทำงาน!F197&lt;&gt;"",วันทำงาน!F197,"")</f>
        <v/>
      </c>
      <c r="H197" s="136" t="str">
        <f>IF(F197="Salesman",วันทำงาน!G197,"")</f>
        <v/>
      </c>
      <c r="I197" s="141" t="str">
        <f>IF($H197="","",AB197/$R197*(100%-เงื่อนไข!$B$4))</f>
        <v/>
      </c>
      <c r="J197" s="141" t="str">
        <f>IF($H197="","",AK197/$R197*(100%-เงื่อนไข!$B$4))</f>
        <v/>
      </c>
      <c r="K197" s="141" t="str">
        <f>IF($H197="","",AT197/$R197*(100%-เงื่อนไข!$B$4))</f>
        <v/>
      </c>
      <c r="L197" s="141" t="str">
        <f t="shared" si="44"/>
        <v/>
      </c>
      <c r="M197" s="142" t="str">
        <f>IF((OR(วันทำงาน!H197="",$F$1="")),"",IF(F197="Salesman",วันทำงาน!H197,""))</f>
        <v/>
      </c>
      <c r="N197" s="111">
        <f>IF($M197="",0,IF($X197="P",Y197*เงื่อนไข!$C$5,0))</f>
        <v>0</v>
      </c>
      <c r="O197" s="111">
        <f>IF($M197="",0,IF($X197="P",AH197*เงื่อนไข!$C$5,0))</f>
        <v>0</v>
      </c>
      <c r="P197" s="141">
        <f>IF($M197="",0,IF($X197="P",AQ197*เงื่อนไข!$C$5,0))</f>
        <v>0</v>
      </c>
      <c r="Q197" s="141">
        <f t="shared" si="45"/>
        <v>0</v>
      </c>
      <c r="R197" s="124" t="str">
        <f>IF($A197="","",IF(วันทำงาน!J197&lt;&gt;"",วันทำงาน!J197,""))</f>
        <v/>
      </c>
      <c r="S197" s="124" t="str">
        <f>IF($A197="","",IF(วันทำงาน!K197&lt;&gt;"",วันทำงาน!K197,""))</f>
        <v/>
      </c>
      <c r="T197" s="156">
        <f>IF(วันทำงาน!AZ197&lt;&gt;"",IF(วันทำงาน!AZ197&gt;S197,S197,วันทำงาน!AZ197),"")</f>
        <v>1</v>
      </c>
      <c r="U197" s="106" t="str">
        <f>IF(A197="","",เงื่อนไข!C$4)</f>
        <v/>
      </c>
      <c r="V197" s="106">
        <f t="shared" si="32"/>
        <v>0</v>
      </c>
      <c r="W197" s="105" t="str">
        <f t="shared" si="33"/>
        <v/>
      </c>
      <c r="X197" s="186" t="str">
        <f t="shared" si="34"/>
        <v/>
      </c>
      <c r="Y197" s="184">
        <f>วันทำงาน!AQ197</f>
        <v>0</v>
      </c>
      <c r="Z197" s="150"/>
      <c r="AA197" s="150">
        <f>IF($W197="",0,IF($W197&gt;=100%,เงื่อนไข!$H$4,IF($W197&gt;=80%,เงื่อนไข!$G$4,IF($W197&gt;=50%,เงื่อนไข!$F$4,IF($W197&lt;50%,เงื่อนไข!$E$4)))))</f>
        <v>0</v>
      </c>
      <c r="AB197" s="179">
        <f t="shared" si="35"/>
        <v>0</v>
      </c>
      <c r="AC197" s="141">
        <f t="shared" si="36"/>
        <v>0</v>
      </c>
      <c r="AD197" s="175">
        <f>IF(AB197=0,0,AB197/$R197*เงื่อนไข!$B$4)</f>
        <v>0</v>
      </c>
      <c r="AE197" s="181">
        <f t="shared" si="41"/>
        <v>0</v>
      </c>
      <c r="AF197" s="175">
        <f>SUMIF(วันทำงาน!$F$554:$F$687,$B197,วันทำงาน!$J$554:$J$687)</f>
        <v>0</v>
      </c>
      <c r="AG197" s="182">
        <f>IF((AND($W197&gt;=100%,$W197&lt;&gt;"")),เงื่อนไข!$F$8*Y197/$V197,0)</f>
        <v>0</v>
      </c>
      <c r="AH197" s="181">
        <f>SUM(วันทำงาน!AR197:AT197,วันทำงาน!AV197:AX197)</f>
        <v>0</v>
      </c>
      <c r="AI197" s="150"/>
      <c r="AJ197" s="150">
        <f>IF($W197="",0,IF($W197&gt;=100%,เงื่อนไข!$L$4,IF($W197&gt;=80%,เงื่อนไข!$K$4,IF($W197&gt;=50%,เงื่อนไข!$J$4,IF($W197&lt;50%,เงื่อนไข!$I$4)))))</f>
        <v>0</v>
      </c>
      <c r="AK197" s="179">
        <f t="shared" si="37"/>
        <v>0</v>
      </c>
      <c r="AL197" s="175">
        <f t="shared" si="38"/>
        <v>0</v>
      </c>
      <c r="AM197" s="175">
        <f>IF(AK197=0,0,AK197/$R197*เงื่อนไข!$B$4)</f>
        <v>0</v>
      </c>
      <c r="AN197" s="181">
        <f t="shared" si="42"/>
        <v>0</v>
      </c>
      <c r="AO197" s="175">
        <f>SUMIF(วันทำงาน!$F$554:$F$687,$B197,วันทำงาน!$K$554:$K$687)</f>
        <v>0</v>
      </c>
      <c r="AP197" s="182">
        <f>IF((AND($W197&gt;=100%,$W197&lt;&gt;"")),เงื่อนไข!$F$8*AH197/$V197,0)</f>
        <v>0</v>
      </c>
      <c r="AQ197" s="184">
        <f>วันทำงาน!AU197</f>
        <v>0</v>
      </c>
      <c r="AR197" s="150"/>
      <c r="AS197" s="150">
        <f>IF(W197="",0,IF($W197&gt;=100%,เงื่อนไข!$P$4,IF($W197&gt;=80%,เงื่อนไข!$O$4,IF($W197&gt;=50%,เงื่อนไข!$N$4,IF($W197&lt;50%,เงื่อนไข!$M$4)))))</f>
        <v>0</v>
      </c>
      <c r="AT197" s="179">
        <f t="shared" si="39"/>
        <v>0</v>
      </c>
      <c r="AU197" s="175">
        <f t="shared" si="40"/>
        <v>0</v>
      </c>
      <c r="AV197" s="175">
        <f>IF(AT197=0,0,AT197/$R197*เงื่อนไข!$B$4)</f>
        <v>0</v>
      </c>
      <c r="AW197" s="181">
        <f t="shared" si="43"/>
        <v>0</v>
      </c>
      <c r="AX197" s="175">
        <f>SUMIF(วันทำงาน!$F$554:$F$687,$B197,วันทำงาน!$L$554:$L$687)</f>
        <v>0</v>
      </c>
      <c r="AY197" s="182">
        <f>IF((AND($W197&gt;=100%,$W197&lt;&gt;"")),เงื่อนไข!$F$8*AQ197/$V197,0)</f>
        <v>0</v>
      </c>
    </row>
    <row r="198" spans="1:51" s="6" customFormat="1" x14ac:dyDescent="0.25">
      <c r="A198" s="124" t="str">
        <f>IF(วันทำงาน!A198&lt;&gt;"",วันทำงาน!A198,"")</f>
        <v/>
      </c>
      <c r="B198" s="124" t="str">
        <f>IF(วันทำงาน!B198&lt;&gt;"",วันทำงาน!B198,"")</f>
        <v/>
      </c>
      <c r="C198" s="124"/>
      <c r="D198" s="124" t="str">
        <f>IF(วันทำงาน!C198&lt;&gt;"",วันทำงาน!C198,"")</f>
        <v/>
      </c>
      <c r="E198" s="125" t="str">
        <f>IF(วันทำงาน!D198&lt;&gt;"",วันทำงาน!D198,"")</f>
        <v/>
      </c>
      <c r="F198" s="90" t="str">
        <f>IF(วันทำงาน!E198&lt;&gt;"",วันทำงาน!E198,"")</f>
        <v/>
      </c>
      <c r="G198" s="124" t="str">
        <f>IF(วันทำงาน!F198&lt;&gt;"",วันทำงาน!F198,"")</f>
        <v/>
      </c>
      <c r="H198" s="136" t="str">
        <f>IF(F198="Salesman",วันทำงาน!G198,"")</f>
        <v/>
      </c>
      <c r="I198" s="141" t="str">
        <f>IF($H198="","",AB198/$R198*(100%-เงื่อนไข!$B$4))</f>
        <v/>
      </c>
      <c r="J198" s="141" t="str">
        <f>IF($H198="","",AK198/$R198*(100%-เงื่อนไข!$B$4))</f>
        <v/>
      </c>
      <c r="K198" s="141" t="str">
        <f>IF($H198="","",AT198/$R198*(100%-เงื่อนไข!$B$4))</f>
        <v/>
      </c>
      <c r="L198" s="141" t="str">
        <f t="shared" si="44"/>
        <v/>
      </c>
      <c r="M198" s="142" t="str">
        <f>IF((OR(วันทำงาน!H198="",$F$1="")),"",IF(F198="Salesman",วันทำงาน!H198,""))</f>
        <v/>
      </c>
      <c r="N198" s="111">
        <f>IF($M198="",0,IF($X198="P",Y198*เงื่อนไข!$C$5,0))</f>
        <v>0</v>
      </c>
      <c r="O198" s="111">
        <f>IF($M198="",0,IF($X198="P",AH198*เงื่อนไข!$C$5,0))</f>
        <v>0</v>
      </c>
      <c r="P198" s="141">
        <f>IF($M198="",0,IF($X198="P",AQ198*เงื่อนไข!$C$5,0))</f>
        <v>0</v>
      </c>
      <c r="Q198" s="141">
        <f t="shared" si="45"/>
        <v>0</v>
      </c>
      <c r="R198" s="124" t="str">
        <f>IF($A198="","",IF(วันทำงาน!J198&lt;&gt;"",วันทำงาน!J198,""))</f>
        <v/>
      </c>
      <c r="S198" s="124" t="str">
        <f>IF($A198="","",IF(วันทำงาน!K198&lt;&gt;"",วันทำงาน!K198,""))</f>
        <v/>
      </c>
      <c r="T198" s="156">
        <f>IF(วันทำงาน!AZ198&lt;&gt;"",IF(วันทำงาน!AZ198&gt;S198,S198,วันทำงาน!AZ198),"")</f>
        <v>1</v>
      </c>
      <c r="U198" s="106" t="str">
        <f>IF(A198="","",เงื่อนไข!C$4)</f>
        <v/>
      </c>
      <c r="V198" s="106">
        <f t="shared" ref="V198:V261" si="46">SUM(Y198,AH198,AQ198)</f>
        <v>0</v>
      </c>
      <c r="W198" s="105" t="str">
        <f t="shared" ref="W198:W261" si="47">IF((OR(U198=0,U198="")),"",V198/U198)</f>
        <v/>
      </c>
      <c r="X198" s="186" t="str">
        <f t="shared" ref="X198:X261" si="48">IF((AND(F198="Salesman",W198&gt;=80%)),"P","")</f>
        <v/>
      </c>
      <c r="Y198" s="184">
        <f>วันทำงาน!AQ198</f>
        <v>0</v>
      </c>
      <c r="Z198" s="150"/>
      <c r="AA198" s="150">
        <f>IF($W198="",0,IF($W198&gt;=100%,เงื่อนไข!$H$4,IF($W198&gt;=80%,เงื่อนไข!$G$4,IF($W198&gt;=50%,เงื่อนไข!$F$4,IF($W198&lt;50%,เงื่อนไข!$E$4)))))</f>
        <v>0</v>
      </c>
      <c r="AB198" s="179">
        <f t="shared" ref="AB198:AB261" si="49">Y198*AA198</f>
        <v>0</v>
      </c>
      <c r="AC198" s="141">
        <f t="shared" ref="AC198:AC261" si="50">IF(AB198=0,0,AB198/$R198)</f>
        <v>0</v>
      </c>
      <c r="AD198" s="175">
        <f>IF(AB198=0,0,AB198/$R198*เงื่อนไข!$B$4)</f>
        <v>0</v>
      </c>
      <c r="AE198" s="181">
        <f t="shared" si="41"/>
        <v>0</v>
      </c>
      <c r="AF198" s="175">
        <f>SUMIF(วันทำงาน!$F$554:$F$687,$B198,วันทำงาน!$J$554:$J$687)</f>
        <v>0</v>
      </c>
      <c r="AG198" s="182">
        <f>IF((AND($W198&gt;=100%,$W198&lt;&gt;"")),เงื่อนไข!$F$8*Y198/$V198,0)</f>
        <v>0</v>
      </c>
      <c r="AH198" s="181">
        <f>SUM(วันทำงาน!AR198:AT198,วันทำงาน!AV198:AX198)</f>
        <v>0</v>
      </c>
      <c r="AI198" s="150"/>
      <c r="AJ198" s="150">
        <f>IF($W198="",0,IF($W198&gt;=100%,เงื่อนไข!$L$4,IF($W198&gt;=80%,เงื่อนไข!$K$4,IF($W198&gt;=50%,เงื่อนไข!$J$4,IF($W198&lt;50%,เงื่อนไข!$I$4)))))</f>
        <v>0</v>
      </c>
      <c r="AK198" s="179">
        <f t="shared" ref="AK198:AK261" si="51">AH198*AJ198</f>
        <v>0</v>
      </c>
      <c r="AL198" s="175">
        <f t="shared" ref="AL198:AL261" si="52">IF(AK198=0,0,AK198/$R198)</f>
        <v>0</v>
      </c>
      <c r="AM198" s="175">
        <f>IF(AK198=0,0,AK198/$R198*เงื่อนไข!$B$4)</f>
        <v>0</v>
      </c>
      <c r="AN198" s="181">
        <f t="shared" si="42"/>
        <v>0</v>
      </c>
      <c r="AO198" s="175">
        <f>SUMIF(วันทำงาน!$F$554:$F$687,$B198,วันทำงาน!$K$554:$K$687)</f>
        <v>0</v>
      </c>
      <c r="AP198" s="182">
        <f>IF((AND($W198&gt;=100%,$W198&lt;&gt;"")),เงื่อนไข!$F$8*AH198/$V198,0)</f>
        <v>0</v>
      </c>
      <c r="AQ198" s="184">
        <f>วันทำงาน!AU198</f>
        <v>0</v>
      </c>
      <c r="AR198" s="150"/>
      <c r="AS198" s="150">
        <f>IF(W198="",0,IF($W198&gt;=100%,เงื่อนไข!$P$4,IF($W198&gt;=80%,เงื่อนไข!$O$4,IF($W198&gt;=50%,เงื่อนไข!$N$4,IF($W198&lt;50%,เงื่อนไข!$M$4)))))</f>
        <v>0</v>
      </c>
      <c r="AT198" s="179">
        <f t="shared" ref="AT198:AT261" si="53">AQ198*AS198</f>
        <v>0</v>
      </c>
      <c r="AU198" s="175">
        <f t="shared" ref="AU198:AU261" si="54">IF(AT198=0,0,AT198/$R198)</f>
        <v>0</v>
      </c>
      <c r="AV198" s="175">
        <f>IF(AT198=0,0,AT198/$R198*เงื่อนไข!$B$4)</f>
        <v>0</v>
      </c>
      <c r="AW198" s="181">
        <f t="shared" si="43"/>
        <v>0</v>
      </c>
      <c r="AX198" s="175">
        <f>SUMIF(วันทำงาน!$F$554:$F$687,$B198,วันทำงาน!$L$554:$L$687)</f>
        <v>0</v>
      </c>
      <c r="AY198" s="182">
        <f>IF((AND($W198&gt;=100%,$W198&lt;&gt;"")),เงื่อนไข!$F$8*AQ198/$V198,0)</f>
        <v>0</v>
      </c>
    </row>
    <row r="199" spans="1:51" s="6" customFormat="1" x14ac:dyDescent="0.25">
      <c r="A199" s="124" t="str">
        <f>IF(วันทำงาน!A199&lt;&gt;"",วันทำงาน!A199,"")</f>
        <v/>
      </c>
      <c r="B199" s="124" t="str">
        <f>IF(วันทำงาน!B199&lt;&gt;"",วันทำงาน!B199,"")</f>
        <v/>
      </c>
      <c r="C199" s="124"/>
      <c r="D199" s="124" t="str">
        <f>IF(วันทำงาน!C199&lt;&gt;"",วันทำงาน!C199,"")</f>
        <v/>
      </c>
      <c r="E199" s="125" t="str">
        <f>IF(วันทำงาน!D199&lt;&gt;"",วันทำงาน!D199,"")</f>
        <v/>
      </c>
      <c r="F199" s="90" t="str">
        <f>IF(วันทำงาน!E199&lt;&gt;"",วันทำงาน!E199,"")</f>
        <v/>
      </c>
      <c r="G199" s="124" t="str">
        <f>IF(วันทำงาน!F199&lt;&gt;"",วันทำงาน!F199,"")</f>
        <v/>
      </c>
      <c r="H199" s="136" t="str">
        <f>IF(F199="Salesman",วันทำงาน!G199,"")</f>
        <v/>
      </c>
      <c r="I199" s="141" t="str">
        <f>IF($H199="","",AB199/$R199*(100%-เงื่อนไข!$B$4))</f>
        <v/>
      </c>
      <c r="J199" s="141" t="str">
        <f>IF($H199="","",AK199/$R199*(100%-เงื่อนไข!$B$4))</f>
        <v/>
      </c>
      <c r="K199" s="141" t="str">
        <f>IF($H199="","",AT199/$R199*(100%-เงื่อนไข!$B$4))</f>
        <v/>
      </c>
      <c r="L199" s="141" t="str">
        <f t="shared" si="44"/>
        <v/>
      </c>
      <c r="M199" s="142" t="str">
        <f>IF((OR(วันทำงาน!H199="",$F$1="")),"",IF(F199="Salesman",วันทำงาน!H199,""))</f>
        <v/>
      </c>
      <c r="N199" s="111">
        <f>IF($M199="",0,IF($X199="P",Y199*เงื่อนไข!$C$5,0))</f>
        <v>0</v>
      </c>
      <c r="O199" s="111">
        <f>IF($M199="",0,IF($X199="P",AH199*เงื่อนไข!$C$5,0))</f>
        <v>0</v>
      </c>
      <c r="P199" s="141">
        <f>IF($M199="",0,IF($X199="P",AQ199*เงื่อนไข!$C$5,0))</f>
        <v>0</v>
      </c>
      <c r="Q199" s="141">
        <f t="shared" si="45"/>
        <v>0</v>
      </c>
      <c r="R199" s="124" t="str">
        <f>IF($A199="","",IF(วันทำงาน!J199&lt;&gt;"",วันทำงาน!J199,""))</f>
        <v/>
      </c>
      <c r="S199" s="124" t="str">
        <f>IF($A199="","",IF(วันทำงาน!K199&lt;&gt;"",วันทำงาน!K199,""))</f>
        <v/>
      </c>
      <c r="T199" s="156">
        <f>IF(วันทำงาน!AZ199&lt;&gt;"",IF(วันทำงาน!AZ199&gt;S199,S199,วันทำงาน!AZ199),"")</f>
        <v>1</v>
      </c>
      <c r="U199" s="106" t="str">
        <f>IF(A199="","",เงื่อนไข!C$4)</f>
        <v/>
      </c>
      <c r="V199" s="106">
        <f t="shared" si="46"/>
        <v>0</v>
      </c>
      <c r="W199" s="105" t="str">
        <f t="shared" si="47"/>
        <v/>
      </c>
      <c r="X199" s="186" t="str">
        <f t="shared" si="48"/>
        <v/>
      </c>
      <c r="Y199" s="184">
        <f>วันทำงาน!AQ199</f>
        <v>0</v>
      </c>
      <c r="Z199" s="150"/>
      <c r="AA199" s="150">
        <f>IF($W199="",0,IF($W199&gt;=100%,เงื่อนไข!$H$4,IF($W199&gt;=80%,เงื่อนไข!$G$4,IF($W199&gt;=50%,เงื่อนไข!$F$4,IF($W199&lt;50%,เงื่อนไข!$E$4)))))</f>
        <v>0</v>
      </c>
      <c r="AB199" s="179">
        <f t="shared" si="49"/>
        <v>0</v>
      </c>
      <c r="AC199" s="141">
        <f t="shared" si="50"/>
        <v>0</v>
      </c>
      <c r="AD199" s="175">
        <f>IF(AB199=0,0,AB199/$R199*เงื่อนไข!$B$4)</f>
        <v>0</v>
      </c>
      <c r="AE199" s="181">
        <f t="shared" ref="AE199:AE262" si="55">IF($F199="Trainer Rollout",VLOOKUP($B199,$M$15:$P$550,2,0),IF($F199="Driver",VLOOKUP($B199,$H$15:$K$550,2,0)*$S199,IF((AND(AC199=0,AD199=0)),0,(AC199*$T199)+(AD199*($S199-$T199)))))</f>
        <v>0</v>
      </c>
      <c r="AF199" s="175">
        <f>SUMIF(วันทำงาน!$F$554:$F$687,$B199,วันทำงาน!$J$554:$J$687)</f>
        <v>0</v>
      </c>
      <c r="AG199" s="182">
        <f>IF((AND($W199&gt;=100%,$W199&lt;&gt;"")),เงื่อนไข!$F$8*Y199/$V199,0)</f>
        <v>0</v>
      </c>
      <c r="AH199" s="181">
        <f>SUM(วันทำงาน!AR199:AT199,วันทำงาน!AV199:AX199)</f>
        <v>0</v>
      </c>
      <c r="AI199" s="150"/>
      <c r="AJ199" s="150">
        <f>IF($W199="",0,IF($W199&gt;=100%,เงื่อนไข!$L$4,IF($W199&gt;=80%,เงื่อนไข!$K$4,IF($W199&gt;=50%,เงื่อนไข!$J$4,IF($W199&lt;50%,เงื่อนไข!$I$4)))))</f>
        <v>0</v>
      </c>
      <c r="AK199" s="179">
        <f t="shared" si="51"/>
        <v>0</v>
      </c>
      <c r="AL199" s="175">
        <f t="shared" si="52"/>
        <v>0</v>
      </c>
      <c r="AM199" s="175">
        <f>IF(AK199=0,0,AK199/$R199*เงื่อนไข!$B$4)</f>
        <v>0</v>
      </c>
      <c r="AN199" s="181">
        <f t="shared" ref="AN199:AN262" si="56">IF($F199="Trainer Rollout",VLOOKUP($B199,$M$15:$P$550,3,0),IF($F199="Driver",VLOOKUP($B199,$H$15:$K$550,3,0)*$S199,IF((AND(AL199=0,AM199=0)),0,(AL199*$T199)+(AM199*($S199-$T199)))))</f>
        <v>0</v>
      </c>
      <c r="AO199" s="175">
        <f>SUMIF(วันทำงาน!$F$554:$F$687,$B199,วันทำงาน!$K$554:$K$687)</f>
        <v>0</v>
      </c>
      <c r="AP199" s="182">
        <f>IF((AND($W199&gt;=100%,$W199&lt;&gt;"")),เงื่อนไข!$F$8*AH199/$V199,0)</f>
        <v>0</v>
      </c>
      <c r="AQ199" s="184">
        <f>วันทำงาน!AU199</f>
        <v>0</v>
      </c>
      <c r="AR199" s="150"/>
      <c r="AS199" s="150">
        <f>IF(W199="",0,IF($W199&gt;=100%,เงื่อนไข!$P$4,IF($W199&gt;=80%,เงื่อนไข!$O$4,IF($W199&gt;=50%,เงื่อนไข!$N$4,IF($W199&lt;50%,เงื่อนไข!$M$4)))))</f>
        <v>0</v>
      </c>
      <c r="AT199" s="179">
        <f t="shared" si="53"/>
        <v>0</v>
      </c>
      <c r="AU199" s="175">
        <f t="shared" si="54"/>
        <v>0</v>
      </c>
      <c r="AV199" s="175">
        <f>IF(AT199=0,0,AT199/$R199*เงื่อนไข!$B$4)</f>
        <v>0</v>
      </c>
      <c r="AW199" s="181">
        <f t="shared" ref="AW199:AW262" si="57">IF($F199="Trainer Rollout",VLOOKUP($B199,$M$15:$P$550,4,0),IF($F199="Driver",VLOOKUP($B199,$H$15:$K$550,4,0)*$S199,IF((AND(AU199=0,AV199=0)),0,(AU199*$T199)+(AV199*($S199-$T199)))))</f>
        <v>0</v>
      </c>
      <c r="AX199" s="175">
        <f>SUMIF(วันทำงาน!$F$554:$F$687,$B199,วันทำงาน!$L$554:$L$687)</f>
        <v>0</v>
      </c>
      <c r="AY199" s="182">
        <f>IF((AND($W199&gt;=100%,$W199&lt;&gt;"")),เงื่อนไข!$F$8*AQ199/$V199,0)</f>
        <v>0</v>
      </c>
    </row>
    <row r="200" spans="1:51" s="6" customFormat="1" x14ac:dyDescent="0.25">
      <c r="A200" s="124" t="str">
        <f>IF(วันทำงาน!A200&lt;&gt;"",วันทำงาน!A200,"")</f>
        <v/>
      </c>
      <c r="B200" s="124" t="str">
        <f>IF(วันทำงาน!B200&lt;&gt;"",วันทำงาน!B200,"")</f>
        <v/>
      </c>
      <c r="C200" s="124"/>
      <c r="D200" s="124" t="str">
        <f>IF(วันทำงาน!C200&lt;&gt;"",วันทำงาน!C200,"")</f>
        <v/>
      </c>
      <c r="E200" s="125" t="str">
        <f>IF(วันทำงาน!D200&lt;&gt;"",วันทำงาน!D200,"")</f>
        <v/>
      </c>
      <c r="F200" s="90" t="str">
        <f>IF(วันทำงาน!E200&lt;&gt;"",วันทำงาน!E200,"")</f>
        <v/>
      </c>
      <c r="G200" s="124" t="str">
        <f>IF(วันทำงาน!F200&lt;&gt;"",วันทำงาน!F200,"")</f>
        <v/>
      </c>
      <c r="H200" s="136" t="str">
        <f>IF(F200="Salesman",วันทำงาน!G200,"")</f>
        <v/>
      </c>
      <c r="I200" s="141" t="str">
        <f>IF($H200="","",AB200/$R200*(100%-เงื่อนไข!$B$4))</f>
        <v/>
      </c>
      <c r="J200" s="141" t="str">
        <f>IF($H200="","",AK200/$R200*(100%-เงื่อนไข!$B$4))</f>
        <v/>
      </c>
      <c r="K200" s="141" t="str">
        <f>IF($H200="","",AT200/$R200*(100%-เงื่อนไข!$B$4))</f>
        <v/>
      </c>
      <c r="L200" s="141" t="str">
        <f t="shared" si="44"/>
        <v/>
      </c>
      <c r="M200" s="142" t="str">
        <f>IF((OR(วันทำงาน!H200="",$F$1="")),"",IF(F200="Salesman",วันทำงาน!H200,""))</f>
        <v/>
      </c>
      <c r="N200" s="111">
        <f>IF($M200="",0,IF($X200="P",Y200*เงื่อนไข!$C$5,0))</f>
        <v>0</v>
      </c>
      <c r="O200" s="111">
        <f>IF($M200="",0,IF($X200="P",AH200*เงื่อนไข!$C$5,0))</f>
        <v>0</v>
      </c>
      <c r="P200" s="141">
        <f>IF($M200="",0,IF($X200="P",AQ200*เงื่อนไข!$C$5,0))</f>
        <v>0</v>
      </c>
      <c r="Q200" s="141">
        <f t="shared" si="45"/>
        <v>0</v>
      </c>
      <c r="R200" s="124" t="str">
        <f>IF($A200="","",IF(วันทำงาน!J200&lt;&gt;"",วันทำงาน!J200,""))</f>
        <v/>
      </c>
      <c r="S200" s="124" t="str">
        <f>IF($A200="","",IF(วันทำงาน!K200&lt;&gt;"",วันทำงาน!K200,""))</f>
        <v/>
      </c>
      <c r="T200" s="156">
        <f>IF(วันทำงาน!AZ200&lt;&gt;"",IF(วันทำงาน!AZ200&gt;S200,S200,วันทำงาน!AZ200),"")</f>
        <v>1</v>
      </c>
      <c r="U200" s="106" t="str">
        <f>IF(A200="","",เงื่อนไข!C$4)</f>
        <v/>
      </c>
      <c r="V200" s="106">
        <f t="shared" si="46"/>
        <v>0</v>
      </c>
      <c r="W200" s="105" t="str">
        <f t="shared" si="47"/>
        <v/>
      </c>
      <c r="X200" s="186" t="str">
        <f t="shared" si="48"/>
        <v/>
      </c>
      <c r="Y200" s="184">
        <f>วันทำงาน!AQ200</f>
        <v>0</v>
      </c>
      <c r="Z200" s="150"/>
      <c r="AA200" s="150">
        <f>IF($W200="",0,IF($W200&gt;=100%,เงื่อนไข!$H$4,IF($W200&gt;=80%,เงื่อนไข!$G$4,IF($W200&gt;=50%,เงื่อนไข!$F$4,IF($W200&lt;50%,เงื่อนไข!$E$4)))))</f>
        <v>0</v>
      </c>
      <c r="AB200" s="179">
        <f t="shared" si="49"/>
        <v>0</v>
      </c>
      <c r="AC200" s="141">
        <f t="shared" si="50"/>
        <v>0</v>
      </c>
      <c r="AD200" s="175">
        <f>IF(AB200=0,0,AB200/$R200*เงื่อนไข!$B$4)</f>
        <v>0</v>
      </c>
      <c r="AE200" s="181">
        <f t="shared" si="55"/>
        <v>0</v>
      </c>
      <c r="AF200" s="175">
        <f>SUMIF(วันทำงาน!$F$554:$F$687,$B200,วันทำงาน!$J$554:$J$687)</f>
        <v>0</v>
      </c>
      <c r="AG200" s="182">
        <f>IF((AND($W200&gt;=100%,$W200&lt;&gt;"")),เงื่อนไข!$F$8*Y200/$V200,0)</f>
        <v>0</v>
      </c>
      <c r="AH200" s="181">
        <f>SUM(วันทำงาน!AR200:AT200,วันทำงาน!AV200:AX200)</f>
        <v>0</v>
      </c>
      <c r="AI200" s="150"/>
      <c r="AJ200" s="150">
        <f>IF($W200="",0,IF($W200&gt;=100%,เงื่อนไข!$L$4,IF($W200&gt;=80%,เงื่อนไข!$K$4,IF($W200&gt;=50%,เงื่อนไข!$J$4,IF($W200&lt;50%,เงื่อนไข!$I$4)))))</f>
        <v>0</v>
      </c>
      <c r="AK200" s="179">
        <f t="shared" si="51"/>
        <v>0</v>
      </c>
      <c r="AL200" s="175">
        <f t="shared" si="52"/>
        <v>0</v>
      </c>
      <c r="AM200" s="175">
        <f>IF(AK200=0,0,AK200/$R200*เงื่อนไข!$B$4)</f>
        <v>0</v>
      </c>
      <c r="AN200" s="181">
        <f t="shared" si="56"/>
        <v>0</v>
      </c>
      <c r="AO200" s="175">
        <f>SUMIF(วันทำงาน!$F$554:$F$687,$B200,วันทำงาน!$K$554:$K$687)</f>
        <v>0</v>
      </c>
      <c r="AP200" s="182">
        <f>IF((AND($W200&gt;=100%,$W200&lt;&gt;"")),เงื่อนไข!$F$8*AH200/$V200,0)</f>
        <v>0</v>
      </c>
      <c r="AQ200" s="184">
        <f>วันทำงาน!AU200</f>
        <v>0</v>
      </c>
      <c r="AR200" s="150"/>
      <c r="AS200" s="150">
        <f>IF(W200="",0,IF($W200&gt;=100%,เงื่อนไข!$P$4,IF($W200&gt;=80%,เงื่อนไข!$O$4,IF($W200&gt;=50%,เงื่อนไข!$N$4,IF($W200&lt;50%,เงื่อนไข!$M$4)))))</f>
        <v>0</v>
      </c>
      <c r="AT200" s="179">
        <f t="shared" si="53"/>
        <v>0</v>
      </c>
      <c r="AU200" s="175">
        <f t="shared" si="54"/>
        <v>0</v>
      </c>
      <c r="AV200" s="175">
        <f>IF(AT200=0,0,AT200/$R200*เงื่อนไข!$B$4)</f>
        <v>0</v>
      </c>
      <c r="AW200" s="181">
        <f t="shared" si="57"/>
        <v>0</v>
      </c>
      <c r="AX200" s="175">
        <f>SUMIF(วันทำงาน!$F$554:$F$687,$B200,วันทำงาน!$L$554:$L$687)</f>
        <v>0</v>
      </c>
      <c r="AY200" s="182">
        <f>IF((AND($W200&gt;=100%,$W200&lt;&gt;"")),เงื่อนไข!$F$8*AQ200/$V200,0)</f>
        <v>0</v>
      </c>
    </row>
    <row r="201" spans="1:51" s="6" customFormat="1" x14ac:dyDescent="0.25">
      <c r="A201" s="124" t="str">
        <f>IF(วันทำงาน!A201&lt;&gt;"",วันทำงาน!A201,"")</f>
        <v/>
      </c>
      <c r="B201" s="124" t="str">
        <f>IF(วันทำงาน!B201&lt;&gt;"",วันทำงาน!B201,"")</f>
        <v/>
      </c>
      <c r="C201" s="124"/>
      <c r="D201" s="124" t="str">
        <f>IF(วันทำงาน!C201&lt;&gt;"",วันทำงาน!C201,"")</f>
        <v/>
      </c>
      <c r="E201" s="125" t="str">
        <f>IF(วันทำงาน!D201&lt;&gt;"",วันทำงาน!D201,"")</f>
        <v/>
      </c>
      <c r="F201" s="90" t="str">
        <f>IF(วันทำงาน!E201&lt;&gt;"",วันทำงาน!E201,"")</f>
        <v/>
      </c>
      <c r="G201" s="124" t="str">
        <f>IF(วันทำงาน!F201&lt;&gt;"",วันทำงาน!F201,"")</f>
        <v/>
      </c>
      <c r="H201" s="136" t="str">
        <f>IF(F201="Salesman",วันทำงาน!G201,"")</f>
        <v/>
      </c>
      <c r="I201" s="141" t="str">
        <f>IF($H201="","",AB201/$R201*(100%-เงื่อนไข!$B$4))</f>
        <v/>
      </c>
      <c r="J201" s="141" t="str">
        <f>IF($H201="","",AK201/$R201*(100%-เงื่อนไข!$B$4))</f>
        <v/>
      </c>
      <c r="K201" s="141" t="str">
        <f>IF($H201="","",AT201/$R201*(100%-เงื่อนไข!$B$4))</f>
        <v/>
      </c>
      <c r="L201" s="141" t="str">
        <f t="shared" si="44"/>
        <v/>
      </c>
      <c r="M201" s="142" t="str">
        <f>IF((OR(วันทำงาน!H201="",$F$1="")),"",IF(F201="Salesman",วันทำงาน!H201,""))</f>
        <v/>
      </c>
      <c r="N201" s="111">
        <f>IF($M201="",0,IF($X201="P",Y201*เงื่อนไข!$C$5,0))</f>
        <v>0</v>
      </c>
      <c r="O201" s="111">
        <f>IF($M201="",0,IF($X201="P",AH201*เงื่อนไข!$C$5,0))</f>
        <v>0</v>
      </c>
      <c r="P201" s="141">
        <f>IF($M201="",0,IF($X201="P",AQ201*เงื่อนไข!$C$5,0))</f>
        <v>0</v>
      </c>
      <c r="Q201" s="141">
        <f t="shared" si="45"/>
        <v>0</v>
      </c>
      <c r="R201" s="124" t="str">
        <f>IF($A201="","",IF(วันทำงาน!J201&lt;&gt;"",วันทำงาน!J201,""))</f>
        <v/>
      </c>
      <c r="S201" s="124" t="str">
        <f>IF($A201="","",IF(วันทำงาน!K201&lt;&gt;"",วันทำงาน!K201,""))</f>
        <v/>
      </c>
      <c r="T201" s="156">
        <f>IF(วันทำงาน!AZ201&lt;&gt;"",IF(วันทำงาน!AZ201&gt;S201,S201,วันทำงาน!AZ201),"")</f>
        <v>1</v>
      </c>
      <c r="U201" s="106" t="str">
        <f>IF(A201="","",เงื่อนไข!C$4)</f>
        <v/>
      </c>
      <c r="V201" s="106">
        <f t="shared" si="46"/>
        <v>0</v>
      </c>
      <c r="W201" s="105" t="str">
        <f t="shared" si="47"/>
        <v/>
      </c>
      <c r="X201" s="186" t="str">
        <f t="shared" si="48"/>
        <v/>
      </c>
      <c r="Y201" s="184">
        <f>วันทำงาน!AQ201</f>
        <v>0</v>
      </c>
      <c r="Z201" s="150"/>
      <c r="AA201" s="150">
        <f>IF($W201="",0,IF($W201&gt;=100%,เงื่อนไข!$H$4,IF($W201&gt;=80%,เงื่อนไข!$G$4,IF($W201&gt;=50%,เงื่อนไข!$F$4,IF($W201&lt;50%,เงื่อนไข!$E$4)))))</f>
        <v>0</v>
      </c>
      <c r="AB201" s="179">
        <f t="shared" si="49"/>
        <v>0</v>
      </c>
      <c r="AC201" s="141">
        <f t="shared" si="50"/>
        <v>0</v>
      </c>
      <c r="AD201" s="175">
        <f>IF(AB201=0,0,AB201/$R201*เงื่อนไข!$B$4)</f>
        <v>0</v>
      </c>
      <c r="AE201" s="181">
        <f t="shared" si="55"/>
        <v>0</v>
      </c>
      <c r="AF201" s="175">
        <f>SUMIF(วันทำงาน!$F$554:$F$687,$B201,วันทำงาน!$J$554:$J$687)</f>
        <v>0</v>
      </c>
      <c r="AG201" s="182">
        <f>IF((AND($W201&gt;=100%,$W201&lt;&gt;"")),เงื่อนไข!$F$8*Y201/$V201,0)</f>
        <v>0</v>
      </c>
      <c r="AH201" s="181">
        <f>SUM(วันทำงาน!AR201:AT201,วันทำงาน!AV201:AX201)</f>
        <v>0</v>
      </c>
      <c r="AI201" s="150"/>
      <c r="AJ201" s="150">
        <f>IF($W201="",0,IF($W201&gt;=100%,เงื่อนไข!$L$4,IF($W201&gt;=80%,เงื่อนไข!$K$4,IF($W201&gt;=50%,เงื่อนไข!$J$4,IF($W201&lt;50%,เงื่อนไข!$I$4)))))</f>
        <v>0</v>
      </c>
      <c r="AK201" s="179">
        <f t="shared" si="51"/>
        <v>0</v>
      </c>
      <c r="AL201" s="175">
        <f t="shared" si="52"/>
        <v>0</v>
      </c>
      <c r="AM201" s="175">
        <f>IF(AK201=0,0,AK201/$R201*เงื่อนไข!$B$4)</f>
        <v>0</v>
      </c>
      <c r="AN201" s="181">
        <f t="shared" si="56"/>
        <v>0</v>
      </c>
      <c r="AO201" s="175">
        <f>SUMIF(วันทำงาน!$F$554:$F$687,$B201,วันทำงาน!$K$554:$K$687)</f>
        <v>0</v>
      </c>
      <c r="AP201" s="182">
        <f>IF((AND($W201&gt;=100%,$W201&lt;&gt;"")),เงื่อนไข!$F$8*AH201/$V201,0)</f>
        <v>0</v>
      </c>
      <c r="AQ201" s="184">
        <f>วันทำงาน!AU201</f>
        <v>0</v>
      </c>
      <c r="AR201" s="150"/>
      <c r="AS201" s="150">
        <f>IF(W201="",0,IF($W201&gt;=100%,เงื่อนไข!$P$4,IF($W201&gt;=80%,เงื่อนไข!$O$4,IF($W201&gt;=50%,เงื่อนไข!$N$4,IF($W201&lt;50%,เงื่อนไข!$M$4)))))</f>
        <v>0</v>
      </c>
      <c r="AT201" s="179">
        <f t="shared" si="53"/>
        <v>0</v>
      </c>
      <c r="AU201" s="175">
        <f t="shared" si="54"/>
        <v>0</v>
      </c>
      <c r="AV201" s="175">
        <f>IF(AT201=0,0,AT201/$R201*เงื่อนไข!$B$4)</f>
        <v>0</v>
      </c>
      <c r="AW201" s="181">
        <f t="shared" si="57"/>
        <v>0</v>
      </c>
      <c r="AX201" s="175">
        <f>SUMIF(วันทำงาน!$F$554:$F$687,$B201,วันทำงาน!$L$554:$L$687)</f>
        <v>0</v>
      </c>
      <c r="AY201" s="182">
        <f>IF((AND($W201&gt;=100%,$W201&lt;&gt;"")),เงื่อนไข!$F$8*AQ201/$V201,0)</f>
        <v>0</v>
      </c>
    </row>
    <row r="202" spans="1:51" s="6" customFormat="1" x14ac:dyDescent="0.25">
      <c r="A202" s="124" t="str">
        <f>IF(วันทำงาน!A202&lt;&gt;"",วันทำงาน!A202,"")</f>
        <v/>
      </c>
      <c r="B202" s="124" t="str">
        <f>IF(วันทำงาน!B202&lt;&gt;"",วันทำงาน!B202,"")</f>
        <v/>
      </c>
      <c r="C202" s="124"/>
      <c r="D202" s="124" t="str">
        <f>IF(วันทำงาน!C202&lt;&gt;"",วันทำงาน!C202,"")</f>
        <v/>
      </c>
      <c r="E202" s="125" t="str">
        <f>IF(วันทำงาน!D202&lt;&gt;"",วันทำงาน!D202,"")</f>
        <v/>
      </c>
      <c r="F202" s="90" t="str">
        <f>IF(วันทำงาน!E202&lt;&gt;"",วันทำงาน!E202,"")</f>
        <v/>
      </c>
      <c r="G202" s="124" t="str">
        <f>IF(วันทำงาน!F202&lt;&gt;"",วันทำงาน!F202,"")</f>
        <v/>
      </c>
      <c r="H202" s="136" t="str">
        <f>IF(F202="Salesman",วันทำงาน!G202,"")</f>
        <v/>
      </c>
      <c r="I202" s="141" t="str">
        <f>IF($H202="","",AB202/$R202*(100%-เงื่อนไข!$B$4))</f>
        <v/>
      </c>
      <c r="J202" s="141" t="str">
        <f>IF($H202="","",AK202/$R202*(100%-เงื่อนไข!$B$4))</f>
        <v/>
      </c>
      <c r="K202" s="141" t="str">
        <f>IF($H202="","",AT202/$R202*(100%-เงื่อนไข!$B$4))</f>
        <v/>
      </c>
      <c r="L202" s="141" t="str">
        <f t="shared" si="44"/>
        <v/>
      </c>
      <c r="M202" s="142" t="str">
        <f>IF((OR(วันทำงาน!H202="",$F$1="")),"",IF(F202="Salesman",วันทำงาน!H202,""))</f>
        <v/>
      </c>
      <c r="N202" s="111">
        <f>IF($M202="",0,IF($X202="P",Y202*เงื่อนไข!$C$5,0))</f>
        <v>0</v>
      </c>
      <c r="O202" s="111">
        <f>IF($M202="",0,IF($X202="P",AH202*เงื่อนไข!$C$5,0))</f>
        <v>0</v>
      </c>
      <c r="P202" s="141">
        <f>IF($M202="",0,IF($X202="P",AQ202*เงื่อนไข!$C$5,0))</f>
        <v>0</v>
      </c>
      <c r="Q202" s="141">
        <f t="shared" si="45"/>
        <v>0</v>
      </c>
      <c r="R202" s="124" t="str">
        <f>IF($A202="","",IF(วันทำงาน!J202&lt;&gt;"",วันทำงาน!J202,""))</f>
        <v/>
      </c>
      <c r="S202" s="124" t="str">
        <f>IF($A202="","",IF(วันทำงาน!K202&lt;&gt;"",วันทำงาน!K202,""))</f>
        <v/>
      </c>
      <c r="T202" s="156">
        <f>IF(วันทำงาน!AZ202&lt;&gt;"",IF(วันทำงาน!AZ202&gt;S202,S202,วันทำงาน!AZ202),"")</f>
        <v>1</v>
      </c>
      <c r="U202" s="106" t="str">
        <f>IF(A202="","",เงื่อนไข!C$4)</f>
        <v/>
      </c>
      <c r="V202" s="106">
        <f t="shared" si="46"/>
        <v>0</v>
      </c>
      <c r="W202" s="105" t="str">
        <f t="shared" si="47"/>
        <v/>
      </c>
      <c r="X202" s="186" t="str">
        <f t="shared" si="48"/>
        <v/>
      </c>
      <c r="Y202" s="184">
        <f>วันทำงาน!AQ202</f>
        <v>0</v>
      </c>
      <c r="Z202" s="150"/>
      <c r="AA202" s="150">
        <f>IF($W202="",0,IF($W202&gt;=100%,เงื่อนไข!$H$4,IF($W202&gt;=80%,เงื่อนไข!$G$4,IF($W202&gt;=50%,เงื่อนไข!$F$4,IF($W202&lt;50%,เงื่อนไข!$E$4)))))</f>
        <v>0</v>
      </c>
      <c r="AB202" s="179">
        <f t="shared" si="49"/>
        <v>0</v>
      </c>
      <c r="AC202" s="141">
        <f t="shared" si="50"/>
        <v>0</v>
      </c>
      <c r="AD202" s="175">
        <f>IF(AB202=0,0,AB202/$R202*เงื่อนไข!$B$4)</f>
        <v>0</v>
      </c>
      <c r="AE202" s="181">
        <f t="shared" si="55"/>
        <v>0</v>
      </c>
      <c r="AF202" s="175">
        <f>SUMIF(วันทำงาน!$F$554:$F$687,$B202,วันทำงาน!$J$554:$J$687)</f>
        <v>0</v>
      </c>
      <c r="AG202" s="182">
        <f>IF((AND($W202&gt;=100%,$W202&lt;&gt;"")),เงื่อนไข!$F$8*Y202/$V202,0)</f>
        <v>0</v>
      </c>
      <c r="AH202" s="181">
        <f>SUM(วันทำงาน!AR202:AT202,วันทำงาน!AV202:AX202)</f>
        <v>0</v>
      </c>
      <c r="AI202" s="150"/>
      <c r="AJ202" s="150">
        <f>IF($W202="",0,IF($W202&gt;=100%,เงื่อนไข!$L$4,IF($W202&gt;=80%,เงื่อนไข!$K$4,IF($W202&gt;=50%,เงื่อนไข!$J$4,IF($W202&lt;50%,เงื่อนไข!$I$4)))))</f>
        <v>0</v>
      </c>
      <c r="AK202" s="179">
        <f t="shared" si="51"/>
        <v>0</v>
      </c>
      <c r="AL202" s="175">
        <f t="shared" si="52"/>
        <v>0</v>
      </c>
      <c r="AM202" s="175">
        <f>IF(AK202=0,0,AK202/$R202*เงื่อนไข!$B$4)</f>
        <v>0</v>
      </c>
      <c r="AN202" s="181">
        <f t="shared" si="56"/>
        <v>0</v>
      </c>
      <c r="AO202" s="175">
        <f>SUMIF(วันทำงาน!$F$554:$F$687,$B202,วันทำงาน!$K$554:$K$687)</f>
        <v>0</v>
      </c>
      <c r="AP202" s="182">
        <f>IF((AND($W202&gt;=100%,$W202&lt;&gt;"")),เงื่อนไข!$F$8*AH202/$V202,0)</f>
        <v>0</v>
      </c>
      <c r="AQ202" s="184">
        <f>วันทำงาน!AU202</f>
        <v>0</v>
      </c>
      <c r="AR202" s="150"/>
      <c r="AS202" s="150">
        <f>IF(W202="",0,IF($W202&gt;=100%,เงื่อนไข!$P$4,IF($W202&gt;=80%,เงื่อนไข!$O$4,IF($W202&gt;=50%,เงื่อนไข!$N$4,IF($W202&lt;50%,เงื่อนไข!$M$4)))))</f>
        <v>0</v>
      </c>
      <c r="AT202" s="179">
        <f t="shared" si="53"/>
        <v>0</v>
      </c>
      <c r="AU202" s="175">
        <f t="shared" si="54"/>
        <v>0</v>
      </c>
      <c r="AV202" s="175">
        <f>IF(AT202=0,0,AT202/$R202*เงื่อนไข!$B$4)</f>
        <v>0</v>
      </c>
      <c r="AW202" s="181">
        <f t="shared" si="57"/>
        <v>0</v>
      </c>
      <c r="AX202" s="175">
        <f>SUMIF(วันทำงาน!$F$554:$F$687,$B202,วันทำงาน!$L$554:$L$687)</f>
        <v>0</v>
      </c>
      <c r="AY202" s="182">
        <f>IF((AND($W202&gt;=100%,$W202&lt;&gt;"")),เงื่อนไข!$F$8*AQ202/$V202,0)</f>
        <v>0</v>
      </c>
    </row>
    <row r="203" spans="1:51" s="6" customFormat="1" x14ac:dyDescent="0.25">
      <c r="A203" s="124" t="str">
        <f>IF(วันทำงาน!A203&lt;&gt;"",วันทำงาน!A203,"")</f>
        <v/>
      </c>
      <c r="B203" s="124" t="str">
        <f>IF(วันทำงาน!B203&lt;&gt;"",วันทำงาน!B203,"")</f>
        <v/>
      </c>
      <c r="C203" s="124"/>
      <c r="D203" s="124" t="str">
        <f>IF(วันทำงาน!C203&lt;&gt;"",วันทำงาน!C203,"")</f>
        <v/>
      </c>
      <c r="E203" s="125" t="str">
        <f>IF(วันทำงาน!D203&lt;&gt;"",วันทำงาน!D203,"")</f>
        <v/>
      </c>
      <c r="F203" s="90" t="str">
        <f>IF(วันทำงาน!E203&lt;&gt;"",วันทำงาน!E203,"")</f>
        <v/>
      </c>
      <c r="G203" s="124" t="str">
        <f>IF(วันทำงาน!F203&lt;&gt;"",วันทำงาน!F203,"")</f>
        <v/>
      </c>
      <c r="H203" s="136" t="str">
        <f>IF(F203="Salesman",วันทำงาน!G203,"")</f>
        <v/>
      </c>
      <c r="I203" s="141" t="str">
        <f>IF($H203="","",AB203/$R203*(100%-เงื่อนไข!$B$4))</f>
        <v/>
      </c>
      <c r="J203" s="141" t="str">
        <f>IF($H203="","",AK203/$R203*(100%-เงื่อนไข!$B$4))</f>
        <v/>
      </c>
      <c r="K203" s="141" t="str">
        <f>IF($H203="","",AT203/$R203*(100%-เงื่อนไข!$B$4))</f>
        <v/>
      </c>
      <c r="L203" s="141" t="str">
        <f t="shared" si="44"/>
        <v/>
      </c>
      <c r="M203" s="142" t="str">
        <f>IF((OR(วันทำงาน!H203="",$F$1="")),"",IF(F203="Salesman",วันทำงาน!H203,""))</f>
        <v/>
      </c>
      <c r="N203" s="111">
        <f>IF($M203="",0,IF($X203="P",Y203*เงื่อนไข!$C$5,0))</f>
        <v>0</v>
      </c>
      <c r="O203" s="111">
        <f>IF($M203="",0,IF($X203="P",AH203*เงื่อนไข!$C$5,0))</f>
        <v>0</v>
      </c>
      <c r="P203" s="141">
        <f>IF($M203="",0,IF($X203="P",AQ203*เงื่อนไข!$C$5,0))</f>
        <v>0</v>
      </c>
      <c r="Q203" s="141">
        <f t="shared" si="45"/>
        <v>0</v>
      </c>
      <c r="R203" s="124" t="str">
        <f>IF($A203="","",IF(วันทำงาน!J203&lt;&gt;"",วันทำงาน!J203,""))</f>
        <v/>
      </c>
      <c r="S203" s="124" t="str">
        <f>IF($A203="","",IF(วันทำงาน!K203&lt;&gt;"",วันทำงาน!K203,""))</f>
        <v/>
      </c>
      <c r="T203" s="156">
        <f>IF(วันทำงาน!AZ203&lt;&gt;"",IF(วันทำงาน!AZ203&gt;S203,S203,วันทำงาน!AZ203),"")</f>
        <v>1</v>
      </c>
      <c r="U203" s="106" t="str">
        <f>IF(A203="","",เงื่อนไข!C$4)</f>
        <v/>
      </c>
      <c r="V203" s="106">
        <f t="shared" si="46"/>
        <v>0</v>
      </c>
      <c r="W203" s="105" t="str">
        <f t="shared" si="47"/>
        <v/>
      </c>
      <c r="X203" s="186" t="str">
        <f t="shared" si="48"/>
        <v/>
      </c>
      <c r="Y203" s="184">
        <f>วันทำงาน!AQ203</f>
        <v>0</v>
      </c>
      <c r="Z203" s="150"/>
      <c r="AA203" s="150">
        <f>IF($W203="",0,IF($W203&gt;=100%,เงื่อนไข!$H$4,IF($W203&gt;=80%,เงื่อนไข!$G$4,IF($W203&gt;=50%,เงื่อนไข!$F$4,IF($W203&lt;50%,เงื่อนไข!$E$4)))))</f>
        <v>0</v>
      </c>
      <c r="AB203" s="179">
        <f t="shared" si="49"/>
        <v>0</v>
      </c>
      <c r="AC203" s="141">
        <f t="shared" si="50"/>
        <v>0</v>
      </c>
      <c r="AD203" s="175">
        <f>IF(AB203=0,0,AB203/$R203*เงื่อนไข!$B$4)</f>
        <v>0</v>
      </c>
      <c r="AE203" s="181">
        <f t="shared" si="55"/>
        <v>0</v>
      </c>
      <c r="AF203" s="175">
        <f>SUMIF(วันทำงาน!$F$554:$F$687,$B203,วันทำงาน!$J$554:$J$687)</f>
        <v>0</v>
      </c>
      <c r="AG203" s="182">
        <f>IF((AND($W203&gt;=100%,$W203&lt;&gt;"")),เงื่อนไข!$F$8*Y203/$V203,0)</f>
        <v>0</v>
      </c>
      <c r="AH203" s="181">
        <f>SUM(วันทำงาน!AR203:AT203,วันทำงาน!AV203:AX203)</f>
        <v>0</v>
      </c>
      <c r="AI203" s="150"/>
      <c r="AJ203" s="150">
        <f>IF($W203="",0,IF($W203&gt;=100%,เงื่อนไข!$L$4,IF($W203&gt;=80%,เงื่อนไข!$K$4,IF($W203&gt;=50%,เงื่อนไข!$J$4,IF($W203&lt;50%,เงื่อนไข!$I$4)))))</f>
        <v>0</v>
      </c>
      <c r="AK203" s="179">
        <f t="shared" si="51"/>
        <v>0</v>
      </c>
      <c r="AL203" s="175">
        <f t="shared" si="52"/>
        <v>0</v>
      </c>
      <c r="AM203" s="175">
        <f>IF(AK203=0,0,AK203/$R203*เงื่อนไข!$B$4)</f>
        <v>0</v>
      </c>
      <c r="AN203" s="181">
        <f t="shared" si="56"/>
        <v>0</v>
      </c>
      <c r="AO203" s="175">
        <f>SUMIF(วันทำงาน!$F$554:$F$687,$B203,วันทำงาน!$K$554:$K$687)</f>
        <v>0</v>
      </c>
      <c r="AP203" s="182">
        <f>IF((AND($W203&gt;=100%,$W203&lt;&gt;"")),เงื่อนไข!$F$8*AH203/$V203,0)</f>
        <v>0</v>
      </c>
      <c r="AQ203" s="184">
        <f>วันทำงาน!AU203</f>
        <v>0</v>
      </c>
      <c r="AR203" s="150"/>
      <c r="AS203" s="150">
        <f>IF(W203="",0,IF($W203&gt;=100%,เงื่อนไข!$P$4,IF($W203&gt;=80%,เงื่อนไข!$O$4,IF($W203&gt;=50%,เงื่อนไข!$N$4,IF($W203&lt;50%,เงื่อนไข!$M$4)))))</f>
        <v>0</v>
      </c>
      <c r="AT203" s="179">
        <f t="shared" si="53"/>
        <v>0</v>
      </c>
      <c r="AU203" s="175">
        <f t="shared" si="54"/>
        <v>0</v>
      </c>
      <c r="AV203" s="175">
        <f>IF(AT203=0,0,AT203/$R203*เงื่อนไข!$B$4)</f>
        <v>0</v>
      </c>
      <c r="AW203" s="181">
        <f t="shared" si="57"/>
        <v>0</v>
      </c>
      <c r="AX203" s="175">
        <f>SUMIF(วันทำงาน!$F$554:$F$687,$B203,วันทำงาน!$L$554:$L$687)</f>
        <v>0</v>
      </c>
      <c r="AY203" s="182">
        <f>IF((AND($W203&gt;=100%,$W203&lt;&gt;"")),เงื่อนไข!$F$8*AQ203/$V203,0)</f>
        <v>0</v>
      </c>
    </row>
    <row r="204" spans="1:51" s="6" customFormat="1" x14ac:dyDescent="0.25">
      <c r="A204" s="124" t="str">
        <f>IF(วันทำงาน!A204&lt;&gt;"",วันทำงาน!A204,"")</f>
        <v/>
      </c>
      <c r="B204" s="124" t="str">
        <f>IF(วันทำงาน!B204&lt;&gt;"",วันทำงาน!B204,"")</f>
        <v/>
      </c>
      <c r="C204" s="124"/>
      <c r="D204" s="124" t="str">
        <f>IF(วันทำงาน!C204&lt;&gt;"",วันทำงาน!C204,"")</f>
        <v/>
      </c>
      <c r="E204" s="125" t="str">
        <f>IF(วันทำงาน!D204&lt;&gt;"",วันทำงาน!D204,"")</f>
        <v/>
      </c>
      <c r="F204" s="90" t="str">
        <f>IF(วันทำงาน!E204&lt;&gt;"",วันทำงาน!E204,"")</f>
        <v/>
      </c>
      <c r="G204" s="124" t="str">
        <f>IF(วันทำงาน!F204&lt;&gt;"",วันทำงาน!F204,"")</f>
        <v/>
      </c>
      <c r="H204" s="136" t="str">
        <f>IF(F204="Salesman",วันทำงาน!G204,"")</f>
        <v/>
      </c>
      <c r="I204" s="141" t="str">
        <f>IF($H204="","",AB204/$R204*(100%-เงื่อนไข!$B$4))</f>
        <v/>
      </c>
      <c r="J204" s="141" t="str">
        <f>IF($H204="","",AK204/$R204*(100%-เงื่อนไข!$B$4))</f>
        <v/>
      </c>
      <c r="K204" s="141" t="str">
        <f>IF($H204="","",AT204/$R204*(100%-เงื่อนไข!$B$4))</f>
        <v/>
      </c>
      <c r="L204" s="141" t="str">
        <f t="shared" si="44"/>
        <v/>
      </c>
      <c r="M204" s="142" t="str">
        <f>IF((OR(วันทำงาน!H204="",$F$1="")),"",IF(F204="Salesman",วันทำงาน!H204,""))</f>
        <v/>
      </c>
      <c r="N204" s="111">
        <f>IF($M204="",0,IF($X204="P",Y204*เงื่อนไข!$C$5,0))</f>
        <v>0</v>
      </c>
      <c r="O204" s="111">
        <f>IF($M204="",0,IF($X204="P",AH204*เงื่อนไข!$C$5,0))</f>
        <v>0</v>
      </c>
      <c r="P204" s="141">
        <f>IF($M204="",0,IF($X204="P",AQ204*เงื่อนไข!$C$5,0))</f>
        <v>0</v>
      </c>
      <c r="Q204" s="141">
        <f t="shared" si="45"/>
        <v>0</v>
      </c>
      <c r="R204" s="124" t="str">
        <f>IF($A204="","",IF(วันทำงาน!J204&lt;&gt;"",วันทำงาน!J204,""))</f>
        <v/>
      </c>
      <c r="S204" s="124" t="str">
        <f>IF($A204="","",IF(วันทำงาน!K204&lt;&gt;"",วันทำงาน!K204,""))</f>
        <v/>
      </c>
      <c r="T204" s="156">
        <f>IF(วันทำงาน!AZ204&lt;&gt;"",IF(วันทำงาน!AZ204&gt;S204,S204,วันทำงาน!AZ204),"")</f>
        <v>1</v>
      </c>
      <c r="U204" s="106" t="str">
        <f>IF(A204="","",เงื่อนไข!C$4)</f>
        <v/>
      </c>
      <c r="V204" s="106">
        <f t="shared" si="46"/>
        <v>0</v>
      </c>
      <c r="W204" s="105" t="str">
        <f t="shared" si="47"/>
        <v/>
      </c>
      <c r="X204" s="186" t="str">
        <f t="shared" si="48"/>
        <v/>
      </c>
      <c r="Y204" s="184">
        <f>วันทำงาน!AQ204</f>
        <v>0</v>
      </c>
      <c r="Z204" s="150"/>
      <c r="AA204" s="150">
        <f>IF($W204="",0,IF($W204&gt;=100%,เงื่อนไข!$H$4,IF($W204&gt;=80%,เงื่อนไข!$G$4,IF($W204&gt;=50%,เงื่อนไข!$F$4,IF($W204&lt;50%,เงื่อนไข!$E$4)))))</f>
        <v>0</v>
      </c>
      <c r="AB204" s="179">
        <f t="shared" si="49"/>
        <v>0</v>
      </c>
      <c r="AC204" s="141">
        <f t="shared" si="50"/>
        <v>0</v>
      </c>
      <c r="AD204" s="175">
        <f>IF(AB204=0,0,AB204/$R204*เงื่อนไข!$B$4)</f>
        <v>0</v>
      </c>
      <c r="AE204" s="181">
        <f t="shared" si="55"/>
        <v>0</v>
      </c>
      <c r="AF204" s="175">
        <f>SUMIF(วันทำงาน!$F$554:$F$687,$B204,วันทำงาน!$J$554:$J$687)</f>
        <v>0</v>
      </c>
      <c r="AG204" s="182">
        <f>IF((AND($W204&gt;=100%,$W204&lt;&gt;"")),เงื่อนไข!$F$8*Y204/$V204,0)</f>
        <v>0</v>
      </c>
      <c r="AH204" s="181">
        <f>SUM(วันทำงาน!AR204:AT204,วันทำงาน!AV204:AX204)</f>
        <v>0</v>
      </c>
      <c r="AI204" s="150"/>
      <c r="AJ204" s="150">
        <f>IF($W204="",0,IF($W204&gt;=100%,เงื่อนไข!$L$4,IF($W204&gt;=80%,เงื่อนไข!$K$4,IF($W204&gt;=50%,เงื่อนไข!$J$4,IF($W204&lt;50%,เงื่อนไข!$I$4)))))</f>
        <v>0</v>
      </c>
      <c r="AK204" s="179">
        <f t="shared" si="51"/>
        <v>0</v>
      </c>
      <c r="AL204" s="175">
        <f t="shared" si="52"/>
        <v>0</v>
      </c>
      <c r="AM204" s="175">
        <f>IF(AK204=0,0,AK204/$R204*เงื่อนไข!$B$4)</f>
        <v>0</v>
      </c>
      <c r="AN204" s="181">
        <f t="shared" si="56"/>
        <v>0</v>
      </c>
      <c r="AO204" s="175">
        <f>SUMIF(วันทำงาน!$F$554:$F$687,$B204,วันทำงาน!$K$554:$K$687)</f>
        <v>0</v>
      </c>
      <c r="AP204" s="182">
        <f>IF((AND($W204&gt;=100%,$W204&lt;&gt;"")),เงื่อนไข!$F$8*AH204/$V204,0)</f>
        <v>0</v>
      </c>
      <c r="AQ204" s="184">
        <f>วันทำงาน!AU204</f>
        <v>0</v>
      </c>
      <c r="AR204" s="150"/>
      <c r="AS204" s="150">
        <f>IF(W204="",0,IF($W204&gt;=100%,เงื่อนไข!$P$4,IF($W204&gt;=80%,เงื่อนไข!$O$4,IF($W204&gt;=50%,เงื่อนไข!$N$4,IF($W204&lt;50%,เงื่อนไข!$M$4)))))</f>
        <v>0</v>
      </c>
      <c r="AT204" s="179">
        <f t="shared" si="53"/>
        <v>0</v>
      </c>
      <c r="AU204" s="175">
        <f t="shared" si="54"/>
        <v>0</v>
      </c>
      <c r="AV204" s="175">
        <f>IF(AT204=0,0,AT204/$R204*เงื่อนไข!$B$4)</f>
        <v>0</v>
      </c>
      <c r="AW204" s="181">
        <f t="shared" si="57"/>
        <v>0</v>
      </c>
      <c r="AX204" s="175">
        <f>SUMIF(วันทำงาน!$F$554:$F$687,$B204,วันทำงาน!$L$554:$L$687)</f>
        <v>0</v>
      </c>
      <c r="AY204" s="182">
        <f>IF((AND($W204&gt;=100%,$W204&lt;&gt;"")),เงื่อนไข!$F$8*AQ204/$V204,0)</f>
        <v>0</v>
      </c>
    </row>
    <row r="205" spans="1:51" s="6" customFormat="1" x14ac:dyDescent="0.25">
      <c r="A205" s="124" t="str">
        <f>IF(วันทำงาน!A205&lt;&gt;"",วันทำงาน!A205,"")</f>
        <v/>
      </c>
      <c r="B205" s="124" t="str">
        <f>IF(วันทำงาน!B205&lt;&gt;"",วันทำงาน!B205,"")</f>
        <v/>
      </c>
      <c r="C205" s="124"/>
      <c r="D205" s="124" t="str">
        <f>IF(วันทำงาน!C205&lt;&gt;"",วันทำงาน!C205,"")</f>
        <v/>
      </c>
      <c r="E205" s="125" t="str">
        <f>IF(วันทำงาน!D205&lt;&gt;"",วันทำงาน!D205,"")</f>
        <v/>
      </c>
      <c r="F205" s="90" t="str">
        <f>IF(วันทำงาน!E205&lt;&gt;"",วันทำงาน!E205,"")</f>
        <v/>
      </c>
      <c r="G205" s="124" t="str">
        <f>IF(วันทำงาน!F205&lt;&gt;"",วันทำงาน!F205,"")</f>
        <v/>
      </c>
      <c r="H205" s="136" t="str">
        <f>IF(F205="Salesman",วันทำงาน!G205,"")</f>
        <v/>
      </c>
      <c r="I205" s="141" t="str">
        <f>IF($H205="","",AB205/$R205*(100%-เงื่อนไข!$B$4))</f>
        <v/>
      </c>
      <c r="J205" s="141" t="str">
        <f>IF($H205="","",AK205/$R205*(100%-เงื่อนไข!$B$4))</f>
        <v/>
      </c>
      <c r="K205" s="141" t="str">
        <f>IF($H205="","",AT205/$R205*(100%-เงื่อนไข!$B$4))</f>
        <v/>
      </c>
      <c r="L205" s="141" t="str">
        <f t="shared" si="44"/>
        <v/>
      </c>
      <c r="M205" s="142" t="str">
        <f>IF((OR(วันทำงาน!H205="",$F$1="")),"",IF(F205="Salesman",วันทำงาน!H205,""))</f>
        <v/>
      </c>
      <c r="N205" s="111">
        <f>IF($M205="",0,IF($X205="P",Y205*เงื่อนไข!$C$5,0))</f>
        <v>0</v>
      </c>
      <c r="O205" s="111">
        <f>IF($M205="",0,IF($X205="P",AH205*เงื่อนไข!$C$5,0))</f>
        <v>0</v>
      </c>
      <c r="P205" s="141">
        <f>IF($M205="",0,IF($X205="P",AQ205*เงื่อนไข!$C$5,0))</f>
        <v>0</v>
      </c>
      <c r="Q205" s="141">
        <f t="shared" si="45"/>
        <v>0</v>
      </c>
      <c r="R205" s="124" t="str">
        <f>IF($A205="","",IF(วันทำงาน!J205&lt;&gt;"",วันทำงาน!J205,""))</f>
        <v/>
      </c>
      <c r="S205" s="124" t="str">
        <f>IF($A205="","",IF(วันทำงาน!K205&lt;&gt;"",วันทำงาน!K205,""))</f>
        <v/>
      </c>
      <c r="T205" s="156">
        <f>IF(วันทำงาน!AZ205&lt;&gt;"",IF(วันทำงาน!AZ205&gt;S205,S205,วันทำงาน!AZ205),"")</f>
        <v>1</v>
      </c>
      <c r="U205" s="106" t="str">
        <f>IF(A205="","",เงื่อนไข!C$4)</f>
        <v/>
      </c>
      <c r="V205" s="106">
        <f t="shared" si="46"/>
        <v>0</v>
      </c>
      <c r="W205" s="105" t="str">
        <f t="shared" si="47"/>
        <v/>
      </c>
      <c r="X205" s="186" t="str">
        <f t="shared" si="48"/>
        <v/>
      </c>
      <c r="Y205" s="184">
        <f>วันทำงาน!AQ205</f>
        <v>0</v>
      </c>
      <c r="Z205" s="150"/>
      <c r="AA205" s="150">
        <f>IF($W205="",0,IF($W205&gt;=100%,เงื่อนไข!$H$4,IF($W205&gt;=80%,เงื่อนไข!$G$4,IF($W205&gt;=50%,เงื่อนไข!$F$4,IF($W205&lt;50%,เงื่อนไข!$E$4)))))</f>
        <v>0</v>
      </c>
      <c r="AB205" s="179">
        <f t="shared" si="49"/>
        <v>0</v>
      </c>
      <c r="AC205" s="141">
        <f t="shared" si="50"/>
        <v>0</v>
      </c>
      <c r="AD205" s="175">
        <f>IF(AB205=0,0,AB205/$R205*เงื่อนไข!$B$4)</f>
        <v>0</v>
      </c>
      <c r="AE205" s="181">
        <f t="shared" si="55"/>
        <v>0</v>
      </c>
      <c r="AF205" s="175">
        <f>SUMIF(วันทำงาน!$F$554:$F$687,$B205,วันทำงาน!$J$554:$J$687)</f>
        <v>0</v>
      </c>
      <c r="AG205" s="182">
        <f>IF((AND($W205&gt;=100%,$W205&lt;&gt;"")),เงื่อนไข!$F$8*Y205/$V205,0)</f>
        <v>0</v>
      </c>
      <c r="AH205" s="181">
        <f>SUM(วันทำงาน!AR205:AT205,วันทำงาน!AV205:AX205)</f>
        <v>0</v>
      </c>
      <c r="AI205" s="150"/>
      <c r="AJ205" s="150">
        <f>IF($W205="",0,IF($W205&gt;=100%,เงื่อนไข!$L$4,IF($W205&gt;=80%,เงื่อนไข!$K$4,IF($W205&gt;=50%,เงื่อนไข!$J$4,IF($W205&lt;50%,เงื่อนไข!$I$4)))))</f>
        <v>0</v>
      </c>
      <c r="AK205" s="179">
        <f t="shared" si="51"/>
        <v>0</v>
      </c>
      <c r="AL205" s="175">
        <f t="shared" si="52"/>
        <v>0</v>
      </c>
      <c r="AM205" s="175">
        <f>IF(AK205=0,0,AK205/$R205*เงื่อนไข!$B$4)</f>
        <v>0</v>
      </c>
      <c r="AN205" s="181">
        <f t="shared" si="56"/>
        <v>0</v>
      </c>
      <c r="AO205" s="175">
        <f>SUMIF(วันทำงาน!$F$554:$F$687,$B205,วันทำงาน!$K$554:$K$687)</f>
        <v>0</v>
      </c>
      <c r="AP205" s="182">
        <f>IF((AND($W205&gt;=100%,$W205&lt;&gt;"")),เงื่อนไข!$F$8*AH205/$V205,0)</f>
        <v>0</v>
      </c>
      <c r="AQ205" s="184">
        <f>วันทำงาน!AU205</f>
        <v>0</v>
      </c>
      <c r="AR205" s="150"/>
      <c r="AS205" s="150">
        <f>IF(W205="",0,IF($W205&gt;=100%,เงื่อนไข!$P$4,IF($W205&gt;=80%,เงื่อนไข!$O$4,IF($W205&gt;=50%,เงื่อนไข!$N$4,IF($W205&lt;50%,เงื่อนไข!$M$4)))))</f>
        <v>0</v>
      </c>
      <c r="AT205" s="179">
        <f t="shared" si="53"/>
        <v>0</v>
      </c>
      <c r="AU205" s="175">
        <f t="shared" si="54"/>
        <v>0</v>
      </c>
      <c r="AV205" s="175">
        <f>IF(AT205=0,0,AT205/$R205*เงื่อนไข!$B$4)</f>
        <v>0</v>
      </c>
      <c r="AW205" s="181">
        <f t="shared" si="57"/>
        <v>0</v>
      </c>
      <c r="AX205" s="175">
        <f>SUMIF(วันทำงาน!$F$554:$F$687,$B205,วันทำงาน!$L$554:$L$687)</f>
        <v>0</v>
      </c>
      <c r="AY205" s="182">
        <f>IF((AND($W205&gt;=100%,$W205&lt;&gt;"")),เงื่อนไข!$F$8*AQ205/$V205,0)</f>
        <v>0</v>
      </c>
    </row>
    <row r="206" spans="1:51" s="6" customFormat="1" x14ac:dyDescent="0.25">
      <c r="A206" s="124" t="str">
        <f>IF(วันทำงาน!A206&lt;&gt;"",วันทำงาน!A206,"")</f>
        <v/>
      </c>
      <c r="B206" s="124" t="str">
        <f>IF(วันทำงาน!B206&lt;&gt;"",วันทำงาน!B206,"")</f>
        <v/>
      </c>
      <c r="C206" s="124"/>
      <c r="D206" s="124" t="str">
        <f>IF(วันทำงาน!C206&lt;&gt;"",วันทำงาน!C206,"")</f>
        <v/>
      </c>
      <c r="E206" s="125" t="str">
        <f>IF(วันทำงาน!D206&lt;&gt;"",วันทำงาน!D206,"")</f>
        <v/>
      </c>
      <c r="F206" s="90" t="str">
        <f>IF(วันทำงาน!E206&lt;&gt;"",วันทำงาน!E206,"")</f>
        <v/>
      </c>
      <c r="G206" s="124" t="str">
        <f>IF(วันทำงาน!F206&lt;&gt;"",วันทำงาน!F206,"")</f>
        <v/>
      </c>
      <c r="H206" s="136" t="str">
        <f>IF(F206="Salesman",วันทำงาน!G206,"")</f>
        <v/>
      </c>
      <c r="I206" s="141" t="str">
        <f>IF($H206="","",AB206/$R206*(100%-เงื่อนไข!$B$4))</f>
        <v/>
      </c>
      <c r="J206" s="141" t="str">
        <f>IF($H206="","",AK206/$R206*(100%-เงื่อนไข!$B$4))</f>
        <v/>
      </c>
      <c r="K206" s="141" t="str">
        <f>IF($H206="","",AT206/$R206*(100%-เงื่อนไข!$B$4))</f>
        <v/>
      </c>
      <c r="L206" s="141" t="str">
        <f t="shared" si="44"/>
        <v/>
      </c>
      <c r="M206" s="142" t="str">
        <f>IF((OR(วันทำงาน!H206="",$F$1="")),"",IF(F206="Salesman",วันทำงาน!H206,""))</f>
        <v/>
      </c>
      <c r="N206" s="111">
        <f>IF($M206="",0,IF($X206="P",Y206*เงื่อนไข!$C$5,0))</f>
        <v>0</v>
      </c>
      <c r="O206" s="111">
        <f>IF($M206="",0,IF($X206="P",AH206*เงื่อนไข!$C$5,0))</f>
        <v>0</v>
      </c>
      <c r="P206" s="141">
        <f>IF($M206="",0,IF($X206="P",AQ206*เงื่อนไข!$C$5,0))</f>
        <v>0</v>
      </c>
      <c r="Q206" s="141">
        <f t="shared" si="45"/>
        <v>0</v>
      </c>
      <c r="R206" s="124" t="str">
        <f>IF($A206="","",IF(วันทำงาน!J206&lt;&gt;"",วันทำงาน!J206,""))</f>
        <v/>
      </c>
      <c r="S206" s="124" t="str">
        <f>IF($A206="","",IF(วันทำงาน!K206&lt;&gt;"",วันทำงาน!K206,""))</f>
        <v/>
      </c>
      <c r="T206" s="156">
        <f>IF(วันทำงาน!AZ206&lt;&gt;"",IF(วันทำงาน!AZ206&gt;S206,S206,วันทำงาน!AZ206),"")</f>
        <v>1</v>
      </c>
      <c r="U206" s="106" t="str">
        <f>IF(A206="","",เงื่อนไข!C$4)</f>
        <v/>
      </c>
      <c r="V206" s="106">
        <f t="shared" si="46"/>
        <v>0</v>
      </c>
      <c r="W206" s="105" t="str">
        <f t="shared" si="47"/>
        <v/>
      </c>
      <c r="X206" s="186" t="str">
        <f t="shared" si="48"/>
        <v/>
      </c>
      <c r="Y206" s="184">
        <f>วันทำงาน!AQ206</f>
        <v>0</v>
      </c>
      <c r="Z206" s="150"/>
      <c r="AA206" s="150">
        <f>IF($W206="",0,IF($W206&gt;=100%,เงื่อนไข!$H$4,IF($W206&gt;=80%,เงื่อนไข!$G$4,IF($W206&gt;=50%,เงื่อนไข!$F$4,IF($W206&lt;50%,เงื่อนไข!$E$4)))))</f>
        <v>0</v>
      </c>
      <c r="AB206" s="179">
        <f t="shared" si="49"/>
        <v>0</v>
      </c>
      <c r="AC206" s="141">
        <f t="shared" si="50"/>
        <v>0</v>
      </c>
      <c r="AD206" s="175">
        <f>IF(AB206=0,0,AB206/$R206*เงื่อนไข!$B$4)</f>
        <v>0</v>
      </c>
      <c r="AE206" s="181">
        <f t="shared" si="55"/>
        <v>0</v>
      </c>
      <c r="AF206" s="175">
        <f>SUMIF(วันทำงาน!$F$554:$F$687,$B206,วันทำงาน!$J$554:$J$687)</f>
        <v>0</v>
      </c>
      <c r="AG206" s="182">
        <f>IF((AND($W206&gt;=100%,$W206&lt;&gt;"")),เงื่อนไข!$F$8*Y206/$V206,0)</f>
        <v>0</v>
      </c>
      <c r="AH206" s="181">
        <f>SUM(วันทำงาน!AR206:AT206,วันทำงาน!AV206:AX206)</f>
        <v>0</v>
      </c>
      <c r="AI206" s="150"/>
      <c r="AJ206" s="150">
        <f>IF($W206="",0,IF($W206&gt;=100%,เงื่อนไข!$L$4,IF($W206&gt;=80%,เงื่อนไข!$K$4,IF($W206&gt;=50%,เงื่อนไข!$J$4,IF($W206&lt;50%,เงื่อนไข!$I$4)))))</f>
        <v>0</v>
      </c>
      <c r="AK206" s="179">
        <f t="shared" si="51"/>
        <v>0</v>
      </c>
      <c r="AL206" s="175">
        <f t="shared" si="52"/>
        <v>0</v>
      </c>
      <c r="AM206" s="175">
        <f>IF(AK206=0,0,AK206/$R206*เงื่อนไข!$B$4)</f>
        <v>0</v>
      </c>
      <c r="AN206" s="181">
        <f t="shared" si="56"/>
        <v>0</v>
      </c>
      <c r="AO206" s="175">
        <f>SUMIF(วันทำงาน!$F$554:$F$687,$B206,วันทำงาน!$K$554:$K$687)</f>
        <v>0</v>
      </c>
      <c r="AP206" s="182">
        <f>IF((AND($W206&gt;=100%,$W206&lt;&gt;"")),เงื่อนไข!$F$8*AH206/$V206,0)</f>
        <v>0</v>
      </c>
      <c r="AQ206" s="184">
        <f>วันทำงาน!AU206</f>
        <v>0</v>
      </c>
      <c r="AR206" s="150"/>
      <c r="AS206" s="150">
        <f>IF(W206="",0,IF($W206&gt;=100%,เงื่อนไข!$P$4,IF($W206&gt;=80%,เงื่อนไข!$O$4,IF($W206&gt;=50%,เงื่อนไข!$N$4,IF($W206&lt;50%,เงื่อนไข!$M$4)))))</f>
        <v>0</v>
      </c>
      <c r="AT206" s="179">
        <f t="shared" si="53"/>
        <v>0</v>
      </c>
      <c r="AU206" s="175">
        <f t="shared" si="54"/>
        <v>0</v>
      </c>
      <c r="AV206" s="175">
        <f>IF(AT206=0,0,AT206/$R206*เงื่อนไข!$B$4)</f>
        <v>0</v>
      </c>
      <c r="AW206" s="181">
        <f t="shared" si="57"/>
        <v>0</v>
      </c>
      <c r="AX206" s="175">
        <f>SUMIF(วันทำงาน!$F$554:$F$687,$B206,วันทำงาน!$L$554:$L$687)</f>
        <v>0</v>
      </c>
      <c r="AY206" s="182">
        <f>IF((AND($W206&gt;=100%,$W206&lt;&gt;"")),เงื่อนไข!$F$8*AQ206/$V206,0)</f>
        <v>0</v>
      </c>
    </row>
    <row r="207" spans="1:51" s="6" customFormat="1" x14ac:dyDescent="0.25">
      <c r="A207" s="124" t="str">
        <f>IF(วันทำงาน!A207&lt;&gt;"",วันทำงาน!A207,"")</f>
        <v/>
      </c>
      <c r="B207" s="124" t="str">
        <f>IF(วันทำงาน!B207&lt;&gt;"",วันทำงาน!B207,"")</f>
        <v/>
      </c>
      <c r="C207" s="124"/>
      <c r="D207" s="124" t="str">
        <f>IF(วันทำงาน!C207&lt;&gt;"",วันทำงาน!C207,"")</f>
        <v/>
      </c>
      <c r="E207" s="125" t="str">
        <f>IF(วันทำงาน!D207&lt;&gt;"",วันทำงาน!D207,"")</f>
        <v/>
      </c>
      <c r="F207" s="90" t="str">
        <f>IF(วันทำงาน!E207&lt;&gt;"",วันทำงาน!E207,"")</f>
        <v/>
      </c>
      <c r="G207" s="124" t="str">
        <f>IF(วันทำงาน!F207&lt;&gt;"",วันทำงาน!F207,"")</f>
        <v/>
      </c>
      <c r="H207" s="136" t="str">
        <f>IF(F207="Salesman",วันทำงาน!G207,"")</f>
        <v/>
      </c>
      <c r="I207" s="141" t="str">
        <f>IF($H207="","",AB207/$R207*(100%-เงื่อนไข!$B$4))</f>
        <v/>
      </c>
      <c r="J207" s="141" t="str">
        <f>IF($H207="","",AK207/$R207*(100%-เงื่อนไข!$B$4))</f>
        <v/>
      </c>
      <c r="K207" s="141" t="str">
        <f>IF($H207="","",AT207/$R207*(100%-เงื่อนไข!$B$4))</f>
        <v/>
      </c>
      <c r="L207" s="141" t="str">
        <f t="shared" si="44"/>
        <v/>
      </c>
      <c r="M207" s="142" t="str">
        <f>IF((OR(วันทำงาน!H207="",$F$1="")),"",IF(F207="Salesman",วันทำงาน!H207,""))</f>
        <v/>
      </c>
      <c r="N207" s="111">
        <f>IF($M207="",0,IF($X207="P",Y207*เงื่อนไข!$C$5,0))</f>
        <v>0</v>
      </c>
      <c r="O207" s="111">
        <f>IF($M207="",0,IF($X207="P",AH207*เงื่อนไข!$C$5,0))</f>
        <v>0</v>
      </c>
      <c r="P207" s="141">
        <f>IF($M207="",0,IF($X207="P",AQ207*เงื่อนไข!$C$5,0))</f>
        <v>0</v>
      </c>
      <c r="Q207" s="141">
        <f t="shared" si="45"/>
        <v>0</v>
      </c>
      <c r="R207" s="124" t="str">
        <f>IF($A207="","",IF(วันทำงาน!J207&lt;&gt;"",วันทำงาน!J207,""))</f>
        <v/>
      </c>
      <c r="S207" s="124" t="str">
        <f>IF($A207="","",IF(วันทำงาน!K207&lt;&gt;"",วันทำงาน!K207,""))</f>
        <v/>
      </c>
      <c r="T207" s="156">
        <f>IF(วันทำงาน!AZ207&lt;&gt;"",IF(วันทำงาน!AZ207&gt;S207,S207,วันทำงาน!AZ207),"")</f>
        <v>1</v>
      </c>
      <c r="U207" s="106" t="str">
        <f>IF(A207="","",เงื่อนไข!C$4)</f>
        <v/>
      </c>
      <c r="V207" s="106">
        <f t="shared" si="46"/>
        <v>0</v>
      </c>
      <c r="W207" s="105" t="str">
        <f t="shared" si="47"/>
        <v/>
      </c>
      <c r="X207" s="186" t="str">
        <f t="shared" si="48"/>
        <v/>
      </c>
      <c r="Y207" s="184">
        <f>วันทำงาน!AQ207</f>
        <v>0</v>
      </c>
      <c r="Z207" s="150"/>
      <c r="AA207" s="150">
        <f>IF($W207="",0,IF($W207&gt;=100%,เงื่อนไข!$H$4,IF($W207&gt;=80%,เงื่อนไข!$G$4,IF($W207&gt;=50%,เงื่อนไข!$F$4,IF($W207&lt;50%,เงื่อนไข!$E$4)))))</f>
        <v>0</v>
      </c>
      <c r="AB207" s="179">
        <f t="shared" si="49"/>
        <v>0</v>
      </c>
      <c r="AC207" s="141">
        <f t="shared" si="50"/>
        <v>0</v>
      </c>
      <c r="AD207" s="175">
        <f>IF(AB207=0,0,AB207/$R207*เงื่อนไข!$B$4)</f>
        <v>0</v>
      </c>
      <c r="AE207" s="181">
        <f t="shared" si="55"/>
        <v>0</v>
      </c>
      <c r="AF207" s="175">
        <f>SUMIF(วันทำงาน!$F$554:$F$687,$B207,วันทำงาน!$J$554:$J$687)</f>
        <v>0</v>
      </c>
      <c r="AG207" s="182">
        <f>IF((AND($W207&gt;=100%,$W207&lt;&gt;"")),เงื่อนไข!$F$8*Y207/$V207,0)</f>
        <v>0</v>
      </c>
      <c r="AH207" s="181">
        <f>SUM(วันทำงาน!AR207:AT207,วันทำงาน!AV207:AX207)</f>
        <v>0</v>
      </c>
      <c r="AI207" s="150"/>
      <c r="AJ207" s="150">
        <f>IF($W207="",0,IF($W207&gt;=100%,เงื่อนไข!$L$4,IF($W207&gt;=80%,เงื่อนไข!$K$4,IF($W207&gt;=50%,เงื่อนไข!$J$4,IF($W207&lt;50%,เงื่อนไข!$I$4)))))</f>
        <v>0</v>
      </c>
      <c r="AK207" s="179">
        <f t="shared" si="51"/>
        <v>0</v>
      </c>
      <c r="AL207" s="175">
        <f t="shared" si="52"/>
        <v>0</v>
      </c>
      <c r="AM207" s="175">
        <f>IF(AK207=0,0,AK207/$R207*เงื่อนไข!$B$4)</f>
        <v>0</v>
      </c>
      <c r="AN207" s="181">
        <f t="shared" si="56"/>
        <v>0</v>
      </c>
      <c r="AO207" s="175">
        <f>SUMIF(วันทำงาน!$F$554:$F$687,$B207,วันทำงาน!$K$554:$K$687)</f>
        <v>0</v>
      </c>
      <c r="AP207" s="182">
        <f>IF((AND($W207&gt;=100%,$W207&lt;&gt;"")),เงื่อนไข!$F$8*AH207/$V207,0)</f>
        <v>0</v>
      </c>
      <c r="AQ207" s="184">
        <f>วันทำงาน!AU207</f>
        <v>0</v>
      </c>
      <c r="AR207" s="150"/>
      <c r="AS207" s="150">
        <f>IF(W207="",0,IF($W207&gt;=100%,เงื่อนไข!$P$4,IF($W207&gt;=80%,เงื่อนไข!$O$4,IF($W207&gt;=50%,เงื่อนไข!$N$4,IF($W207&lt;50%,เงื่อนไข!$M$4)))))</f>
        <v>0</v>
      </c>
      <c r="AT207" s="179">
        <f t="shared" si="53"/>
        <v>0</v>
      </c>
      <c r="AU207" s="175">
        <f t="shared" si="54"/>
        <v>0</v>
      </c>
      <c r="AV207" s="175">
        <f>IF(AT207=0,0,AT207/$R207*เงื่อนไข!$B$4)</f>
        <v>0</v>
      </c>
      <c r="AW207" s="181">
        <f t="shared" si="57"/>
        <v>0</v>
      </c>
      <c r="AX207" s="175">
        <f>SUMIF(วันทำงาน!$F$554:$F$687,$B207,วันทำงาน!$L$554:$L$687)</f>
        <v>0</v>
      </c>
      <c r="AY207" s="182">
        <f>IF((AND($W207&gt;=100%,$W207&lt;&gt;"")),เงื่อนไข!$F$8*AQ207/$V207,0)</f>
        <v>0</v>
      </c>
    </row>
    <row r="208" spans="1:51" s="6" customFormat="1" x14ac:dyDescent="0.25">
      <c r="A208" s="124" t="str">
        <f>IF(วันทำงาน!A208&lt;&gt;"",วันทำงาน!A208,"")</f>
        <v/>
      </c>
      <c r="B208" s="124" t="str">
        <f>IF(วันทำงาน!B208&lt;&gt;"",วันทำงาน!B208,"")</f>
        <v/>
      </c>
      <c r="C208" s="124"/>
      <c r="D208" s="124" t="str">
        <f>IF(วันทำงาน!C208&lt;&gt;"",วันทำงาน!C208,"")</f>
        <v/>
      </c>
      <c r="E208" s="125" t="str">
        <f>IF(วันทำงาน!D208&lt;&gt;"",วันทำงาน!D208,"")</f>
        <v/>
      </c>
      <c r="F208" s="90" t="str">
        <f>IF(วันทำงาน!E208&lt;&gt;"",วันทำงาน!E208,"")</f>
        <v/>
      </c>
      <c r="G208" s="124" t="str">
        <f>IF(วันทำงาน!F208&lt;&gt;"",วันทำงาน!F208,"")</f>
        <v/>
      </c>
      <c r="H208" s="136" t="str">
        <f>IF(F208="Salesman",วันทำงาน!G208,"")</f>
        <v/>
      </c>
      <c r="I208" s="141" t="str">
        <f>IF($H208="","",AB208/$R208*(100%-เงื่อนไข!$B$4))</f>
        <v/>
      </c>
      <c r="J208" s="141" t="str">
        <f>IF($H208="","",AK208/$R208*(100%-เงื่อนไข!$B$4))</f>
        <v/>
      </c>
      <c r="K208" s="141" t="str">
        <f>IF($H208="","",AT208/$R208*(100%-เงื่อนไข!$B$4))</f>
        <v/>
      </c>
      <c r="L208" s="141" t="str">
        <f t="shared" si="44"/>
        <v/>
      </c>
      <c r="M208" s="142" t="str">
        <f>IF((OR(วันทำงาน!H208="",$F$1="")),"",IF(F208="Salesman",วันทำงาน!H208,""))</f>
        <v/>
      </c>
      <c r="N208" s="111">
        <f>IF($M208="",0,IF($X208="P",Y208*เงื่อนไข!$C$5,0))</f>
        <v>0</v>
      </c>
      <c r="O208" s="111">
        <f>IF($M208="",0,IF($X208="P",AH208*เงื่อนไข!$C$5,0))</f>
        <v>0</v>
      </c>
      <c r="P208" s="141">
        <f>IF($M208="",0,IF($X208="P",AQ208*เงื่อนไข!$C$5,0))</f>
        <v>0</v>
      </c>
      <c r="Q208" s="141">
        <f t="shared" si="45"/>
        <v>0</v>
      </c>
      <c r="R208" s="124" t="str">
        <f>IF($A208="","",IF(วันทำงาน!J208&lt;&gt;"",วันทำงาน!J208,""))</f>
        <v/>
      </c>
      <c r="S208" s="124" t="str">
        <f>IF($A208="","",IF(วันทำงาน!K208&lt;&gt;"",วันทำงาน!K208,""))</f>
        <v/>
      </c>
      <c r="T208" s="156">
        <f>IF(วันทำงาน!AZ208&lt;&gt;"",IF(วันทำงาน!AZ208&gt;S208,S208,วันทำงาน!AZ208),"")</f>
        <v>1</v>
      </c>
      <c r="U208" s="106" t="str">
        <f>IF(A208="","",เงื่อนไข!C$4)</f>
        <v/>
      </c>
      <c r="V208" s="106">
        <f t="shared" si="46"/>
        <v>0</v>
      </c>
      <c r="W208" s="105" t="str">
        <f t="shared" si="47"/>
        <v/>
      </c>
      <c r="X208" s="186" t="str">
        <f t="shared" si="48"/>
        <v/>
      </c>
      <c r="Y208" s="184">
        <f>วันทำงาน!AQ208</f>
        <v>0</v>
      </c>
      <c r="Z208" s="150"/>
      <c r="AA208" s="150">
        <f>IF($W208="",0,IF($W208&gt;=100%,เงื่อนไข!$H$4,IF($W208&gt;=80%,เงื่อนไข!$G$4,IF($W208&gt;=50%,เงื่อนไข!$F$4,IF($W208&lt;50%,เงื่อนไข!$E$4)))))</f>
        <v>0</v>
      </c>
      <c r="AB208" s="179">
        <f t="shared" si="49"/>
        <v>0</v>
      </c>
      <c r="AC208" s="141">
        <f t="shared" si="50"/>
        <v>0</v>
      </c>
      <c r="AD208" s="175">
        <f>IF(AB208=0,0,AB208/$R208*เงื่อนไข!$B$4)</f>
        <v>0</v>
      </c>
      <c r="AE208" s="181">
        <f t="shared" si="55"/>
        <v>0</v>
      </c>
      <c r="AF208" s="175">
        <f>SUMIF(วันทำงาน!$F$554:$F$687,$B208,วันทำงาน!$J$554:$J$687)</f>
        <v>0</v>
      </c>
      <c r="AG208" s="182">
        <f>IF((AND($W208&gt;=100%,$W208&lt;&gt;"")),เงื่อนไข!$F$8*Y208/$V208,0)</f>
        <v>0</v>
      </c>
      <c r="AH208" s="181">
        <f>SUM(วันทำงาน!AR208:AT208,วันทำงาน!AV208:AX208)</f>
        <v>0</v>
      </c>
      <c r="AI208" s="150"/>
      <c r="AJ208" s="150">
        <f>IF($W208="",0,IF($W208&gt;=100%,เงื่อนไข!$L$4,IF($W208&gt;=80%,เงื่อนไข!$K$4,IF($W208&gt;=50%,เงื่อนไข!$J$4,IF($W208&lt;50%,เงื่อนไข!$I$4)))))</f>
        <v>0</v>
      </c>
      <c r="AK208" s="179">
        <f t="shared" si="51"/>
        <v>0</v>
      </c>
      <c r="AL208" s="175">
        <f t="shared" si="52"/>
        <v>0</v>
      </c>
      <c r="AM208" s="175">
        <f>IF(AK208=0,0,AK208/$R208*เงื่อนไข!$B$4)</f>
        <v>0</v>
      </c>
      <c r="AN208" s="181">
        <f t="shared" si="56"/>
        <v>0</v>
      </c>
      <c r="AO208" s="175">
        <f>SUMIF(วันทำงาน!$F$554:$F$687,$B208,วันทำงาน!$K$554:$K$687)</f>
        <v>0</v>
      </c>
      <c r="AP208" s="182">
        <f>IF((AND($W208&gt;=100%,$W208&lt;&gt;"")),เงื่อนไข!$F$8*AH208/$V208,0)</f>
        <v>0</v>
      </c>
      <c r="AQ208" s="184">
        <f>วันทำงาน!AU208</f>
        <v>0</v>
      </c>
      <c r="AR208" s="150"/>
      <c r="AS208" s="150">
        <f>IF(W208="",0,IF($W208&gt;=100%,เงื่อนไข!$P$4,IF($W208&gt;=80%,เงื่อนไข!$O$4,IF($W208&gt;=50%,เงื่อนไข!$N$4,IF($W208&lt;50%,เงื่อนไข!$M$4)))))</f>
        <v>0</v>
      </c>
      <c r="AT208" s="179">
        <f t="shared" si="53"/>
        <v>0</v>
      </c>
      <c r="AU208" s="175">
        <f t="shared" si="54"/>
        <v>0</v>
      </c>
      <c r="AV208" s="175">
        <f>IF(AT208=0,0,AT208/$R208*เงื่อนไข!$B$4)</f>
        <v>0</v>
      </c>
      <c r="AW208" s="181">
        <f t="shared" si="57"/>
        <v>0</v>
      </c>
      <c r="AX208" s="175">
        <f>SUMIF(วันทำงาน!$F$554:$F$687,$B208,วันทำงาน!$L$554:$L$687)</f>
        <v>0</v>
      </c>
      <c r="AY208" s="182">
        <f>IF((AND($W208&gt;=100%,$W208&lt;&gt;"")),เงื่อนไข!$F$8*AQ208/$V208,0)</f>
        <v>0</v>
      </c>
    </row>
    <row r="209" spans="1:51" s="6" customFormat="1" x14ac:dyDescent="0.25">
      <c r="A209" s="124" t="str">
        <f>IF(วันทำงาน!A209&lt;&gt;"",วันทำงาน!A209,"")</f>
        <v/>
      </c>
      <c r="B209" s="124" t="str">
        <f>IF(วันทำงาน!B209&lt;&gt;"",วันทำงาน!B209,"")</f>
        <v/>
      </c>
      <c r="C209" s="124"/>
      <c r="D209" s="124" t="str">
        <f>IF(วันทำงาน!C209&lt;&gt;"",วันทำงาน!C209,"")</f>
        <v/>
      </c>
      <c r="E209" s="125" t="str">
        <f>IF(วันทำงาน!D209&lt;&gt;"",วันทำงาน!D209,"")</f>
        <v/>
      </c>
      <c r="F209" s="90" t="str">
        <f>IF(วันทำงาน!E209&lt;&gt;"",วันทำงาน!E209,"")</f>
        <v/>
      </c>
      <c r="G209" s="124" t="str">
        <f>IF(วันทำงาน!F209&lt;&gt;"",วันทำงาน!F209,"")</f>
        <v/>
      </c>
      <c r="H209" s="136" t="str">
        <f>IF(F209="Salesman",วันทำงาน!G209,"")</f>
        <v/>
      </c>
      <c r="I209" s="141" t="str">
        <f>IF($H209="","",AB209/$R209*(100%-เงื่อนไข!$B$4))</f>
        <v/>
      </c>
      <c r="J209" s="141" t="str">
        <f>IF($H209="","",AK209/$R209*(100%-เงื่อนไข!$B$4))</f>
        <v/>
      </c>
      <c r="K209" s="141" t="str">
        <f>IF($H209="","",AT209/$R209*(100%-เงื่อนไข!$B$4))</f>
        <v/>
      </c>
      <c r="L209" s="141" t="str">
        <f t="shared" si="44"/>
        <v/>
      </c>
      <c r="M209" s="142" t="str">
        <f>IF((OR(วันทำงาน!H209="",$F$1="")),"",IF(F209="Salesman",วันทำงาน!H209,""))</f>
        <v/>
      </c>
      <c r="N209" s="111">
        <f>IF($M209="",0,IF($X209="P",Y209*เงื่อนไข!$C$5,0))</f>
        <v>0</v>
      </c>
      <c r="O209" s="111">
        <f>IF($M209="",0,IF($X209="P",AH209*เงื่อนไข!$C$5,0))</f>
        <v>0</v>
      </c>
      <c r="P209" s="141">
        <f>IF($M209="",0,IF($X209="P",AQ209*เงื่อนไข!$C$5,0))</f>
        <v>0</v>
      </c>
      <c r="Q209" s="141">
        <f t="shared" si="45"/>
        <v>0</v>
      </c>
      <c r="R209" s="124" t="str">
        <f>IF($A209="","",IF(วันทำงาน!J209&lt;&gt;"",วันทำงาน!J209,""))</f>
        <v/>
      </c>
      <c r="S209" s="124" t="str">
        <f>IF($A209="","",IF(วันทำงาน!K209&lt;&gt;"",วันทำงาน!K209,""))</f>
        <v/>
      </c>
      <c r="T209" s="156">
        <f>IF(วันทำงาน!AZ209&lt;&gt;"",IF(วันทำงาน!AZ209&gt;S209,S209,วันทำงาน!AZ209),"")</f>
        <v>1</v>
      </c>
      <c r="U209" s="106" t="str">
        <f>IF(A209="","",เงื่อนไข!C$4)</f>
        <v/>
      </c>
      <c r="V209" s="106">
        <f t="shared" si="46"/>
        <v>0</v>
      </c>
      <c r="W209" s="105" t="str">
        <f t="shared" si="47"/>
        <v/>
      </c>
      <c r="X209" s="186" t="str">
        <f t="shared" si="48"/>
        <v/>
      </c>
      <c r="Y209" s="184">
        <f>วันทำงาน!AQ209</f>
        <v>0</v>
      </c>
      <c r="Z209" s="150"/>
      <c r="AA209" s="150">
        <f>IF($W209="",0,IF($W209&gt;=100%,เงื่อนไข!$H$4,IF($W209&gt;=80%,เงื่อนไข!$G$4,IF($W209&gt;=50%,เงื่อนไข!$F$4,IF($W209&lt;50%,เงื่อนไข!$E$4)))))</f>
        <v>0</v>
      </c>
      <c r="AB209" s="179">
        <f t="shared" si="49"/>
        <v>0</v>
      </c>
      <c r="AC209" s="141">
        <f t="shared" si="50"/>
        <v>0</v>
      </c>
      <c r="AD209" s="175">
        <f>IF(AB209=0,0,AB209/$R209*เงื่อนไข!$B$4)</f>
        <v>0</v>
      </c>
      <c r="AE209" s="181">
        <f t="shared" si="55"/>
        <v>0</v>
      </c>
      <c r="AF209" s="175">
        <f>SUMIF(วันทำงาน!$F$554:$F$687,$B209,วันทำงาน!$J$554:$J$687)</f>
        <v>0</v>
      </c>
      <c r="AG209" s="182">
        <f>IF((AND($W209&gt;=100%,$W209&lt;&gt;"")),เงื่อนไข!$F$8*Y209/$V209,0)</f>
        <v>0</v>
      </c>
      <c r="AH209" s="181">
        <f>SUM(วันทำงาน!AR209:AT209,วันทำงาน!AV209:AX209)</f>
        <v>0</v>
      </c>
      <c r="AI209" s="150"/>
      <c r="AJ209" s="150">
        <f>IF($W209="",0,IF($W209&gt;=100%,เงื่อนไข!$L$4,IF($W209&gt;=80%,เงื่อนไข!$K$4,IF($W209&gt;=50%,เงื่อนไข!$J$4,IF($W209&lt;50%,เงื่อนไข!$I$4)))))</f>
        <v>0</v>
      </c>
      <c r="AK209" s="179">
        <f t="shared" si="51"/>
        <v>0</v>
      </c>
      <c r="AL209" s="175">
        <f t="shared" si="52"/>
        <v>0</v>
      </c>
      <c r="AM209" s="175">
        <f>IF(AK209=0,0,AK209/$R209*เงื่อนไข!$B$4)</f>
        <v>0</v>
      </c>
      <c r="AN209" s="181">
        <f t="shared" si="56"/>
        <v>0</v>
      </c>
      <c r="AO209" s="175">
        <f>SUMIF(วันทำงาน!$F$554:$F$687,$B209,วันทำงาน!$K$554:$K$687)</f>
        <v>0</v>
      </c>
      <c r="AP209" s="182">
        <f>IF((AND($W209&gt;=100%,$W209&lt;&gt;"")),เงื่อนไข!$F$8*AH209/$V209,0)</f>
        <v>0</v>
      </c>
      <c r="AQ209" s="184">
        <f>วันทำงาน!AU209</f>
        <v>0</v>
      </c>
      <c r="AR209" s="150"/>
      <c r="AS209" s="150">
        <f>IF(W209="",0,IF($W209&gt;=100%,เงื่อนไข!$P$4,IF($W209&gt;=80%,เงื่อนไข!$O$4,IF($W209&gt;=50%,เงื่อนไข!$N$4,IF($W209&lt;50%,เงื่อนไข!$M$4)))))</f>
        <v>0</v>
      </c>
      <c r="AT209" s="179">
        <f t="shared" si="53"/>
        <v>0</v>
      </c>
      <c r="AU209" s="175">
        <f t="shared" si="54"/>
        <v>0</v>
      </c>
      <c r="AV209" s="175">
        <f>IF(AT209=0,0,AT209/$R209*เงื่อนไข!$B$4)</f>
        <v>0</v>
      </c>
      <c r="AW209" s="181">
        <f t="shared" si="57"/>
        <v>0</v>
      </c>
      <c r="AX209" s="175">
        <f>SUMIF(วันทำงาน!$F$554:$F$687,$B209,วันทำงาน!$L$554:$L$687)</f>
        <v>0</v>
      </c>
      <c r="AY209" s="182">
        <f>IF((AND($W209&gt;=100%,$W209&lt;&gt;"")),เงื่อนไข!$F$8*AQ209/$V209,0)</f>
        <v>0</v>
      </c>
    </row>
    <row r="210" spans="1:51" s="6" customFormat="1" x14ac:dyDescent="0.25">
      <c r="A210" s="124" t="str">
        <f>IF(วันทำงาน!A210&lt;&gt;"",วันทำงาน!A210,"")</f>
        <v/>
      </c>
      <c r="B210" s="124" t="str">
        <f>IF(วันทำงาน!B210&lt;&gt;"",วันทำงาน!B210,"")</f>
        <v/>
      </c>
      <c r="C210" s="124"/>
      <c r="D210" s="124" t="str">
        <f>IF(วันทำงาน!C210&lt;&gt;"",วันทำงาน!C210,"")</f>
        <v/>
      </c>
      <c r="E210" s="125" t="str">
        <f>IF(วันทำงาน!D210&lt;&gt;"",วันทำงาน!D210,"")</f>
        <v/>
      </c>
      <c r="F210" s="90" t="str">
        <f>IF(วันทำงาน!E210&lt;&gt;"",วันทำงาน!E210,"")</f>
        <v/>
      </c>
      <c r="G210" s="124" t="str">
        <f>IF(วันทำงาน!F210&lt;&gt;"",วันทำงาน!F210,"")</f>
        <v/>
      </c>
      <c r="H210" s="136" t="str">
        <f>IF(F210="Salesman",วันทำงาน!G210,"")</f>
        <v/>
      </c>
      <c r="I210" s="141" t="str">
        <f>IF($H210="","",AB210/$R210*(100%-เงื่อนไข!$B$4))</f>
        <v/>
      </c>
      <c r="J210" s="141" t="str">
        <f>IF($H210="","",AK210/$R210*(100%-เงื่อนไข!$B$4))</f>
        <v/>
      </c>
      <c r="K210" s="141" t="str">
        <f>IF($H210="","",AT210/$R210*(100%-เงื่อนไข!$B$4))</f>
        <v/>
      </c>
      <c r="L210" s="141" t="str">
        <f t="shared" si="44"/>
        <v/>
      </c>
      <c r="M210" s="142" t="str">
        <f>IF((OR(วันทำงาน!H210="",$F$1="")),"",IF(F210="Salesman",วันทำงาน!H210,""))</f>
        <v/>
      </c>
      <c r="N210" s="111">
        <f>IF($M210="",0,IF($X210="P",Y210*เงื่อนไข!$C$5,0))</f>
        <v>0</v>
      </c>
      <c r="O210" s="111">
        <f>IF($M210="",0,IF($X210="P",AH210*เงื่อนไข!$C$5,0))</f>
        <v>0</v>
      </c>
      <c r="P210" s="141">
        <f>IF($M210="",0,IF($X210="P",AQ210*เงื่อนไข!$C$5,0))</f>
        <v>0</v>
      </c>
      <c r="Q210" s="141">
        <f t="shared" si="45"/>
        <v>0</v>
      </c>
      <c r="R210" s="124" t="str">
        <f>IF($A210="","",IF(วันทำงาน!J210&lt;&gt;"",วันทำงาน!J210,""))</f>
        <v/>
      </c>
      <c r="S210" s="124" t="str">
        <f>IF($A210="","",IF(วันทำงาน!K210&lt;&gt;"",วันทำงาน!K210,""))</f>
        <v/>
      </c>
      <c r="T210" s="156">
        <f>IF(วันทำงาน!AZ210&lt;&gt;"",IF(วันทำงาน!AZ210&gt;S210,S210,วันทำงาน!AZ210),"")</f>
        <v>1</v>
      </c>
      <c r="U210" s="106" t="str">
        <f>IF(A210="","",เงื่อนไข!C$4)</f>
        <v/>
      </c>
      <c r="V210" s="106">
        <f t="shared" si="46"/>
        <v>0</v>
      </c>
      <c r="W210" s="105" t="str">
        <f t="shared" si="47"/>
        <v/>
      </c>
      <c r="X210" s="186" t="str">
        <f t="shared" si="48"/>
        <v/>
      </c>
      <c r="Y210" s="184">
        <f>วันทำงาน!AQ210</f>
        <v>0</v>
      </c>
      <c r="Z210" s="150"/>
      <c r="AA210" s="150">
        <f>IF($W210="",0,IF($W210&gt;=100%,เงื่อนไข!$H$4,IF($W210&gt;=80%,เงื่อนไข!$G$4,IF($W210&gt;=50%,เงื่อนไข!$F$4,IF($W210&lt;50%,เงื่อนไข!$E$4)))))</f>
        <v>0</v>
      </c>
      <c r="AB210" s="179">
        <f t="shared" si="49"/>
        <v>0</v>
      </c>
      <c r="AC210" s="141">
        <f t="shared" si="50"/>
        <v>0</v>
      </c>
      <c r="AD210" s="175">
        <f>IF(AB210=0,0,AB210/$R210*เงื่อนไข!$B$4)</f>
        <v>0</v>
      </c>
      <c r="AE210" s="181">
        <f t="shared" si="55"/>
        <v>0</v>
      </c>
      <c r="AF210" s="175">
        <f>SUMIF(วันทำงาน!$F$554:$F$687,$B210,วันทำงาน!$J$554:$J$687)</f>
        <v>0</v>
      </c>
      <c r="AG210" s="182">
        <f>IF((AND($W210&gt;=100%,$W210&lt;&gt;"")),เงื่อนไข!$F$8*Y210/$V210,0)</f>
        <v>0</v>
      </c>
      <c r="AH210" s="181">
        <f>SUM(วันทำงาน!AR210:AT210,วันทำงาน!AV210:AX210)</f>
        <v>0</v>
      </c>
      <c r="AI210" s="150"/>
      <c r="AJ210" s="150">
        <f>IF($W210="",0,IF($W210&gt;=100%,เงื่อนไข!$L$4,IF($W210&gt;=80%,เงื่อนไข!$K$4,IF($W210&gt;=50%,เงื่อนไข!$J$4,IF($W210&lt;50%,เงื่อนไข!$I$4)))))</f>
        <v>0</v>
      </c>
      <c r="AK210" s="179">
        <f t="shared" si="51"/>
        <v>0</v>
      </c>
      <c r="AL210" s="175">
        <f t="shared" si="52"/>
        <v>0</v>
      </c>
      <c r="AM210" s="175">
        <f>IF(AK210=0,0,AK210/$R210*เงื่อนไข!$B$4)</f>
        <v>0</v>
      </c>
      <c r="AN210" s="181">
        <f t="shared" si="56"/>
        <v>0</v>
      </c>
      <c r="AO210" s="175">
        <f>SUMIF(วันทำงาน!$F$554:$F$687,$B210,วันทำงาน!$K$554:$K$687)</f>
        <v>0</v>
      </c>
      <c r="AP210" s="182">
        <f>IF((AND($W210&gt;=100%,$W210&lt;&gt;"")),เงื่อนไข!$F$8*AH210/$V210,0)</f>
        <v>0</v>
      </c>
      <c r="AQ210" s="184">
        <f>วันทำงาน!AU210</f>
        <v>0</v>
      </c>
      <c r="AR210" s="150"/>
      <c r="AS210" s="150">
        <f>IF(W210="",0,IF($W210&gt;=100%,เงื่อนไข!$P$4,IF($W210&gt;=80%,เงื่อนไข!$O$4,IF($W210&gt;=50%,เงื่อนไข!$N$4,IF($W210&lt;50%,เงื่อนไข!$M$4)))))</f>
        <v>0</v>
      </c>
      <c r="AT210" s="179">
        <f t="shared" si="53"/>
        <v>0</v>
      </c>
      <c r="AU210" s="175">
        <f t="shared" si="54"/>
        <v>0</v>
      </c>
      <c r="AV210" s="175">
        <f>IF(AT210=0,0,AT210/$R210*เงื่อนไข!$B$4)</f>
        <v>0</v>
      </c>
      <c r="AW210" s="181">
        <f t="shared" si="57"/>
        <v>0</v>
      </c>
      <c r="AX210" s="175">
        <f>SUMIF(วันทำงาน!$F$554:$F$687,$B210,วันทำงาน!$L$554:$L$687)</f>
        <v>0</v>
      </c>
      <c r="AY210" s="182">
        <f>IF((AND($W210&gt;=100%,$W210&lt;&gt;"")),เงื่อนไข!$F$8*AQ210/$V210,0)</f>
        <v>0</v>
      </c>
    </row>
    <row r="211" spans="1:51" s="6" customFormat="1" x14ac:dyDescent="0.25">
      <c r="A211" s="124" t="str">
        <f>IF(วันทำงาน!A211&lt;&gt;"",วันทำงาน!A211,"")</f>
        <v/>
      </c>
      <c r="B211" s="124" t="str">
        <f>IF(วันทำงาน!B211&lt;&gt;"",วันทำงาน!B211,"")</f>
        <v/>
      </c>
      <c r="C211" s="124"/>
      <c r="D211" s="124" t="str">
        <f>IF(วันทำงาน!C211&lt;&gt;"",วันทำงาน!C211,"")</f>
        <v/>
      </c>
      <c r="E211" s="125" t="str">
        <f>IF(วันทำงาน!D211&lt;&gt;"",วันทำงาน!D211,"")</f>
        <v/>
      </c>
      <c r="F211" s="90" t="str">
        <f>IF(วันทำงาน!E211&lt;&gt;"",วันทำงาน!E211,"")</f>
        <v/>
      </c>
      <c r="G211" s="124" t="str">
        <f>IF(วันทำงาน!F211&lt;&gt;"",วันทำงาน!F211,"")</f>
        <v/>
      </c>
      <c r="H211" s="136" t="str">
        <f>IF(F211="Salesman",วันทำงาน!G211,"")</f>
        <v/>
      </c>
      <c r="I211" s="141" t="str">
        <f>IF($H211="","",AB211/$R211*(100%-เงื่อนไข!$B$4))</f>
        <v/>
      </c>
      <c r="J211" s="141" t="str">
        <f>IF($H211="","",AK211/$R211*(100%-เงื่อนไข!$B$4))</f>
        <v/>
      </c>
      <c r="K211" s="141" t="str">
        <f>IF($H211="","",AT211/$R211*(100%-เงื่อนไข!$B$4))</f>
        <v/>
      </c>
      <c r="L211" s="141" t="str">
        <f t="shared" si="44"/>
        <v/>
      </c>
      <c r="M211" s="142" t="str">
        <f>IF((OR(วันทำงาน!H211="",$F$1="")),"",IF(F211="Salesman",วันทำงาน!H211,""))</f>
        <v/>
      </c>
      <c r="N211" s="111">
        <f>IF($M211="",0,IF($X211="P",Y211*เงื่อนไข!$C$5,0))</f>
        <v>0</v>
      </c>
      <c r="O211" s="111">
        <f>IF($M211="",0,IF($X211="P",AH211*เงื่อนไข!$C$5,0))</f>
        <v>0</v>
      </c>
      <c r="P211" s="141">
        <f>IF($M211="",0,IF($X211="P",AQ211*เงื่อนไข!$C$5,0))</f>
        <v>0</v>
      </c>
      <c r="Q211" s="141">
        <f t="shared" si="45"/>
        <v>0</v>
      </c>
      <c r="R211" s="124" t="str">
        <f>IF($A211="","",IF(วันทำงาน!J211&lt;&gt;"",วันทำงาน!J211,""))</f>
        <v/>
      </c>
      <c r="S211" s="124" t="str">
        <f>IF($A211="","",IF(วันทำงาน!K211&lt;&gt;"",วันทำงาน!K211,""))</f>
        <v/>
      </c>
      <c r="T211" s="156">
        <f>IF(วันทำงาน!AZ211&lt;&gt;"",IF(วันทำงาน!AZ211&gt;S211,S211,วันทำงาน!AZ211),"")</f>
        <v>1</v>
      </c>
      <c r="U211" s="106" t="str">
        <f>IF(A211="","",เงื่อนไข!C$4)</f>
        <v/>
      </c>
      <c r="V211" s="106">
        <f t="shared" si="46"/>
        <v>0</v>
      </c>
      <c r="W211" s="105" t="str">
        <f t="shared" si="47"/>
        <v/>
      </c>
      <c r="X211" s="186" t="str">
        <f t="shared" si="48"/>
        <v/>
      </c>
      <c r="Y211" s="184">
        <f>วันทำงาน!AQ211</f>
        <v>0</v>
      </c>
      <c r="Z211" s="150"/>
      <c r="AA211" s="150">
        <f>IF($W211="",0,IF($W211&gt;=100%,เงื่อนไข!$H$4,IF($W211&gt;=80%,เงื่อนไข!$G$4,IF($W211&gt;=50%,เงื่อนไข!$F$4,IF($W211&lt;50%,เงื่อนไข!$E$4)))))</f>
        <v>0</v>
      </c>
      <c r="AB211" s="179">
        <f t="shared" si="49"/>
        <v>0</v>
      </c>
      <c r="AC211" s="141">
        <f t="shared" si="50"/>
        <v>0</v>
      </c>
      <c r="AD211" s="175">
        <f>IF(AB211=0,0,AB211/$R211*เงื่อนไข!$B$4)</f>
        <v>0</v>
      </c>
      <c r="AE211" s="181">
        <f t="shared" si="55"/>
        <v>0</v>
      </c>
      <c r="AF211" s="175">
        <f>SUMIF(วันทำงาน!$F$554:$F$687,$B211,วันทำงาน!$J$554:$J$687)</f>
        <v>0</v>
      </c>
      <c r="AG211" s="182">
        <f>IF((AND($W211&gt;=100%,$W211&lt;&gt;"")),เงื่อนไข!$F$8*Y211/$V211,0)</f>
        <v>0</v>
      </c>
      <c r="AH211" s="181">
        <f>SUM(วันทำงาน!AR211:AT211,วันทำงาน!AV211:AX211)</f>
        <v>0</v>
      </c>
      <c r="AI211" s="150"/>
      <c r="AJ211" s="150">
        <f>IF($W211="",0,IF($W211&gt;=100%,เงื่อนไข!$L$4,IF($W211&gt;=80%,เงื่อนไข!$K$4,IF($W211&gt;=50%,เงื่อนไข!$J$4,IF($W211&lt;50%,เงื่อนไข!$I$4)))))</f>
        <v>0</v>
      </c>
      <c r="AK211" s="179">
        <f t="shared" si="51"/>
        <v>0</v>
      </c>
      <c r="AL211" s="175">
        <f t="shared" si="52"/>
        <v>0</v>
      </c>
      <c r="AM211" s="175">
        <f>IF(AK211=0,0,AK211/$R211*เงื่อนไข!$B$4)</f>
        <v>0</v>
      </c>
      <c r="AN211" s="181">
        <f t="shared" si="56"/>
        <v>0</v>
      </c>
      <c r="AO211" s="175">
        <f>SUMIF(วันทำงาน!$F$554:$F$687,$B211,วันทำงาน!$K$554:$K$687)</f>
        <v>0</v>
      </c>
      <c r="AP211" s="182">
        <f>IF((AND($W211&gt;=100%,$W211&lt;&gt;"")),เงื่อนไข!$F$8*AH211/$V211,0)</f>
        <v>0</v>
      </c>
      <c r="AQ211" s="184">
        <f>วันทำงาน!AU211</f>
        <v>0</v>
      </c>
      <c r="AR211" s="150"/>
      <c r="AS211" s="150">
        <f>IF(W211="",0,IF($W211&gt;=100%,เงื่อนไข!$P$4,IF($W211&gt;=80%,เงื่อนไข!$O$4,IF($W211&gt;=50%,เงื่อนไข!$N$4,IF($W211&lt;50%,เงื่อนไข!$M$4)))))</f>
        <v>0</v>
      </c>
      <c r="AT211" s="179">
        <f t="shared" si="53"/>
        <v>0</v>
      </c>
      <c r="AU211" s="175">
        <f t="shared" si="54"/>
        <v>0</v>
      </c>
      <c r="AV211" s="175">
        <f>IF(AT211=0,0,AT211/$R211*เงื่อนไข!$B$4)</f>
        <v>0</v>
      </c>
      <c r="AW211" s="181">
        <f t="shared" si="57"/>
        <v>0</v>
      </c>
      <c r="AX211" s="175">
        <f>SUMIF(วันทำงาน!$F$554:$F$687,$B211,วันทำงาน!$L$554:$L$687)</f>
        <v>0</v>
      </c>
      <c r="AY211" s="182">
        <f>IF((AND($W211&gt;=100%,$W211&lt;&gt;"")),เงื่อนไข!$F$8*AQ211/$V211,0)</f>
        <v>0</v>
      </c>
    </row>
    <row r="212" spans="1:51" s="6" customFormat="1" x14ac:dyDescent="0.25">
      <c r="A212" s="124" t="str">
        <f>IF(วันทำงาน!A212&lt;&gt;"",วันทำงาน!A212,"")</f>
        <v/>
      </c>
      <c r="B212" s="124" t="str">
        <f>IF(วันทำงาน!B212&lt;&gt;"",วันทำงาน!B212,"")</f>
        <v/>
      </c>
      <c r="C212" s="124"/>
      <c r="D212" s="124" t="str">
        <f>IF(วันทำงาน!C212&lt;&gt;"",วันทำงาน!C212,"")</f>
        <v/>
      </c>
      <c r="E212" s="125" t="str">
        <f>IF(วันทำงาน!D212&lt;&gt;"",วันทำงาน!D212,"")</f>
        <v/>
      </c>
      <c r="F212" s="90" t="str">
        <f>IF(วันทำงาน!E212&lt;&gt;"",วันทำงาน!E212,"")</f>
        <v/>
      </c>
      <c r="G212" s="124" t="str">
        <f>IF(วันทำงาน!F212&lt;&gt;"",วันทำงาน!F212,"")</f>
        <v/>
      </c>
      <c r="H212" s="136" t="str">
        <f>IF(F212="Salesman",วันทำงาน!G212,"")</f>
        <v/>
      </c>
      <c r="I212" s="141" t="str">
        <f>IF($H212="","",AB212/$R212*(100%-เงื่อนไข!$B$4))</f>
        <v/>
      </c>
      <c r="J212" s="141" t="str">
        <f>IF($H212="","",AK212/$R212*(100%-เงื่อนไข!$B$4))</f>
        <v/>
      </c>
      <c r="K212" s="141" t="str">
        <f>IF($H212="","",AT212/$R212*(100%-เงื่อนไข!$B$4))</f>
        <v/>
      </c>
      <c r="L212" s="141" t="str">
        <f t="shared" si="44"/>
        <v/>
      </c>
      <c r="M212" s="142" t="str">
        <f>IF((OR(วันทำงาน!H212="",$F$1="")),"",IF(F212="Salesman",วันทำงาน!H212,""))</f>
        <v/>
      </c>
      <c r="N212" s="111">
        <f>IF($M212="",0,IF($X212="P",Y212*เงื่อนไข!$C$5,0))</f>
        <v>0</v>
      </c>
      <c r="O212" s="111">
        <f>IF($M212="",0,IF($X212="P",AH212*เงื่อนไข!$C$5,0))</f>
        <v>0</v>
      </c>
      <c r="P212" s="141">
        <f>IF($M212="",0,IF($X212="P",AQ212*เงื่อนไข!$C$5,0))</f>
        <v>0</v>
      </c>
      <c r="Q212" s="141">
        <f t="shared" si="45"/>
        <v>0</v>
      </c>
      <c r="R212" s="124" t="str">
        <f>IF($A212="","",IF(วันทำงาน!J212&lt;&gt;"",วันทำงาน!J212,""))</f>
        <v/>
      </c>
      <c r="S212" s="124" t="str">
        <f>IF($A212="","",IF(วันทำงาน!K212&lt;&gt;"",วันทำงาน!K212,""))</f>
        <v/>
      </c>
      <c r="T212" s="156">
        <f>IF(วันทำงาน!AZ212&lt;&gt;"",IF(วันทำงาน!AZ212&gt;S212,S212,วันทำงาน!AZ212),"")</f>
        <v>1</v>
      </c>
      <c r="U212" s="106" t="str">
        <f>IF(A212="","",เงื่อนไข!C$4)</f>
        <v/>
      </c>
      <c r="V212" s="106">
        <f t="shared" si="46"/>
        <v>0</v>
      </c>
      <c r="W212" s="105" t="str">
        <f t="shared" si="47"/>
        <v/>
      </c>
      <c r="X212" s="186" t="str">
        <f t="shared" si="48"/>
        <v/>
      </c>
      <c r="Y212" s="184">
        <f>วันทำงาน!AQ212</f>
        <v>0</v>
      </c>
      <c r="Z212" s="150"/>
      <c r="AA212" s="150">
        <f>IF($W212="",0,IF($W212&gt;=100%,เงื่อนไข!$H$4,IF($W212&gt;=80%,เงื่อนไข!$G$4,IF($W212&gt;=50%,เงื่อนไข!$F$4,IF($W212&lt;50%,เงื่อนไข!$E$4)))))</f>
        <v>0</v>
      </c>
      <c r="AB212" s="179">
        <f t="shared" si="49"/>
        <v>0</v>
      </c>
      <c r="AC212" s="141">
        <f t="shared" si="50"/>
        <v>0</v>
      </c>
      <c r="AD212" s="175">
        <f>IF(AB212=0,0,AB212/$R212*เงื่อนไข!$B$4)</f>
        <v>0</v>
      </c>
      <c r="AE212" s="181">
        <f t="shared" si="55"/>
        <v>0</v>
      </c>
      <c r="AF212" s="175">
        <f>SUMIF(วันทำงาน!$F$554:$F$687,$B212,วันทำงาน!$J$554:$J$687)</f>
        <v>0</v>
      </c>
      <c r="AG212" s="182">
        <f>IF((AND($W212&gt;=100%,$W212&lt;&gt;"")),เงื่อนไข!$F$8*Y212/$V212,0)</f>
        <v>0</v>
      </c>
      <c r="AH212" s="181">
        <f>SUM(วันทำงาน!AR212:AT212,วันทำงาน!AV212:AX212)</f>
        <v>0</v>
      </c>
      <c r="AI212" s="150"/>
      <c r="AJ212" s="150">
        <f>IF($W212="",0,IF($W212&gt;=100%,เงื่อนไข!$L$4,IF($W212&gt;=80%,เงื่อนไข!$K$4,IF($W212&gt;=50%,เงื่อนไข!$J$4,IF($W212&lt;50%,เงื่อนไข!$I$4)))))</f>
        <v>0</v>
      </c>
      <c r="AK212" s="179">
        <f t="shared" si="51"/>
        <v>0</v>
      </c>
      <c r="AL212" s="175">
        <f t="shared" si="52"/>
        <v>0</v>
      </c>
      <c r="AM212" s="175">
        <f>IF(AK212=0,0,AK212/$R212*เงื่อนไข!$B$4)</f>
        <v>0</v>
      </c>
      <c r="AN212" s="181">
        <f t="shared" si="56"/>
        <v>0</v>
      </c>
      <c r="AO212" s="175">
        <f>SUMIF(วันทำงาน!$F$554:$F$687,$B212,วันทำงาน!$K$554:$K$687)</f>
        <v>0</v>
      </c>
      <c r="AP212" s="182">
        <f>IF((AND($W212&gt;=100%,$W212&lt;&gt;"")),เงื่อนไข!$F$8*AH212/$V212,0)</f>
        <v>0</v>
      </c>
      <c r="AQ212" s="184">
        <f>วันทำงาน!AU212</f>
        <v>0</v>
      </c>
      <c r="AR212" s="150"/>
      <c r="AS212" s="150">
        <f>IF(W212="",0,IF($W212&gt;=100%,เงื่อนไข!$P$4,IF($W212&gt;=80%,เงื่อนไข!$O$4,IF($W212&gt;=50%,เงื่อนไข!$N$4,IF($W212&lt;50%,เงื่อนไข!$M$4)))))</f>
        <v>0</v>
      </c>
      <c r="AT212" s="179">
        <f t="shared" si="53"/>
        <v>0</v>
      </c>
      <c r="AU212" s="175">
        <f t="shared" si="54"/>
        <v>0</v>
      </c>
      <c r="AV212" s="175">
        <f>IF(AT212=0,0,AT212/$R212*เงื่อนไข!$B$4)</f>
        <v>0</v>
      </c>
      <c r="AW212" s="181">
        <f t="shared" si="57"/>
        <v>0</v>
      </c>
      <c r="AX212" s="175">
        <f>SUMIF(วันทำงาน!$F$554:$F$687,$B212,วันทำงาน!$L$554:$L$687)</f>
        <v>0</v>
      </c>
      <c r="AY212" s="182">
        <f>IF((AND($W212&gt;=100%,$W212&lt;&gt;"")),เงื่อนไข!$F$8*AQ212/$V212,0)</f>
        <v>0</v>
      </c>
    </row>
    <row r="213" spans="1:51" s="6" customFormat="1" x14ac:dyDescent="0.25">
      <c r="A213" s="124" t="str">
        <f>IF(วันทำงาน!A213&lt;&gt;"",วันทำงาน!A213,"")</f>
        <v/>
      </c>
      <c r="B213" s="124" t="str">
        <f>IF(วันทำงาน!B213&lt;&gt;"",วันทำงาน!B213,"")</f>
        <v/>
      </c>
      <c r="C213" s="124"/>
      <c r="D213" s="124" t="str">
        <f>IF(วันทำงาน!C213&lt;&gt;"",วันทำงาน!C213,"")</f>
        <v/>
      </c>
      <c r="E213" s="125" t="str">
        <f>IF(วันทำงาน!D213&lt;&gt;"",วันทำงาน!D213,"")</f>
        <v/>
      </c>
      <c r="F213" s="90" t="str">
        <f>IF(วันทำงาน!E213&lt;&gt;"",วันทำงาน!E213,"")</f>
        <v/>
      </c>
      <c r="G213" s="124" t="str">
        <f>IF(วันทำงาน!F213&lt;&gt;"",วันทำงาน!F213,"")</f>
        <v/>
      </c>
      <c r="H213" s="136" t="str">
        <f>IF(F213="Salesman",วันทำงาน!G213,"")</f>
        <v/>
      </c>
      <c r="I213" s="141" t="str">
        <f>IF($H213="","",AB213/$R213*(100%-เงื่อนไข!$B$4))</f>
        <v/>
      </c>
      <c r="J213" s="141" t="str">
        <f>IF($H213="","",AK213/$R213*(100%-เงื่อนไข!$B$4))</f>
        <v/>
      </c>
      <c r="K213" s="141" t="str">
        <f>IF($H213="","",AT213/$R213*(100%-เงื่อนไข!$B$4))</f>
        <v/>
      </c>
      <c r="L213" s="141" t="str">
        <f t="shared" si="44"/>
        <v/>
      </c>
      <c r="M213" s="142" t="str">
        <f>IF((OR(วันทำงาน!H213="",$F$1="")),"",IF(F213="Salesman",วันทำงาน!H213,""))</f>
        <v/>
      </c>
      <c r="N213" s="111">
        <f>IF($M213="",0,IF($X213="P",Y213*เงื่อนไข!$C$5,0))</f>
        <v>0</v>
      </c>
      <c r="O213" s="111">
        <f>IF($M213="",0,IF($X213="P",AH213*เงื่อนไข!$C$5,0))</f>
        <v>0</v>
      </c>
      <c r="P213" s="141">
        <f>IF($M213="",0,IF($X213="P",AQ213*เงื่อนไข!$C$5,0))</f>
        <v>0</v>
      </c>
      <c r="Q213" s="141">
        <f t="shared" si="45"/>
        <v>0</v>
      </c>
      <c r="R213" s="124" t="str">
        <f>IF($A213="","",IF(วันทำงาน!J213&lt;&gt;"",วันทำงาน!J213,""))</f>
        <v/>
      </c>
      <c r="S213" s="124" t="str">
        <f>IF($A213="","",IF(วันทำงาน!K213&lt;&gt;"",วันทำงาน!K213,""))</f>
        <v/>
      </c>
      <c r="T213" s="156">
        <f>IF(วันทำงาน!AZ213&lt;&gt;"",IF(วันทำงาน!AZ213&gt;S213,S213,วันทำงาน!AZ213),"")</f>
        <v>1</v>
      </c>
      <c r="U213" s="106" t="str">
        <f>IF(A213="","",เงื่อนไข!C$4)</f>
        <v/>
      </c>
      <c r="V213" s="106">
        <f t="shared" si="46"/>
        <v>0</v>
      </c>
      <c r="W213" s="105" t="str">
        <f t="shared" si="47"/>
        <v/>
      </c>
      <c r="X213" s="186" t="str">
        <f t="shared" si="48"/>
        <v/>
      </c>
      <c r="Y213" s="184">
        <f>วันทำงาน!AQ213</f>
        <v>0</v>
      </c>
      <c r="Z213" s="150"/>
      <c r="AA213" s="150">
        <f>IF($W213="",0,IF($W213&gt;=100%,เงื่อนไข!$H$4,IF($W213&gt;=80%,เงื่อนไข!$G$4,IF($W213&gt;=50%,เงื่อนไข!$F$4,IF($W213&lt;50%,เงื่อนไข!$E$4)))))</f>
        <v>0</v>
      </c>
      <c r="AB213" s="179">
        <f t="shared" si="49"/>
        <v>0</v>
      </c>
      <c r="AC213" s="141">
        <f t="shared" si="50"/>
        <v>0</v>
      </c>
      <c r="AD213" s="175">
        <f>IF(AB213=0,0,AB213/$R213*เงื่อนไข!$B$4)</f>
        <v>0</v>
      </c>
      <c r="AE213" s="181">
        <f t="shared" si="55"/>
        <v>0</v>
      </c>
      <c r="AF213" s="175">
        <f>SUMIF(วันทำงาน!$F$554:$F$687,$B213,วันทำงาน!$J$554:$J$687)</f>
        <v>0</v>
      </c>
      <c r="AG213" s="182">
        <f>IF((AND($W213&gt;=100%,$W213&lt;&gt;"")),เงื่อนไข!$F$8*Y213/$V213,0)</f>
        <v>0</v>
      </c>
      <c r="AH213" s="181">
        <f>SUM(วันทำงาน!AR213:AT213,วันทำงาน!AV213:AX213)</f>
        <v>0</v>
      </c>
      <c r="AI213" s="150"/>
      <c r="AJ213" s="150">
        <f>IF($W213="",0,IF($W213&gt;=100%,เงื่อนไข!$L$4,IF($W213&gt;=80%,เงื่อนไข!$K$4,IF($W213&gt;=50%,เงื่อนไข!$J$4,IF($W213&lt;50%,เงื่อนไข!$I$4)))))</f>
        <v>0</v>
      </c>
      <c r="AK213" s="179">
        <f t="shared" si="51"/>
        <v>0</v>
      </c>
      <c r="AL213" s="175">
        <f t="shared" si="52"/>
        <v>0</v>
      </c>
      <c r="AM213" s="175">
        <f>IF(AK213=0,0,AK213/$R213*เงื่อนไข!$B$4)</f>
        <v>0</v>
      </c>
      <c r="AN213" s="181">
        <f t="shared" si="56"/>
        <v>0</v>
      </c>
      <c r="AO213" s="175">
        <f>SUMIF(วันทำงาน!$F$554:$F$687,$B213,วันทำงาน!$K$554:$K$687)</f>
        <v>0</v>
      </c>
      <c r="AP213" s="182">
        <f>IF((AND($W213&gt;=100%,$W213&lt;&gt;"")),เงื่อนไข!$F$8*AH213/$V213,0)</f>
        <v>0</v>
      </c>
      <c r="AQ213" s="184">
        <f>วันทำงาน!AU213</f>
        <v>0</v>
      </c>
      <c r="AR213" s="150"/>
      <c r="AS213" s="150">
        <f>IF(W213="",0,IF($W213&gt;=100%,เงื่อนไข!$P$4,IF($W213&gt;=80%,เงื่อนไข!$O$4,IF($W213&gt;=50%,เงื่อนไข!$N$4,IF($W213&lt;50%,เงื่อนไข!$M$4)))))</f>
        <v>0</v>
      </c>
      <c r="AT213" s="179">
        <f t="shared" si="53"/>
        <v>0</v>
      </c>
      <c r="AU213" s="175">
        <f t="shared" si="54"/>
        <v>0</v>
      </c>
      <c r="AV213" s="175">
        <f>IF(AT213=0,0,AT213/$R213*เงื่อนไข!$B$4)</f>
        <v>0</v>
      </c>
      <c r="AW213" s="181">
        <f t="shared" si="57"/>
        <v>0</v>
      </c>
      <c r="AX213" s="175">
        <f>SUMIF(วันทำงาน!$F$554:$F$687,$B213,วันทำงาน!$L$554:$L$687)</f>
        <v>0</v>
      </c>
      <c r="AY213" s="182">
        <f>IF((AND($W213&gt;=100%,$W213&lt;&gt;"")),เงื่อนไข!$F$8*AQ213/$V213,0)</f>
        <v>0</v>
      </c>
    </row>
    <row r="214" spans="1:51" s="6" customFormat="1" x14ac:dyDescent="0.25">
      <c r="A214" s="124" t="str">
        <f>IF(วันทำงาน!A214&lt;&gt;"",วันทำงาน!A214,"")</f>
        <v/>
      </c>
      <c r="B214" s="124" t="str">
        <f>IF(วันทำงาน!B214&lt;&gt;"",วันทำงาน!B214,"")</f>
        <v/>
      </c>
      <c r="C214" s="124"/>
      <c r="D214" s="124" t="str">
        <f>IF(วันทำงาน!C214&lt;&gt;"",วันทำงาน!C214,"")</f>
        <v/>
      </c>
      <c r="E214" s="125" t="str">
        <f>IF(วันทำงาน!D214&lt;&gt;"",วันทำงาน!D214,"")</f>
        <v/>
      </c>
      <c r="F214" s="90" t="str">
        <f>IF(วันทำงาน!E214&lt;&gt;"",วันทำงาน!E214,"")</f>
        <v/>
      </c>
      <c r="G214" s="124" t="str">
        <f>IF(วันทำงาน!F214&lt;&gt;"",วันทำงาน!F214,"")</f>
        <v/>
      </c>
      <c r="H214" s="136" t="str">
        <f>IF(F214="Salesman",วันทำงาน!G214,"")</f>
        <v/>
      </c>
      <c r="I214" s="141" t="str">
        <f>IF($H214="","",AB214/$R214*(100%-เงื่อนไข!$B$4))</f>
        <v/>
      </c>
      <c r="J214" s="141" t="str">
        <f>IF($H214="","",AK214/$R214*(100%-เงื่อนไข!$B$4))</f>
        <v/>
      </c>
      <c r="K214" s="141" t="str">
        <f>IF($H214="","",AT214/$R214*(100%-เงื่อนไข!$B$4))</f>
        <v/>
      </c>
      <c r="L214" s="141" t="str">
        <f t="shared" si="44"/>
        <v/>
      </c>
      <c r="M214" s="142" t="str">
        <f>IF((OR(วันทำงาน!H214="",$F$1="")),"",IF(F214="Salesman",วันทำงาน!H214,""))</f>
        <v/>
      </c>
      <c r="N214" s="111">
        <f>IF($M214="",0,IF($X214="P",Y214*เงื่อนไข!$C$5,0))</f>
        <v>0</v>
      </c>
      <c r="O214" s="111">
        <f>IF($M214="",0,IF($X214="P",AH214*เงื่อนไข!$C$5,0))</f>
        <v>0</v>
      </c>
      <c r="P214" s="141">
        <f>IF($M214="",0,IF($X214="P",AQ214*เงื่อนไข!$C$5,0))</f>
        <v>0</v>
      </c>
      <c r="Q214" s="141">
        <f t="shared" si="45"/>
        <v>0</v>
      </c>
      <c r="R214" s="124" t="str">
        <f>IF($A214="","",IF(วันทำงาน!J214&lt;&gt;"",วันทำงาน!J214,""))</f>
        <v/>
      </c>
      <c r="S214" s="124" t="str">
        <f>IF($A214="","",IF(วันทำงาน!K214&lt;&gt;"",วันทำงาน!K214,""))</f>
        <v/>
      </c>
      <c r="T214" s="156">
        <f>IF(วันทำงาน!AZ214&lt;&gt;"",IF(วันทำงาน!AZ214&gt;S214,S214,วันทำงาน!AZ214),"")</f>
        <v>1</v>
      </c>
      <c r="U214" s="106" t="str">
        <f>IF(A214="","",เงื่อนไข!C$4)</f>
        <v/>
      </c>
      <c r="V214" s="106">
        <f t="shared" si="46"/>
        <v>0</v>
      </c>
      <c r="W214" s="105" t="str">
        <f t="shared" si="47"/>
        <v/>
      </c>
      <c r="X214" s="186" t="str">
        <f t="shared" si="48"/>
        <v/>
      </c>
      <c r="Y214" s="184">
        <f>วันทำงาน!AQ214</f>
        <v>0</v>
      </c>
      <c r="Z214" s="150"/>
      <c r="AA214" s="150">
        <f>IF($W214="",0,IF($W214&gt;=100%,เงื่อนไข!$H$4,IF($W214&gt;=80%,เงื่อนไข!$G$4,IF($W214&gt;=50%,เงื่อนไข!$F$4,IF($W214&lt;50%,เงื่อนไข!$E$4)))))</f>
        <v>0</v>
      </c>
      <c r="AB214" s="179">
        <f t="shared" si="49"/>
        <v>0</v>
      </c>
      <c r="AC214" s="141">
        <f t="shared" si="50"/>
        <v>0</v>
      </c>
      <c r="AD214" s="175">
        <f>IF(AB214=0,0,AB214/$R214*เงื่อนไข!$B$4)</f>
        <v>0</v>
      </c>
      <c r="AE214" s="181">
        <f t="shared" si="55"/>
        <v>0</v>
      </c>
      <c r="AF214" s="175">
        <f>SUMIF(วันทำงาน!$F$554:$F$687,$B214,วันทำงาน!$J$554:$J$687)</f>
        <v>0</v>
      </c>
      <c r="AG214" s="182">
        <f>IF((AND($W214&gt;=100%,$W214&lt;&gt;"")),เงื่อนไข!$F$8*Y214/$V214,0)</f>
        <v>0</v>
      </c>
      <c r="AH214" s="181">
        <f>SUM(วันทำงาน!AR214:AT214,วันทำงาน!AV214:AX214)</f>
        <v>0</v>
      </c>
      <c r="AI214" s="150"/>
      <c r="AJ214" s="150">
        <f>IF($W214="",0,IF($W214&gt;=100%,เงื่อนไข!$L$4,IF($W214&gt;=80%,เงื่อนไข!$K$4,IF($W214&gt;=50%,เงื่อนไข!$J$4,IF($W214&lt;50%,เงื่อนไข!$I$4)))))</f>
        <v>0</v>
      </c>
      <c r="AK214" s="179">
        <f t="shared" si="51"/>
        <v>0</v>
      </c>
      <c r="AL214" s="175">
        <f t="shared" si="52"/>
        <v>0</v>
      </c>
      <c r="AM214" s="175">
        <f>IF(AK214=0,0,AK214/$R214*เงื่อนไข!$B$4)</f>
        <v>0</v>
      </c>
      <c r="AN214" s="181">
        <f t="shared" si="56"/>
        <v>0</v>
      </c>
      <c r="AO214" s="175">
        <f>SUMIF(วันทำงาน!$F$554:$F$687,$B214,วันทำงาน!$K$554:$K$687)</f>
        <v>0</v>
      </c>
      <c r="AP214" s="182">
        <f>IF((AND($W214&gt;=100%,$W214&lt;&gt;"")),เงื่อนไข!$F$8*AH214/$V214,0)</f>
        <v>0</v>
      </c>
      <c r="AQ214" s="184">
        <f>วันทำงาน!AU214</f>
        <v>0</v>
      </c>
      <c r="AR214" s="150"/>
      <c r="AS214" s="150">
        <f>IF(W214="",0,IF($W214&gt;=100%,เงื่อนไข!$P$4,IF($W214&gt;=80%,เงื่อนไข!$O$4,IF($W214&gt;=50%,เงื่อนไข!$N$4,IF($W214&lt;50%,เงื่อนไข!$M$4)))))</f>
        <v>0</v>
      </c>
      <c r="AT214" s="179">
        <f t="shared" si="53"/>
        <v>0</v>
      </c>
      <c r="AU214" s="175">
        <f t="shared" si="54"/>
        <v>0</v>
      </c>
      <c r="AV214" s="175">
        <f>IF(AT214=0,0,AT214/$R214*เงื่อนไข!$B$4)</f>
        <v>0</v>
      </c>
      <c r="AW214" s="181">
        <f t="shared" si="57"/>
        <v>0</v>
      </c>
      <c r="AX214" s="175">
        <f>SUMIF(วันทำงาน!$F$554:$F$687,$B214,วันทำงาน!$L$554:$L$687)</f>
        <v>0</v>
      </c>
      <c r="AY214" s="182">
        <f>IF((AND($W214&gt;=100%,$W214&lt;&gt;"")),เงื่อนไข!$F$8*AQ214/$V214,0)</f>
        <v>0</v>
      </c>
    </row>
    <row r="215" spans="1:51" s="6" customFormat="1" x14ac:dyDescent="0.25">
      <c r="A215" s="124" t="str">
        <f>IF(วันทำงาน!A215&lt;&gt;"",วันทำงาน!A215,"")</f>
        <v/>
      </c>
      <c r="B215" s="124" t="str">
        <f>IF(วันทำงาน!B215&lt;&gt;"",วันทำงาน!B215,"")</f>
        <v/>
      </c>
      <c r="C215" s="124"/>
      <c r="D215" s="124" t="str">
        <f>IF(วันทำงาน!C215&lt;&gt;"",วันทำงาน!C215,"")</f>
        <v/>
      </c>
      <c r="E215" s="125" t="str">
        <f>IF(วันทำงาน!D215&lt;&gt;"",วันทำงาน!D215,"")</f>
        <v/>
      </c>
      <c r="F215" s="90" t="str">
        <f>IF(วันทำงาน!E215&lt;&gt;"",วันทำงาน!E215,"")</f>
        <v/>
      </c>
      <c r="G215" s="124" t="str">
        <f>IF(วันทำงาน!F215&lt;&gt;"",วันทำงาน!F215,"")</f>
        <v/>
      </c>
      <c r="H215" s="136" t="str">
        <f>IF(F215="Salesman",วันทำงาน!G215,"")</f>
        <v/>
      </c>
      <c r="I215" s="141" t="str">
        <f>IF($H215="","",AB215/$R215*(100%-เงื่อนไข!$B$4))</f>
        <v/>
      </c>
      <c r="J215" s="141" t="str">
        <f>IF($H215="","",AK215/$R215*(100%-เงื่อนไข!$B$4))</f>
        <v/>
      </c>
      <c r="K215" s="141" t="str">
        <f>IF($H215="","",AT215/$R215*(100%-เงื่อนไข!$B$4))</f>
        <v/>
      </c>
      <c r="L215" s="141" t="str">
        <f t="shared" si="44"/>
        <v/>
      </c>
      <c r="M215" s="142" t="str">
        <f>IF((OR(วันทำงาน!H215="",$F$1="")),"",IF(F215="Salesman",วันทำงาน!H215,""))</f>
        <v/>
      </c>
      <c r="N215" s="111">
        <f>IF($M215="",0,IF($X215="P",Y215*เงื่อนไข!$C$5,0))</f>
        <v>0</v>
      </c>
      <c r="O215" s="111">
        <f>IF($M215="",0,IF($X215="P",AH215*เงื่อนไข!$C$5,0))</f>
        <v>0</v>
      </c>
      <c r="P215" s="141">
        <f>IF($M215="",0,IF($X215="P",AQ215*เงื่อนไข!$C$5,0))</f>
        <v>0</v>
      </c>
      <c r="Q215" s="141">
        <f t="shared" si="45"/>
        <v>0</v>
      </c>
      <c r="R215" s="124" t="str">
        <f>IF($A215="","",IF(วันทำงาน!J215&lt;&gt;"",วันทำงาน!J215,""))</f>
        <v/>
      </c>
      <c r="S215" s="124" t="str">
        <f>IF($A215="","",IF(วันทำงาน!K215&lt;&gt;"",วันทำงาน!K215,""))</f>
        <v/>
      </c>
      <c r="T215" s="156">
        <f>IF(วันทำงาน!AZ215&lt;&gt;"",IF(วันทำงาน!AZ215&gt;S215,S215,วันทำงาน!AZ215),"")</f>
        <v>1</v>
      </c>
      <c r="U215" s="106" t="str">
        <f>IF(A215="","",เงื่อนไข!C$4)</f>
        <v/>
      </c>
      <c r="V215" s="106">
        <f t="shared" si="46"/>
        <v>0</v>
      </c>
      <c r="W215" s="105" t="str">
        <f t="shared" si="47"/>
        <v/>
      </c>
      <c r="X215" s="186" t="str">
        <f t="shared" si="48"/>
        <v/>
      </c>
      <c r="Y215" s="184">
        <f>วันทำงาน!AQ215</f>
        <v>0</v>
      </c>
      <c r="Z215" s="150"/>
      <c r="AA215" s="150">
        <f>IF($W215="",0,IF($W215&gt;=100%,เงื่อนไข!$H$4,IF($W215&gt;=80%,เงื่อนไข!$G$4,IF($W215&gt;=50%,เงื่อนไข!$F$4,IF($W215&lt;50%,เงื่อนไข!$E$4)))))</f>
        <v>0</v>
      </c>
      <c r="AB215" s="179">
        <f t="shared" si="49"/>
        <v>0</v>
      </c>
      <c r="AC215" s="141">
        <f t="shared" si="50"/>
        <v>0</v>
      </c>
      <c r="AD215" s="175">
        <f>IF(AB215=0,0,AB215/$R215*เงื่อนไข!$B$4)</f>
        <v>0</v>
      </c>
      <c r="AE215" s="181">
        <f t="shared" si="55"/>
        <v>0</v>
      </c>
      <c r="AF215" s="175">
        <f>SUMIF(วันทำงาน!$F$554:$F$687,$B215,วันทำงาน!$J$554:$J$687)</f>
        <v>0</v>
      </c>
      <c r="AG215" s="182">
        <f>IF((AND($W215&gt;=100%,$W215&lt;&gt;"")),เงื่อนไข!$F$8*Y215/$V215,0)</f>
        <v>0</v>
      </c>
      <c r="AH215" s="181">
        <f>SUM(วันทำงาน!AR215:AT215,วันทำงาน!AV215:AX215)</f>
        <v>0</v>
      </c>
      <c r="AI215" s="150"/>
      <c r="AJ215" s="150">
        <f>IF($W215="",0,IF($W215&gt;=100%,เงื่อนไข!$L$4,IF($W215&gt;=80%,เงื่อนไข!$K$4,IF($W215&gt;=50%,เงื่อนไข!$J$4,IF($W215&lt;50%,เงื่อนไข!$I$4)))))</f>
        <v>0</v>
      </c>
      <c r="AK215" s="179">
        <f t="shared" si="51"/>
        <v>0</v>
      </c>
      <c r="AL215" s="175">
        <f t="shared" si="52"/>
        <v>0</v>
      </c>
      <c r="AM215" s="175">
        <f>IF(AK215=0,0,AK215/$R215*เงื่อนไข!$B$4)</f>
        <v>0</v>
      </c>
      <c r="AN215" s="181">
        <f t="shared" si="56"/>
        <v>0</v>
      </c>
      <c r="AO215" s="175">
        <f>SUMIF(วันทำงาน!$F$554:$F$687,$B215,วันทำงาน!$K$554:$K$687)</f>
        <v>0</v>
      </c>
      <c r="AP215" s="182">
        <f>IF((AND($W215&gt;=100%,$W215&lt;&gt;"")),เงื่อนไข!$F$8*AH215/$V215,0)</f>
        <v>0</v>
      </c>
      <c r="AQ215" s="184">
        <f>วันทำงาน!AU215</f>
        <v>0</v>
      </c>
      <c r="AR215" s="150"/>
      <c r="AS215" s="150">
        <f>IF(W215="",0,IF($W215&gt;=100%,เงื่อนไข!$P$4,IF($W215&gt;=80%,เงื่อนไข!$O$4,IF($W215&gt;=50%,เงื่อนไข!$N$4,IF($W215&lt;50%,เงื่อนไข!$M$4)))))</f>
        <v>0</v>
      </c>
      <c r="AT215" s="179">
        <f t="shared" si="53"/>
        <v>0</v>
      </c>
      <c r="AU215" s="175">
        <f t="shared" si="54"/>
        <v>0</v>
      </c>
      <c r="AV215" s="175">
        <f>IF(AT215=0,0,AT215/$R215*เงื่อนไข!$B$4)</f>
        <v>0</v>
      </c>
      <c r="AW215" s="181">
        <f t="shared" si="57"/>
        <v>0</v>
      </c>
      <c r="AX215" s="175">
        <f>SUMIF(วันทำงาน!$F$554:$F$687,$B215,วันทำงาน!$L$554:$L$687)</f>
        <v>0</v>
      </c>
      <c r="AY215" s="182">
        <f>IF((AND($W215&gt;=100%,$W215&lt;&gt;"")),เงื่อนไข!$F$8*AQ215/$V215,0)</f>
        <v>0</v>
      </c>
    </row>
    <row r="216" spans="1:51" s="6" customFormat="1" x14ac:dyDescent="0.25">
      <c r="A216" s="124" t="str">
        <f>IF(วันทำงาน!A216&lt;&gt;"",วันทำงาน!A216,"")</f>
        <v/>
      </c>
      <c r="B216" s="124" t="str">
        <f>IF(วันทำงาน!B216&lt;&gt;"",วันทำงาน!B216,"")</f>
        <v/>
      </c>
      <c r="C216" s="124"/>
      <c r="D216" s="124" t="str">
        <f>IF(วันทำงาน!C216&lt;&gt;"",วันทำงาน!C216,"")</f>
        <v/>
      </c>
      <c r="E216" s="125" t="str">
        <f>IF(วันทำงาน!D216&lt;&gt;"",วันทำงาน!D216,"")</f>
        <v/>
      </c>
      <c r="F216" s="90" t="str">
        <f>IF(วันทำงาน!E216&lt;&gt;"",วันทำงาน!E216,"")</f>
        <v/>
      </c>
      <c r="G216" s="124" t="str">
        <f>IF(วันทำงาน!F216&lt;&gt;"",วันทำงาน!F216,"")</f>
        <v/>
      </c>
      <c r="H216" s="136" t="str">
        <f>IF(F216="Salesman",วันทำงาน!G216,"")</f>
        <v/>
      </c>
      <c r="I216" s="141" t="str">
        <f>IF($H216="","",AB216/$R216*(100%-เงื่อนไข!$B$4))</f>
        <v/>
      </c>
      <c r="J216" s="141" t="str">
        <f>IF($H216="","",AK216/$R216*(100%-เงื่อนไข!$B$4))</f>
        <v/>
      </c>
      <c r="K216" s="141" t="str">
        <f>IF($H216="","",AT216/$R216*(100%-เงื่อนไข!$B$4))</f>
        <v/>
      </c>
      <c r="L216" s="141" t="str">
        <f t="shared" si="44"/>
        <v/>
      </c>
      <c r="M216" s="142" t="str">
        <f>IF((OR(วันทำงาน!H216="",$F$1="")),"",IF(F216="Salesman",วันทำงาน!H216,""))</f>
        <v/>
      </c>
      <c r="N216" s="111">
        <f>IF($M216="",0,IF($X216="P",Y216*เงื่อนไข!$C$5,0))</f>
        <v>0</v>
      </c>
      <c r="O216" s="111">
        <f>IF($M216="",0,IF($X216="P",AH216*เงื่อนไข!$C$5,0))</f>
        <v>0</v>
      </c>
      <c r="P216" s="141">
        <f>IF($M216="",0,IF($X216="P",AQ216*เงื่อนไข!$C$5,0))</f>
        <v>0</v>
      </c>
      <c r="Q216" s="141">
        <f t="shared" si="45"/>
        <v>0</v>
      </c>
      <c r="R216" s="124" t="str">
        <f>IF($A216="","",IF(วันทำงาน!J216&lt;&gt;"",วันทำงาน!J216,""))</f>
        <v/>
      </c>
      <c r="S216" s="124" t="str">
        <f>IF($A216="","",IF(วันทำงาน!K216&lt;&gt;"",วันทำงาน!K216,""))</f>
        <v/>
      </c>
      <c r="T216" s="156">
        <f>IF(วันทำงาน!AZ216&lt;&gt;"",IF(วันทำงาน!AZ216&gt;S216,S216,วันทำงาน!AZ216),"")</f>
        <v>1</v>
      </c>
      <c r="U216" s="106" t="str">
        <f>IF(A216="","",เงื่อนไข!C$4)</f>
        <v/>
      </c>
      <c r="V216" s="106">
        <f t="shared" si="46"/>
        <v>0</v>
      </c>
      <c r="W216" s="105" t="str">
        <f t="shared" si="47"/>
        <v/>
      </c>
      <c r="X216" s="186" t="str">
        <f t="shared" si="48"/>
        <v/>
      </c>
      <c r="Y216" s="184">
        <f>วันทำงาน!AQ216</f>
        <v>0</v>
      </c>
      <c r="Z216" s="150"/>
      <c r="AA216" s="150">
        <f>IF($W216="",0,IF($W216&gt;=100%,เงื่อนไข!$H$4,IF($W216&gt;=80%,เงื่อนไข!$G$4,IF($W216&gt;=50%,เงื่อนไข!$F$4,IF($W216&lt;50%,เงื่อนไข!$E$4)))))</f>
        <v>0</v>
      </c>
      <c r="AB216" s="179">
        <f t="shared" si="49"/>
        <v>0</v>
      </c>
      <c r="AC216" s="141">
        <f t="shared" si="50"/>
        <v>0</v>
      </c>
      <c r="AD216" s="175">
        <f>IF(AB216=0,0,AB216/$R216*เงื่อนไข!$B$4)</f>
        <v>0</v>
      </c>
      <c r="AE216" s="181">
        <f t="shared" si="55"/>
        <v>0</v>
      </c>
      <c r="AF216" s="175">
        <f>SUMIF(วันทำงาน!$F$554:$F$687,$B216,วันทำงาน!$J$554:$J$687)</f>
        <v>0</v>
      </c>
      <c r="AG216" s="182">
        <f>IF((AND($W216&gt;=100%,$W216&lt;&gt;"")),เงื่อนไข!$F$8*Y216/$V216,0)</f>
        <v>0</v>
      </c>
      <c r="AH216" s="181">
        <f>SUM(วันทำงาน!AR216:AT216,วันทำงาน!AV216:AX216)</f>
        <v>0</v>
      </c>
      <c r="AI216" s="150"/>
      <c r="AJ216" s="150">
        <f>IF($W216="",0,IF($W216&gt;=100%,เงื่อนไข!$L$4,IF($W216&gt;=80%,เงื่อนไข!$K$4,IF($W216&gt;=50%,เงื่อนไข!$J$4,IF($W216&lt;50%,เงื่อนไข!$I$4)))))</f>
        <v>0</v>
      </c>
      <c r="AK216" s="179">
        <f t="shared" si="51"/>
        <v>0</v>
      </c>
      <c r="AL216" s="175">
        <f t="shared" si="52"/>
        <v>0</v>
      </c>
      <c r="AM216" s="175">
        <f>IF(AK216=0,0,AK216/$R216*เงื่อนไข!$B$4)</f>
        <v>0</v>
      </c>
      <c r="AN216" s="181">
        <f t="shared" si="56"/>
        <v>0</v>
      </c>
      <c r="AO216" s="175">
        <f>SUMIF(วันทำงาน!$F$554:$F$687,$B216,วันทำงาน!$K$554:$K$687)</f>
        <v>0</v>
      </c>
      <c r="AP216" s="182">
        <f>IF((AND($W216&gt;=100%,$W216&lt;&gt;"")),เงื่อนไข!$F$8*AH216/$V216,0)</f>
        <v>0</v>
      </c>
      <c r="AQ216" s="184">
        <f>วันทำงาน!AU216</f>
        <v>0</v>
      </c>
      <c r="AR216" s="150"/>
      <c r="AS216" s="150">
        <f>IF(W216="",0,IF($W216&gt;=100%,เงื่อนไข!$P$4,IF($W216&gt;=80%,เงื่อนไข!$O$4,IF($W216&gt;=50%,เงื่อนไข!$N$4,IF($W216&lt;50%,เงื่อนไข!$M$4)))))</f>
        <v>0</v>
      </c>
      <c r="AT216" s="179">
        <f t="shared" si="53"/>
        <v>0</v>
      </c>
      <c r="AU216" s="175">
        <f t="shared" si="54"/>
        <v>0</v>
      </c>
      <c r="AV216" s="175">
        <f>IF(AT216=0,0,AT216/$R216*เงื่อนไข!$B$4)</f>
        <v>0</v>
      </c>
      <c r="AW216" s="181">
        <f t="shared" si="57"/>
        <v>0</v>
      </c>
      <c r="AX216" s="175">
        <f>SUMIF(วันทำงาน!$F$554:$F$687,$B216,วันทำงาน!$L$554:$L$687)</f>
        <v>0</v>
      </c>
      <c r="AY216" s="182">
        <f>IF((AND($W216&gt;=100%,$W216&lt;&gt;"")),เงื่อนไข!$F$8*AQ216/$V216,0)</f>
        <v>0</v>
      </c>
    </row>
    <row r="217" spans="1:51" s="6" customFormat="1" x14ac:dyDescent="0.25">
      <c r="A217" s="124" t="str">
        <f>IF(วันทำงาน!A217&lt;&gt;"",วันทำงาน!A217,"")</f>
        <v/>
      </c>
      <c r="B217" s="124" t="str">
        <f>IF(วันทำงาน!B217&lt;&gt;"",วันทำงาน!B217,"")</f>
        <v/>
      </c>
      <c r="C217" s="124"/>
      <c r="D217" s="124" t="str">
        <f>IF(วันทำงาน!C217&lt;&gt;"",วันทำงาน!C217,"")</f>
        <v/>
      </c>
      <c r="E217" s="125" t="str">
        <f>IF(วันทำงาน!D217&lt;&gt;"",วันทำงาน!D217,"")</f>
        <v/>
      </c>
      <c r="F217" s="90" t="str">
        <f>IF(วันทำงาน!E217&lt;&gt;"",วันทำงาน!E217,"")</f>
        <v/>
      </c>
      <c r="G217" s="124" t="str">
        <f>IF(วันทำงาน!F217&lt;&gt;"",วันทำงาน!F217,"")</f>
        <v/>
      </c>
      <c r="H217" s="136" t="str">
        <f>IF(F217="Salesman",วันทำงาน!G217,"")</f>
        <v/>
      </c>
      <c r="I217" s="141" t="str">
        <f>IF($H217="","",AB217/$R217*(100%-เงื่อนไข!$B$4))</f>
        <v/>
      </c>
      <c r="J217" s="141" t="str">
        <f>IF($H217="","",AK217/$R217*(100%-เงื่อนไข!$B$4))</f>
        <v/>
      </c>
      <c r="K217" s="141" t="str">
        <f>IF($H217="","",AT217/$R217*(100%-เงื่อนไข!$B$4))</f>
        <v/>
      </c>
      <c r="L217" s="141" t="str">
        <f t="shared" si="44"/>
        <v/>
      </c>
      <c r="M217" s="142" t="str">
        <f>IF((OR(วันทำงาน!H217="",$F$1="")),"",IF(F217="Salesman",วันทำงาน!H217,""))</f>
        <v/>
      </c>
      <c r="N217" s="111">
        <f>IF($M217="",0,IF($X217="P",Y217*เงื่อนไข!$C$5,0))</f>
        <v>0</v>
      </c>
      <c r="O217" s="111">
        <f>IF($M217="",0,IF($X217="P",AH217*เงื่อนไข!$C$5,0))</f>
        <v>0</v>
      </c>
      <c r="P217" s="141">
        <f>IF($M217="",0,IF($X217="P",AQ217*เงื่อนไข!$C$5,0))</f>
        <v>0</v>
      </c>
      <c r="Q217" s="141">
        <f t="shared" si="45"/>
        <v>0</v>
      </c>
      <c r="R217" s="124" t="str">
        <f>IF($A217="","",IF(วันทำงาน!J217&lt;&gt;"",วันทำงาน!J217,""))</f>
        <v/>
      </c>
      <c r="S217" s="124" t="str">
        <f>IF($A217="","",IF(วันทำงาน!K217&lt;&gt;"",วันทำงาน!K217,""))</f>
        <v/>
      </c>
      <c r="T217" s="156">
        <f>IF(วันทำงาน!AZ217&lt;&gt;"",IF(วันทำงาน!AZ217&gt;S217,S217,วันทำงาน!AZ217),"")</f>
        <v>1</v>
      </c>
      <c r="U217" s="106" t="str">
        <f>IF(A217="","",เงื่อนไข!C$4)</f>
        <v/>
      </c>
      <c r="V217" s="106">
        <f t="shared" si="46"/>
        <v>0</v>
      </c>
      <c r="W217" s="105" t="str">
        <f t="shared" si="47"/>
        <v/>
      </c>
      <c r="X217" s="186" t="str">
        <f t="shared" si="48"/>
        <v/>
      </c>
      <c r="Y217" s="184">
        <f>วันทำงาน!AQ217</f>
        <v>0</v>
      </c>
      <c r="Z217" s="150"/>
      <c r="AA217" s="150">
        <f>IF($W217="",0,IF($W217&gt;=100%,เงื่อนไข!$H$4,IF($W217&gt;=80%,เงื่อนไข!$G$4,IF($W217&gt;=50%,เงื่อนไข!$F$4,IF($W217&lt;50%,เงื่อนไข!$E$4)))))</f>
        <v>0</v>
      </c>
      <c r="AB217" s="179">
        <f t="shared" si="49"/>
        <v>0</v>
      </c>
      <c r="AC217" s="141">
        <f t="shared" si="50"/>
        <v>0</v>
      </c>
      <c r="AD217" s="175">
        <f>IF(AB217=0,0,AB217/$R217*เงื่อนไข!$B$4)</f>
        <v>0</v>
      </c>
      <c r="AE217" s="181">
        <f t="shared" si="55"/>
        <v>0</v>
      </c>
      <c r="AF217" s="175">
        <f>SUMIF(วันทำงาน!$F$554:$F$687,$B217,วันทำงาน!$J$554:$J$687)</f>
        <v>0</v>
      </c>
      <c r="AG217" s="182">
        <f>IF((AND($W217&gt;=100%,$W217&lt;&gt;"")),เงื่อนไข!$F$8*Y217/$V217,0)</f>
        <v>0</v>
      </c>
      <c r="AH217" s="181">
        <f>SUM(วันทำงาน!AR217:AT217,วันทำงาน!AV217:AX217)</f>
        <v>0</v>
      </c>
      <c r="AI217" s="150"/>
      <c r="AJ217" s="150">
        <f>IF($W217="",0,IF($W217&gt;=100%,เงื่อนไข!$L$4,IF($W217&gt;=80%,เงื่อนไข!$K$4,IF($W217&gt;=50%,เงื่อนไข!$J$4,IF($W217&lt;50%,เงื่อนไข!$I$4)))))</f>
        <v>0</v>
      </c>
      <c r="AK217" s="179">
        <f t="shared" si="51"/>
        <v>0</v>
      </c>
      <c r="AL217" s="175">
        <f t="shared" si="52"/>
        <v>0</v>
      </c>
      <c r="AM217" s="175">
        <f>IF(AK217=0,0,AK217/$R217*เงื่อนไข!$B$4)</f>
        <v>0</v>
      </c>
      <c r="AN217" s="181">
        <f t="shared" si="56"/>
        <v>0</v>
      </c>
      <c r="AO217" s="175">
        <f>SUMIF(วันทำงาน!$F$554:$F$687,$B217,วันทำงาน!$K$554:$K$687)</f>
        <v>0</v>
      </c>
      <c r="AP217" s="182">
        <f>IF((AND($W217&gt;=100%,$W217&lt;&gt;"")),เงื่อนไข!$F$8*AH217/$V217,0)</f>
        <v>0</v>
      </c>
      <c r="AQ217" s="184">
        <f>วันทำงาน!AU217</f>
        <v>0</v>
      </c>
      <c r="AR217" s="150"/>
      <c r="AS217" s="150">
        <f>IF(W217="",0,IF($W217&gt;=100%,เงื่อนไข!$P$4,IF($W217&gt;=80%,เงื่อนไข!$O$4,IF($W217&gt;=50%,เงื่อนไข!$N$4,IF($W217&lt;50%,เงื่อนไข!$M$4)))))</f>
        <v>0</v>
      </c>
      <c r="AT217" s="179">
        <f t="shared" si="53"/>
        <v>0</v>
      </c>
      <c r="AU217" s="175">
        <f t="shared" si="54"/>
        <v>0</v>
      </c>
      <c r="AV217" s="175">
        <f>IF(AT217=0,0,AT217/$R217*เงื่อนไข!$B$4)</f>
        <v>0</v>
      </c>
      <c r="AW217" s="181">
        <f t="shared" si="57"/>
        <v>0</v>
      </c>
      <c r="AX217" s="175">
        <f>SUMIF(วันทำงาน!$F$554:$F$687,$B217,วันทำงาน!$L$554:$L$687)</f>
        <v>0</v>
      </c>
      <c r="AY217" s="182">
        <f>IF((AND($W217&gt;=100%,$W217&lt;&gt;"")),เงื่อนไข!$F$8*AQ217/$V217,0)</f>
        <v>0</v>
      </c>
    </row>
    <row r="218" spans="1:51" s="6" customFormat="1" x14ac:dyDescent="0.25">
      <c r="A218" s="124" t="str">
        <f>IF(วันทำงาน!A218&lt;&gt;"",วันทำงาน!A218,"")</f>
        <v/>
      </c>
      <c r="B218" s="124" t="str">
        <f>IF(วันทำงาน!B218&lt;&gt;"",วันทำงาน!B218,"")</f>
        <v/>
      </c>
      <c r="C218" s="124"/>
      <c r="D218" s="124" t="str">
        <f>IF(วันทำงาน!C218&lt;&gt;"",วันทำงาน!C218,"")</f>
        <v/>
      </c>
      <c r="E218" s="125" t="str">
        <f>IF(วันทำงาน!D218&lt;&gt;"",วันทำงาน!D218,"")</f>
        <v/>
      </c>
      <c r="F218" s="90" t="str">
        <f>IF(วันทำงาน!E218&lt;&gt;"",วันทำงาน!E218,"")</f>
        <v/>
      </c>
      <c r="G218" s="124" t="str">
        <f>IF(วันทำงาน!F218&lt;&gt;"",วันทำงาน!F218,"")</f>
        <v/>
      </c>
      <c r="H218" s="136" t="str">
        <f>IF(F218="Salesman",วันทำงาน!G218,"")</f>
        <v/>
      </c>
      <c r="I218" s="141" t="str">
        <f>IF($H218="","",AB218/$R218*(100%-เงื่อนไข!$B$4))</f>
        <v/>
      </c>
      <c r="J218" s="141" t="str">
        <f>IF($H218="","",AK218/$R218*(100%-เงื่อนไข!$B$4))</f>
        <v/>
      </c>
      <c r="K218" s="141" t="str">
        <f>IF($H218="","",AT218/$R218*(100%-เงื่อนไข!$B$4))</f>
        <v/>
      </c>
      <c r="L218" s="141" t="str">
        <f t="shared" si="44"/>
        <v/>
      </c>
      <c r="M218" s="142" t="str">
        <f>IF((OR(วันทำงาน!H218="",$F$1="")),"",IF(F218="Salesman",วันทำงาน!H218,""))</f>
        <v/>
      </c>
      <c r="N218" s="111">
        <f>IF($M218="",0,IF($X218="P",Y218*เงื่อนไข!$C$5,0))</f>
        <v>0</v>
      </c>
      <c r="O218" s="111">
        <f>IF($M218="",0,IF($X218="P",AH218*เงื่อนไข!$C$5,0))</f>
        <v>0</v>
      </c>
      <c r="P218" s="141">
        <f>IF($M218="",0,IF($X218="P",AQ218*เงื่อนไข!$C$5,0))</f>
        <v>0</v>
      </c>
      <c r="Q218" s="141">
        <f t="shared" si="45"/>
        <v>0</v>
      </c>
      <c r="R218" s="124" t="str">
        <f>IF($A218="","",IF(วันทำงาน!J218&lt;&gt;"",วันทำงาน!J218,""))</f>
        <v/>
      </c>
      <c r="S218" s="124" t="str">
        <f>IF($A218="","",IF(วันทำงาน!K218&lt;&gt;"",วันทำงาน!K218,""))</f>
        <v/>
      </c>
      <c r="T218" s="156">
        <f>IF(วันทำงาน!AZ218&lt;&gt;"",IF(วันทำงาน!AZ218&gt;S218,S218,วันทำงาน!AZ218),"")</f>
        <v>1</v>
      </c>
      <c r="U218" s="106" t="str">
        <f>IF(A218="","",เงื่อนไข!C$4)</f>
        <v/>
      </c>
      <c r="V218" s="106">
        <f t="shared" si="46"/>
        <v>0</v>
      </c>
      <c r="W218" s="105" t="str">
        <f t="shared" si="47"/>
        <v/>
      </c>
      <c r="X218" s="186" t="str">
        <f t="shared" si="48"/>
        <v/>
      </c>
      <c r="Y218" s="184">
        <f>วันทำงาน!AQ218</f>
        <v>0</v>
      </c>
      <c r="Z218" s="150"/>
      <c r="AA218" s="150">
        <f>IF($W218="",0,IF($W218&gt;=100%,เงื่อนไข!$H$4,IF($W218&gt;=80%,เงื่อนไข!$G$4,IF($W218&gt;=50%,เงื่อนไข!$F$4,IF($W218&lt;50%,เงื่อนไข!$E$4)))))</f>
        <v>0</v>
      </c>
      <c r="AB218" s="179">
        <f t="shared" si="49"/>
        <v>0</v>
      </c>
      <c r="AC218" s="141">
        <f t="shared" si="50"/>
        <v>0</v>
      </c>
      <c r="AD218" s="175">
        <f>IF(AB218=0,0,AB218/$R218*เงื่อนไข!$B$4)</f>
        <v>0</v>
      </c>
      <c r="AE218" s="181">
        <f t="shared" si="55"/>
        <v>0</v>
      </c>
      <c r="AF218" s="175">
        <f>SUMIF(วันทำงาน!$F$554:$F$687,$B218,วันทำงาน!$J$554:$J$687)</f>
        <v>0</v>
      </c>
      <c r="AG218" s="182">
        <f>IF((AND($W218&gt;=100%,$W218&lt;&gt;"")),เงื่อนไข!$F$8*Y218/$V218,0)</f>
        <v>0</v>
      </c>
      <c r="AH218" s="181">
        <f>SUM(วันทำงาน!AR218:AT218,วันทำงาน!AV218:AX218)</f>
        <v>0</v>
      </c>
      <c r="AI218" s="150"/>
      <c r="AJ218" s="150">
        <f>IF($W218="",0,IF($W218&gt;=100%,เงื่อนไข!$L$4,IF($W218&gt;=80%,เงื่อนไข!$K$4,IF($W218&gt;=50%,เงื่อนไข!$J$4,IF($W218&lt;50%,เงื่อนไข!$I$4)))))</f>
        <v>0</v>
      </c>
      <c r="AK218" s="179">
        <f t="shared" si="51"/>
        <v>0</v>
      </c>
      <c r="AL218" s="175">
        <f t="shared" si="52"/>
        <v>0</v>
      </c>
      <c r="AM218" s="175">
        <f>IF(AK218=0,0,AK218/$R218*เงื่อนไข!$B$4)</f>
        <v>0</v>
      </c>
      <c r="AN218" s="181">
        <f t="shared" si="56"/>
        <v>0</v>
      </c>
      <c r="AO218" s="175">
        <f>SUMIF(วันทำงาน!$F$554:$F$687,$B218,วันทำงาน!$K$554:$K$687)</f>
        <v>0</v>
      </c>
      <c r="AP218" s="182">
        <f>IF((AND($W218&gt;=100%,$W218&lt;&gt;"")),เงื่อนไข!$F$8*AH218/$V218,0)</f>
        <v>0</v>
      </c>
      <c r="AQ218" s="184">
        <f>วันทำงาน!AU218</f>
        <v>0</v>
      </c>
      <c r="AR218" s="150"/>
      <c r="AS218" s="150">
        <f>IF(W218="",0,IF($W218&gt;=100%,เงื่อนไข!$P$4,IF($W218&gt;=80%,เงื่อนไข!$O$4,IF($W218&gt;=50%,เงื่อนไข!$N$4,IF($W218&lt;50%,เงื่อนไข!$M$4)))))</f>
        <v>0</v>
      </c>
      <c r="AT218" s="179">
        <f t="shared" si="53"/>
        <v>0</v>
      </c>
      <c r="AU218" s="175">
        <f t="shared" si="54"/>
        <v>0</v>
      </c>
      <c r="AV218" s="175">
        <f>IF(AT218=0,0,AT218/$R218*เงื่อนไข!$B$4)</f>
        <v>0</v>
      </c>
      <c r="AW218" s="181">
        <f t="shared" si="57"/>
        <v>0</v>
      </c>
      <c r="AX218" s="175">
        <f>SUMIF(วันทำงาน!$F$554:$F$687,$B218,วันทำงาน!$L$554:$L$687)</f>
        <v>0</v>
      </c>
      <c r="AY218" s="182">
        <f>IF((AND($W218&gt;=100%,$W218&lt;&gt;"")),เงื่อนไข!$F$8*AQ218/$V218,0)</f>
        <v>0</v>
      </c>
    </row>
    <row r="219" spans="1:51" s="6" customFormat="1" x14ac:dyDescent="0.25">
      <c r="A219" s="124" t="str">
        <f>IF(วันทำงาน!A219&lt;&gt;"",วันทำงาน!A219,"")</f>
        <v/>
      </c>
      <c r="B219" s="124" t="str">
        <f>IF(วันทำงาน!B219&lt;&gt;"",วันทำงาน!B219,"")</f>
        <v/>
      </c>
      <c r="C219" s="124"/>
      <c r="D219" s="124" t="str">
        <f>IF(วันทำงาน!C219&lt;&gt;"",วันทำงาน!C219,"")</f>
        <v/>
      </c>
      <c r="E219" s="125" t="str">
        <f>IF(วันทำงาน!D219&lt;&gt;"",วันทำงาน!D219,"")</f>
        <v/>
      </c>
      <c r="F219" s="90" t="str">
        <f>IF(วันทำงาน!E219&lt;&gt;"",วันทำงาน!E219,"")</f>
        <v/>
      </c>
      <c r="G219" s="124" t="str">
        <f>IF(วันทำงาน!F219&lt;&gt;"",วันทำงาน!F219,"")</f>
        <v/>
      </c>
      <c r="H219" s="136" t="str">
        <f>IF(F219="Salesman",วันทำงาน!G219,"")</f>
        <v/>
      </c>
      <c r="I219" s="141" t="str">
        <f>IF($H219="","",AB219/$R219*(100%-เงื่อนไข!$B$4))</f>
        <v/>
      </c>
      <c r="J219" s="141" t="str">
        <f>IF($H219="","",AK219/$R219*(100%-เงื่อนไข!$B$4))</f>
        <v/>
      </c>
      <c r="K219" s="141" t="str">
        <f>IF($H219="","",AT219/$R219*(100%-เงื่อนไข!$B$4))</f>
        <v/>
      </c>
      <c r="L219" s="141" t="str">
        <f t="shared" si="44"/>
        <v/>
      </c>
      <c r="M219" s="142" t="str">
        <f>IF((OR(วันทำงาน!H219="",$F$1="")),"",IF(F219="Salesman",วันทำงาน!H219,""))</f>
        <v/>
      </c>
      <c r="N219" s="111">
        <f>IF($M219="",0,IF($X219="P",Y219*เงื่อนไข!$C$5,0))</f>
        <v>0</v>
      </c>
      <c r="O219" s="111">
        <f>IF($M219="",0,IF($X219="P",AH219*เงื่อนไข!$C$5,0))</f>
        <v>0</v>
      </c>
      <c r="P219" s="141">
        <f>IF($M219="",0,IF($X219="P",AQ219*เงื่อนไข!$C$5,0))</f>
        <v>0</v>
      </c>
      <c r="Q219" s="141">
        <f t="shared" si="45"/>
        <v>0</v>
      </c>
      <c r="R219" s="124" t="str">
        <f>IF($A219="","",IF(วันทำงาน!J219&lt;&gt;"",วันทำงาน!J219,""))</f>
        <v/>
      </c>
      <c r="S219" s="124" t="str">
        <f>IF($A219="","",IF(วันทำงาน!K219&lt;&gt;"",วันทำงาน!K219,""))</f>
        <v/>
      </c>
      <c r="T219" s="156">
        <f>IF(วันทำงาน!AZ219&lt;&gt;"",IF(วันทำงาน!AZ219&gt;S219,S219,วันทำงาน!AZ219),"")</f>
        <v>1</v>
      </c>
      <c r="U219" s="106" t="str">
        <f>IF(A219="","",เงื่อนไข!C$4)</f>
        <v/>
      </c>
      <c r="V219" s="106">
        <f t="shared" si="46"/>
        <v>0</v>
      </c>
      <c r="W219" s="105" t="str">
        <f t="shared" si="47"/>
        <v/>
      </c>
      <c r="X219" s="186" t="str">
        <f t="shared" si="48"/>
        <v/>
      </c>
      <c r="Y219" s="184">
        <f>วันทำงาน!AQ219</f>
        <v>0</v>
      </c>
      <c r="Z219" s="150"/>
      <c r="AA219" s="150">
        <f>IF($W219="",0,IF($W219&gt;=100%,เงื่อนไข!$H$4,IF($W219&gt;=80%,เงื่อนไข!$G$4,IF($W219&gt;=50%,เงื่อนไข!$F$4,IF($W219&lt;50%,เงื่อนไข!$E$4)))))</f>
        <v>0</v>
      </c>
      <c r="AB219" s="179">
        <f t="shared" si="49"/>
        <v>0</v>
      </c>
      <c r="AC219" s="141">
        <f t="shared" si="50"/>
        <v>0</v>
      </c>
      <c r="AD219" s="175">
        <f>IF(AB219=0,0,AB219/$R219*เงื่อนไข!$B$4)</f>
        <v>0</v>
      </c>
      <c r="AE219" s="181">
        <f t="shared" si="55"/>
        <v>0</v>
      </c>
      <c r="AF219" s="175">
        <f>SUMIF(วันทำงาน!$F$554:$F$687,$B219,วันทำงาน!$J$554:$J$687)</f>
        <v>0</v>
      </c>
      <c r="AG219" s="182">
        <f>IF((AND($W219&gt;=100%,$W219&lt;&gt;"")),เงื่อนไข!$F$8*Y219/$V219,0)</f>
        <v>0</v>
      </c>
      <c r="AH219" s="181">
        <f>SUM(วันทำงาน!AR219:AT219,วันทำงาน!AV219:AX219)</f>
        <v>0</v>
      </c>
      <c r="AI219" s="150"/>
      <c r="AJ219" s="150">
        <f>IF($W219="",0,IF($W219&gt;=100%,เงื่อนไข!$L$4,IF($W219&gt;=80%,เงื่อนไข!$K$4,IF($W219&gt;=50%,เงื่อนไข!$J$4,IF($W219&lt;50%,เงื่อนไข!$I$4)))))</f>
        <v>0</v>
      </c>
      <c r="AK219" s="179">
        <f t="shared" si="51"/>
        <v>0</v>
      </c>
      <c r="AL219" s="175">
        <f t="shared" si="52"/>
        <v>0</v>
      </c>
      <c r="AM219" s="175">
        <f>IF(AK219=0,0,AK219/$R219*เงื่อนไข!$B$4)</f>
        <v>0</v>
      </c>
      <c r="AN219" s="181">
        <f t="shared" si="56"/>
        <v>0</v>
      </c>
      <c r="AO219" s="175">
        <f>SUMIF(วันทำงาน!$F$554:$F$687,$B219,วันทำงาน!$K$554:$K$687)</f>
        <v>0</v>
      </c>
      <c r="AP219" s="182">
        <f>IF((AND($W219&gt;=100%,$W219&lt;&gt;"")),เงื่อนไข!$F$8*AH219/$V219,0)</f>
        <v>0</v>
      </c>
      <c r="AQ219" s="184">
        <f>วันทำงาน!AU219</f>
        <v>0</v>
      </c>
      <c r="AR219" s="150"/>
      <c r="AS219" s="150">
        <f>IF(W219="",0,IF($W219&gt;=100%,เงื่อนไข!$P$4,IF($W219&gt;=80%,เงื่อนไข!$O$4,IF($W219&gt;=50%,เงื่อนไข!$N$4,IF($W219&lt;50%,เงื่อนไข!$M$4)))))</f>
        <v>0</v>
      </c>
      <c r="AT219" s="179">
        <f t="shared" si="53"/>
        <v>0</v>
      </c>
      <c r="AU219" s="175">
        <f t="shared" si="54"/>
        <v>0</v>
      </c>
      <c r="AV219" s="175">
        <f>IF(AT219=0,0,AT219/$R219*เงื่อนไข!$B$4)</f>
        <v>0</v>
      </c>
      <c r="AW219" s="181">
        <f t="shared" si="57"/>
        <v>0</v>
      </c>
      <c r="AX219" s="175">
        <f>SUMIF(วันทำงาน!$F$554:$F$687,$B219,วันทำงาน!$L$554:$L$687)</f>
        <v>0</v>
      </c>
      <c r="AY219" s="182">
        <f>IF((AND($W219&gt;=100%,$W219&lt;&gt;"")),เงื่อนไข!$F$8*AQ219/$V219,0)</f>
        <v>0</v>
      </c>
    </row>
    <row r="220" spans="1:51" s="6" customFormat="1" x14ac:dyDescent="0.25">
      <c r="A220" s="124" t="str">
        <f>IF(วันทำงาน!A220&lt;&gt;"",วันทำงาน!A220,"")</f>
        <v/>
      </c>
      <c r="B220" s="124" t="str">
        <f>IF(วันทำงาน!B220&lt;&gt;"",วันทำงาน!B220,"")</f>
        <v/>
      </c>
      <c r="C220" s="124"/>
      <c r="D220" s="124" t="str">
        <f>IF(วันทำงาน!C220&lt;&gt;"",วันทำงาน!C220,"")</f>
        <v/>
      </c>
      <c r="E220" s="125" t="str">
        <f>IF(วันทำงาน!D220&lt;&gt;"",วันทำงาน!D220,"")</f>
        <v/>
      </c>
      <c r="F220" s="90" t="str">
        <f>IF(วันทำงาน!E220&lt;&gt;"",วันทำงาน!E220,"")</f>
        <v/>
      </c>
      <c r="G220" s="124" t="str">
        <f>IF(วันทำงาน!F220&lt;&gt;"",วันทำงาน!F220,"")</f>
        <v/>
      </c>
      <c r="H220" s="136" t="str">
        <f>IF(F220="Salesman",วันทำงาน!G220,"")</f>
        <v/>
      </c>
      <c r="I220" s="141" t="str">
        <f>IF($H220="","",AB220/$R220*(100%-เงื่อนไข!$B$4))</f>
        <v/>
      </c>
      <c r="J220" s="141" t="str">
        <f>IF($H220="","",AK220/$R220*(100%-เงื่อนไข!$B$4))</f>
        <v/>
      </c>
      <c r="K220" s="141" t="str">
        <f>IF($H220="","",AT220/$R220*(100%-เงื่อนไข!$B$4))</f>
        <v/>
      </c>
      <c r="L220" s="141" t="str">
        <f t="shared" si="44"/>
        <v/>
      </c>
      <c r="M220" s="142" t="str">
        <f>IF((OR(วันทำงาน!H220="",$F$1="")),"",IF(F220="Salesman",วันทำงาน!H220,""))</f>
        <v/>
      </c>
      <c r="N220" s="111">
        <f>IF($M220="",0,IF($X220="P",Y220*เงื่อนไข!$C$5,0))</f>
        <v>0</v>
      </c>
      <c r="O220" s="111">
        <f>IF($M220="",0,IF($X220="P",AH220*เงื่อนไข!$C$5,0))</f>
        <v>0</v>
      </c>
      <c r="P220" s="141">
        <f>IF($M220="",0,IF($X220="P",AQ220*เงื่อนไข!$C$5,0))</f>
        <v>0</v>
      </c>
      <c r="Q220" s="141">
        <f t="shared" si="45"/>
        <v>0</v>
      </c>
      <c r="R220" s="124" t="str">
        <f>IF($A220="","",IF(วันทำงาน!J220&lt;&gt;"",วันทำงาน!J220,""))</f>
        <v/>
      </c>
      <c r="S220" s="124" t="str">
        <f>IF($A220="","",IF(วันทำงาน!K220&lt;&gt;"",วันทำงาน!K220,""))</f>
        <v/>
      </c>
      <c r="T220" s="156">
        <f>IF(วันทำงาน!AZ220&lt;&gt;"",IF(วันทำงาน!AZ220&gt;S220,S220,วันทำงาน!AZ220),"")</f>
        <v>1</v>
      </c>
      <c r="U220" s="106" t="str">
        <f>IF(A220="","",เงื่อนไข!C$4)</f>
        <v/>
      </c>
      <c r="V220" s="106">
        <f t="shared" si="46"/>
        <v>0</v>
      </c>
      <c r="W220" s="105" t="str">
        <f t="shared" si="47"/>
        <v/>
      </c>
      <c r="X220" s="186" t="str">
        <f t="shared" si="48"/>
        <v/>
      </c>
      <c r="Y220" s="184">
        <f>วันทำงาน!AQ220</f>
        <v>0</v>
      </c>
      <c r="Z220" s="150"/>
      <c r="AA220" s="150">
        <f>IF($W220="",0,IF($W220&gt;=100%,เงื่อนไข!$H$4,IF($W220&gt;=80%,เงื่อนไข!$G$4,IF($W220&gt;=50%,เงื่อนไข!$F$4,IF($W220&lt;50%,เงื่อนไข!$E$4)))))</f>
        <v>0</v>
      </c>
      <c r="AB220" s="179">
        <f t="shared" si="49"/>
        <v>0</v>
      </c>
      <c r="AC220" s="141">
        <f t="shared" si="50"/>
        <v>0</v>
      </c>
      <c r="AD220" s="175">
        <f>IF(AB220=0,0,AB220/$R220*เงื่อนไข!$B$4)</f>
        <v>0</v>
      </c>
      <c r="AE220" s="181">
        <f t="shared" si="55"/>
        <v>0</v>
      </c>
      <c r="AF220" s="175">
        <f>SUMIF(วันทำงาน!$F$554:$F$687,$B220,วันทำงาน!$J$554:$J$687)</f>
        <v>0</v>
      </c>
      <c r="AG220" s="182">
        <f>IF((AND($W220&gt;=100%,$W220&lt;&gt;"")),เงื่อนไข!$F$8*Y220/$V220,0)</f>
        <v>0</v>
      </c>
      <c r="AH220" s="181">
        <f>SUM(วันทำงาน!AR220:AT220,วันทำงาน!AV220:AX220)</f>
        <v>0</v>
      </c>
      <c r="AI220" s="150"/>
      <c r="AJ220" s="150">
        <f>IF($W220="",0,IF($W220&gt;=100%,เงื่อนไข!$L$4,IF($W220&gt;=80%,เงื่อนไข!$K$4,IF($W220&gt;=50%,เงื่อนไข!$J$4,IF($W220&lt;50%,เงื่อนไข!$I$4)))))</f>
        <v>0</v>
      </c>
      <c r="AK220" s="179">
        <f t="shared" si="51"/>
        <v>0</v>
      </c>
      <c r="AL220" s="175">
        <f t="shared" si="52"/>
        <v>0</v>
      </c>
      <c r="AM220" s="175">
        <f>IF(AK220=0,0,AK220/$R220*เงื่อนไข!$B$4)</f>
        <v>0</v>
      </c>
      <c r="AN220" s="181">
        <f t="shared" si="56"/>
        <v>0</v>
      </c>
      <c r="AO220" s="175">
        <f>SUMIF(วันทำงาน!$F$554:$F$687,$B220,วันทำงาน!$K$554:$K$687)</f>
        <v>0</v>
      </c>
      <c r="AP220" s="182">
        <f>IF((AND($W220&gt;=100%,$W220&lt;&gt;"")),เงื่อนไข!$F$8*AH220/$V220,0)</f>
        <v>0</v>
      </c>
      <c r="AQ220" s="184">
        <f>วันทำงาน!AU220</f>
        <v>0</v>
      </c>
      <c r="AR220" s="150"/>
      <c r="AS220" s="150">
        <f>IF(W220="",0,IF($W220&gt;=100%,เงื่อนไข!$P$4,IF($W220&gt;=80%,เงื่อนไข!$O$4,IF($W220&gt;=50%,เงื่อนไข!$N$4,IF($W220&lt;50%,เงื่อนไข!$M$4)))))</f>
        <v>0</v>
      </c>
      <c r="AT220" s="179">
        <f t="shared" si="53"/>
        <v>0</v>
      </c>
      <c r="AU220" s="175">
        <f t="shared" si="54"/>
        <v>0</v>
      </c>
      <c r="AV220" s="175">
        <f>IF(AT220=0,0,AT220/$R220*เงื่อนไข!$B$4)</f>
        <v>0</v>
      </c>
      <c r="AW220" s="181">
        <f t="shared" si="57"/>
        <v>0</v>
      </c>
      <c r="AX220" s="175">
        <f>SUMIF(วันทำงาน!$F$554:$F$687,$B220,วันทำงาน!$L$554:$L$687)</f>
        <v>0</v>
      </c>
      <c r="AY220" s="182">
        <f>IF((AND($W220&gt;=100%,$W220&lt;&gt;"")),เงื่อนไข!$F$8*AQ220/$V220,0)</f>
        <v>0</v>
      </c>
    </row>
    <row r="221" spans="1:51" s="6" customFormat="1" x14ac:dyDescent="0.25">
      <c r="A221" s="124" t="str">
        <f>IF(วันทำงาน!A221&lt;&gt;"",วันทำงาน!A221,"")</f>
        <v/>
      </c>
      <c r="B221" s="124" t="str">
        <f>IF(วันทำงาน!B221&lt;&gt;"",วันทำงาน!B221,"")</f>
        <v/>
      </c>
      <c r="C221" s="124"/>
      <c r="D221" s="124" t="str">
        <f>IF(วันทำงาน!C221&lt;&gt;"",วันทำงาน!C221,"")</f>
        <v/>
      </c>
      <c r="E221" s="125" t="str">
        <f>IF(วันทำงาน!D221&lt;&gt;"",วันทำงาน!D221,"")</f>
        <v/>
      </c>
      <c r="F221" s="90" t="str">
        <f>IF(วันทำงาน!E221&lt;&gt;"",วันทำงาน!E221,"")</f>
        <v/>
      </c>
      <c r="G221" s="124" t="str">
        <f>IF(วันทำงาน!F221&lt;&gt;"",วันทำงาน!F221,"")</f>
        <v/>
      </c>
      <c r="H221" s="136" t="str">
        <f>IF(F221="Salesman",วันทำงาน!G221,"")</f>
        <v/>
      </c>
      <c r="I221" s="141" t="str">
        <f>IF($H221="","",AB221/$R221*(100%-เงื่อนไข!$B$4))</f>
        <v/>
      </c>
      <c r="J221" s="141" t="str">
        <f>IF($H221="","",AK221/$R221*(100%-เงื่อนไข!$B$4))</f>
        <v/>
      </c>
      <c r="K221" s="141" t="str">
        <f>IF($H221="","",AT221/$R221*(100%-เงื่อนไข!$B$4))</f>
        <v/>
      </c>
      <c r="L221" s="141" t="str">
        <f t="shared" si="44"/>
        <v/>
      </c>
      <c r="M221" s="142" t="str">
        <f>IF((OR(วันทำงาน!H221="",$F$1="")),"",IF(F221="Salesman",วันทำงาน!H221,""))</f>
        <v/>
      </c>
      <c r="N221" s="111">
        <f>IF($M221="",0,IF($X221="P",Y221*เงื่อนไข!$C$5,0))</f>
        <v>0</v>
      </c>
      <c r="O221" s="111">
        <f>IF($M221="",0,IF($X221="P",AH221*เงื่อนไข!$C$5,0))</f>
        <v>0</v>
      </c>
      <c r="P221" s="141">
        <f>IF($M221="",0,IF($X221="P",AQ221*เงื่อนไข!$C$5,0))</f>
        <v>0</v>
      </c>
      <c r="Q221" s="141">
        <f t="shared" si="45"/>
        <v>0</v>
      </c>
      <c r="R221" s="124" t="str">
        <f>IF($A221="","",IF(วันทำงาน!J221&lt;&gt;"",วันทำงาน!J221,""))</f>
        <v/>
      </c>
      <c r="S221" s="124" t="str">
        <f>IF($A221="","",IF(วันทำงาน!K221&lt;&gt;"",วันทำงาน!K221,""))</f>
        <v/>
      </c>
      <c r="T221" s="156">
        <f>IF(วันทำงาน!AZ221&lt;&gt;"",IF(วันทำงาน!AZ221&gt;S221,S221,วันทำงาน!AZ221),"")</f>
        <v>1</v>
      </c>
      <c r="U221" s="106" t="str">
        <f>IF(A221="","",เงื่อนไข!C$4)</f>
        <v/>
      </c>
      <c r="V221" s="106">
        <f t="shared" si="46"/>
        <v>0</v>
      </c>
      <c r="W221" s="105" t="str">
        <f t="shared" si="47"/>
        <v/>
      </c>
      <c r="X221" s="186" t="str">
        <f t="shared" si="48"/>
        <v/>
      </c>
      <c r="Y221" s="184">
        <f>วันทำงาน!AQ221</f>
        <v>0</v>
      </c>
      <c r="Z221" s="150"/>
      <c r="AA221" s="150">
        <f>IF($W221="",0,IF($W221&gt;=100%,เงื่อนไข!$H$4,IF($W221&gt;=80%,เงื่อนไข!$G$4,IF($W221&gt;=50%,เงื่อนไข!$F$4,IF($W221&lt;50%,เงื่อนไข!$E$4)))))</f>
        <v>0</v>
      </c>
      <c r="AB221" s="179">
        <f t="shared" si="49"/>
        <v>0</v>
      </c>
      <c r="AC221" s="141">
        <f t="shared" si="50"/>
        <v>0</v>
      </c>
      <c r="AD221" s="175">
        <f>IF(AB221=0,0,AB221/$R221*เงื่อนไข!$B$4)</f>
        <v>0</v>
      </c>
      <c r="AE221" s="181">
        <f t="shared" si="55"/>
        <v>0</v>
      </c>
      <c r="AF221" s="175">
        <f>SUMIF(วันทำงาน!$F$554:$F$687,$B221,วันทำงาน!$J$554:$J$687)</f>
        <v>0</v>
      </c>
      <c r="AG221" s="182">
        <f>IF((AND($W221&gt;=100%,$W221&lt;&gt;"")),เงื่อนไข!$F$8*Y221/$V221,0)</f>
        <v>0</v>
      </c>
      <c r="AH221" s="181">
        <f>SUM(วันทำงาน!AR221:AT221,วันทำงาน!AV221:AX221)</f>
        <v>0</v>
      </c>
      <c r="AI221" s="150"/>
      <c r="AJ221" s="150">
        <f>IF($W221="",0,IF($W221&gt;=100%,เงื่อนไข!$L$4,IF($W221&gt;=80%,เงื่อนไข!$K$4,IF($W221&gt;=50%,เงื่อนไข!$J$4,IF($W221&lt;50%,เงื่อนไข!$I$4)))))</f>
        <v>0</v>
      </c>
      <c r="AK221" s="179">
        <f t="shared" si="51"/>
        <v>0</v>
      </c>
      <c r="AL221" s="175">
        <f t="shared" si="52"/>
        <v>0</v>
      </c>
      <c r="AM221" s="175">
        <f>IF(AK221=0,0,AK221/$R221*เงื่อนไข!$B$4)</f>
        <v>0</v>
      </c>
      <c r="AN221" s="181">
        <f t="shared" si="56"/>
        <v>0</v>
      </c>
      <c r="AO221" s="175">
        <f>SUMIF(วันทำงาน!$F$554:$F$687,$B221,วันทำงาน!$K$554:$K$687)</f>
        <v>0</v>
      </c>
      <c r="AP221" s="182">
        <f>IF((AND($W221&gt;=100%,$W221&lt;&gt;"")),เงื่อนไข!$F$8*AH221/$V221,0)</f>
        <v>0</v>
      </c>
      <c r="AQ221" s="184">
        <f>วันทำงาน!AU221</f>
        <v>0</v>
      </c>
      <c r="AR221" s="150"/>
      <c r="AS221" s="150">
        <f>IF(W221="",0,IF($W221&gt;=100%,เงื่อนไข!$P$4,IF($W221&gt;=80%,เงื่อนไข!$O$4,IF($W221&gt;=50%,เงื่อนไข!$N$4,IF($W221&lt;50%,เงื่อนไข!$M$4)))))</f>
        <v>0</v>
      </c>
      <c r="AT221" s="179">
        <f t="shared" si="53"/>
        <v>0</v>
      </c>
      <c r="AU221" s="175">
        <f t="shared" si="54"/>
        <v>0</v>
      </c>
      <c r="AV221" s="175">
        <f>IF(AT221=0,0,AT221/$R221*เงื่อนไข!$B$4)</f>
        <v>0</v>
      </c>
      <c r="AW221" s="181">
        <f t="shared" si="57"/>
        <v>0</v>
      </c>
      <c r="AX221" s="175">
        <f>SUMIF(วันทำงาน!$F$554:$F$687,$B221,วันทำงาน!$L$554:$L$687)</f>
        <v>0</v>
      </c>
      <c r="AY221" s="182">
        <f>IF((AND($W221&gt;=100%,$W221&lt;&gt;"")),เงื่อนไข!$F$8*AQ221/$V221,0)</f>
        <v>0</v>
      </c>
    </row>
    <row r="222" spans="1:51" s="6" customFormat="1" x14ac:dyDescent="0.25">
      <c r="A222" s="124" t="str">
        <f>IF(วันทำงาน!A222&lt;&gt;"",วันทำงาน!A222,"")</f>
        <v/>
      </c>
      <c r="B222" s="124" t="str">
        <f>IF(วันทำงาน!B222&lt;&gt;"",วันทำงาน!B222,"")</f>
        <v/>
      </c>
      <c r="C222" s="124"/>
      <c r="D222" s="124" t="str">
        <f>IF(วันทำงาน!C222&lt;&gt;"",วันทำงาน!C222,"")</f>
        <v/>
      </c>
      <c r="E222" s="125" t="str">
        <f>IF(วันทำงาน!D222&lt;&gt;"",วันทำงาน!D222,"")</f>
        <v/>
      </c>
      <c r="F222" s="90" t="str">
        <f>IF(วันทำงาน!E222&lt;&gt;"",วันทำงาน!E222,"")</f>
        <v/>
      </c>
      <c r="G222" s="124" t="str">
        <f>IF(วันทำงาน!F222&lt;&gt;"",วันทำงาน!F222,"")</f>
        <v/>
      </c>
      <c r="H222" s="136" t="str">
        <f>IF(F222="Salesman",วันทำงาน!G222,"")</f>
        <v/>
      </c>
      <c r="I222" s="141" t="str">
        <f>IF($H222="","",AB222/$R222*(100%-เงื่อนไข!$B$4))</f>
        <v/>
      </c>
      <c r="J222" s="141" t="str">
        <f>IF($H222="","",AK222/$R222*(100%-เงื่อนไข!$B$4))</f>
        <v/>
      </c>
      <c r="K222" s="141" t="str">
        <f>IF($H222="","",AT222/$R222*(100%-เงื่อนไข!$B$4))</f>
        <v/>
      </c>
      <c r="L222" s="141" t="str">
        <f t="shared" si="44"/>
        <v/>
      </c>
      <c r="M222" s="142" t="str">
        <f>IF((OR(วันทำงาน!H222="",$F$1="")),"",IF(F222="Salesman",วันทำงาน!H222,""))</f>
        <v/>
      </c>
      <c r="N222" s="111">
        <f>IF($M222="",0,IF($X222="P",Y222*เงื่อนไข!$C$5,0))</f>
        <v>0</v>
      </c>
      <c r="O222" s="111">
        <f>IF($M222="",0,IF($X222="P",AH222*เงื่อนไข!$C$5,0))</f>
        <v>0</v>
      </c>
      <c r="P222" s="141">
        <f>IF($M222="",0,IF($X222="P",AQ222*เงื่อนไข!$C$5,0))</f>
        <v>0</v>
      </c>
      <c r="Q222" s="141">
        <f t="shared" si="45"/>
        <v>0</v>
      </c>
      <c r="R222" s="124" t="str">
        <f>IF($A222="","",IF(วันทำงาน!J222&lt;&gt;"",วันทำงาน!J222,""))</f>
        <v/>
      </c>
      <c r="S222" s="124" t="str">
        <f>IF($A222="","",IF(วันทำงาน!K222&lt;&gt;"",วันทำงาน!K222,""))</f>
        <v/>
      </c>
      <c r="T222" s="156">
        <f>IF(วันทำงาน!AZ222&lt;&gt;"",IF(วันทำงาน!AZ222&gt;S222,S222,วันทำงาน!AZ222),"")</f>
        <v>1</v>
      </c>
      <c r="U222" s="106" t="str">
        <f>IF(A222="","",เงื่อนไข!C$4)</f>
        <v/>
      </c>
      <c r="V222" s="106">
        <f t="shared" si="46"/>
        <v>0</v>
      </c>
      <c r="W222" s="105" t="str">
        <f t="shared" si="47"/>
        <v/>
      </c>
      <c r="X222" s="186" t="str">
        <f t="shared" si="48"/>
        <v/>
      </c>
      <c r="Y222" s="184">
        <f>วันทำงาน!AQ222</f>
        <v>0</v>
      </c>
      <c r="Z222" s="150"/>
      <c r="AA222" s="150">
        <f>IF($W222="",0,IF($W222&gt;=100%,เงื่อนไข!$H$4,IF($W222&gt;=80%,เงื่อนไข!$G$4,IF($W222&gt;=50%,เงื่อนไข!$F$4,IF($W222&lt;50%,เงื่อนไข!$E$4)))))</f>
        <v>0</v>
      </c>
      <c r="AB222" s="179">
        <f t="shared" si="49"/>
        <v>0</v>
      </c>
      <c r="AC222" s="141">
        <f t="shared" si="50"/>
        <v>0</v>
      </c>
      <c r="AD222" s="175">
        <f>IF(AB222=0,0,AB222/$R222*เงื่อนไข!$B$4)</f>
        <v>0</v>
      </c>
      <c r="AE222" s="181">
        <f t="shared" si="55"/>
        <v>0</v>
      </c>
      <c r="AF222" s="175">
        <f>SUMIF(วันทำงาน!$F$554:$F$687,$B222,วันทำงาน!$J$554:$J$687)</f>
        <v>0</v>
      </c>
      <c r="AG222" s="182">
        <f>IF((AND($W222&gt;=100%,$W222&lt;&gt;"")),เงื่อนไข!$F$8*Y222/$V222,0)</f>
        <v>0</v>
      </c>
      <c r="AH222" s="181">
        <f>SUM(วันทำงาน!AR222:AT222,วันทำงาน!AV222:AX222)</f>
        <v>0</v>
      </c>
      <c r="AI222" s="150"/>
      <c r="AJ222" s="150">
        <f>IF($W222="",0,IF($W222&gt;=100%,เงื่อนไข!$L$4,IF($W222&gt;=80%,เงื่อนไข!$K$4,IF($W222&gt;=50%,เงื่อนไข!$J$4,IF($W222&lt;50%,เงื่อนไข!$I$4)))))</f>
        <v>0</v>
      </c>
      <c r="AK222" s="179">
        <f t="shared" si="51"/>
        <v>0</v>
      </c>
      <c r="AL222" s="175">
        <f t="shared" si="52"/>
        <v>0</v>
      </c>
      <c r="AM222" s="175">
        <f>IF(AK222=0,0,AK222/$R222*เงื่อนไข!$B$4)</f>
        <v>0</v>
      </c>
      <c r="AN222" s="181">
        <f t="shared" si="56"/>
        <v>0</v>
      </c>
      <c r="AO222" s="175">
        <f>SUMIF(วันทำงาน!$F$554:$F$687,$B222,วันทำงาน!$K$554:$K$687)</f>
        <v>0</v>
      </c>
      <c r="AP222" s="182">
        <f>IF((AND($W222&gt;=100%,$W222&lt;&gt;"")),เงื่อนไข!$F$8*AH222/$V222,0)</f>
        <v>0</v>
      </c>
      <c r="AQ222" s="184">
        <f>วันทำงาน!AU222</f>
        <v>0</v>
      </c>
      <c r="AR222" s="150"/>
      <c r="AS222" s="150">
        <f>IF(W222="",0,IF($W222&gt;=100%,เงื่อนไข!$P$4,IF($W222&gt;=80%,เงื่อนไข!$O$4,IF($W222&gt;=50%,เงื่อนไข!$N$4,IF($W222&lt;50%,เงื่อนไข!$M$4)))))</f>
        <v>0</v>
      </c>
      <c r="AT222" s="179">
        <f t="shared" si="53"/>
        <v>0</v>
      </c>
      <c r="AU222" s="175">
        <f t="shared" si="54"/>
        <v>0</v>
      </c>
      <c r="AV222" s="175">
        <f>IF(AT222=0,0,AT222/$R222*เงื่อนไข!$B$4)</f>
        <v>0</v>
      </c>
      <c r="AW222" s="181">
        <f t="shared" si="57"/>
        <v>0</v>
      </c>
      <c r="AX222" s="175">
        <f>SUMIF(วันทำงาน!$F$554:$F$687,$B222,วันทำงาน!$L$554:$L$687)</f>
        <v>0</v>
      </c>
      <c r="AY222" s="182">
        <f>IF((AND($W222&gt;=100%,$W222&lt;&gt;"")),เงื่อนไข!$F$8*AQ222/$V222,0)</f>
        <v>0</v>
      </c>
    </row>
    <row r="223" spans="1:51" s="6" customFormat="1" x14ac:dyDescent="0.25">
      <c r="A223" s="124" t="str">
        <f>IF(วันทำงาน!A223&lt;&gt;"",วันทำงาน!A223,"")</f>
        <v/>
      </c>
      <c r="B223" s="124" t="str">
        <f>IF(วันทำงาน!B223&lt;&gt;"",วันทำงาน!B223,"")</f>
        <v/>
      </c>
      <c r="C223" s="124"/>
      <c r="D223" s="124" t="str">
        <f>IF(วันทำงาน!C223&lt;&gt;"",วันทำงาน!C223,"")</f>
        <v/>
      </c>
      <c r="E223" s="125" t="str">
        <f>IF(วันทำงาน!D223&lt;&gt;"",วันทำงาน!D223,"")</f>
        <v/>
      </c>
      <c r="F223" s="90" t="str">
        <f>IF(วันทำงาน!E223&lt;&gt;"",วันทำงาน!E223,"")</f>
        <v/>
      </c>
      <c r="G223" s="124" t="str">
        <f>IF(วันทำงาน!F223&lt;&gt;"",วันทำงาน!F223,"")</f>
        <v/>
      </c>
      <c r="H223" s="136" t="str">
        <f>IF(F223="Salesman",วันทำงาน!G223,"")</f>
        <v/>
      </c>
      <c r="I223" s="141" t="str">
        <f>IF($H223="","",AB223/$R223*(100%-เงื่อนไข!$B$4))</f>
        <v/>
      </c>
      <c r="J223" s="141" t="str">
        <f>IF($H223="","",AK223/$R223*(100%-เงื่อนไข!$B$4))</f>
        <v/>
      </c>
      <c r="K223" s="141" t="str">
        <f>IF($H223="","",AT223/$R223*(100%-เงื่อนไข!$B$4))</f>
        <v/>
      </c>
      <c r="L223" s="141" t="str">
        <f t="shared" si="44"/>
        <v/>
      </c>
      <c r="M223" s="142" t="str">
        <f>IF((OR(วันทำงาน!H223="",$F$1="")),"",IF(F223="Salesman",วันทำงาน!H223,""))</f>
        <v/>
      </c>
      <c r="N223" s="111">
        <f>IF($M223="",0,IF($X223="P",Y223*เงื่อนไข!$C$5,0))</f>
        <v>0</v>
      </c>
      <c r="O223" s="111">
        <f>IF($M223="",0,IF($X223="P",AH223*เงื่อนไข!$C$5,0))</f>
        <v>0</v>
      </c>
      <c r="P223" s="141">
        <f>IF($M223="",0,IF($X223="P",AQ223*เงื่อนไข!$C$5,0))</f>
        <v>0</v>
      </c>
      <c r="Q223" s="141">
        <f t="shared" si="45"/>
        <v>0</v>
      </c>
      <c r="R223" s="124" t="str">
        <f>IF($A223="","",IF(วันทำงาน!J223&lt;&gt;"",วันทำงาน!J223,""))</f>
        <v/>
      </c>
      <c r="S223" s="124" t="str">
        <f>IF($A223="","",IF(วันทำงาน!K223&lt;&gt;"",วันทำงาน!K223,""))</f>
        <v/>
      </c>
      <c r="T223" s="156">
        <f>IF(วันทำงาน!AZ223&lt;&gt;"",IF(วันทำงาน!AZ223&gt;S223,S223,วันทำงาน!AZ223),"")</f>
        <v>1</v>
      </c>
      <c r="U223" s="106" t="str">
        <f>IF(A223="","",เงื่อนไข!C$4)</f>
        <v/>
      </c>
      <c r="V223" s="106">
        <f t="shared" si="46"/>
        <v>0</v>
      </c>
      <c r="W223" s="105" t="str">
        <f t="shared" si="47"/>
        <v/>
      </c>
      <c r="X223" s="186" t="str">
        <f t="shared" si="48"/>
        <v/>
      </c>
      <c r="Y223" s="184">
        <f>วันทำงาน!AQ223</f>
        <v>0</v>
      </c>
      <c r="Z223" s="150"/>
      <c r="AA223" s="150">
        <f>IF($W223="",0,IF($W223&gt;=100%,เงื่อนไข!$H$4,IF($W223&gt;=80%,เงื่อนไข!$G$4,IF($W223&gt;=50%,เงื่อนไข!$F$4,IF($W223&lt;50%,เงื่อนไข!$E$4)))))</f>
        <v>0</v>
      </c>
      <c r="AB223" s="179">
        <f t="shared" si="49"/>
        <v>0</v>
      </c>
      <c r="AC223" s="141">
        <f t="shared" si="50"/>
        <v>0</v>
      </c>
      <c r="AD223" s="175">
        <f>IF(AB223=0,0,AB223/$R223*เงื่อนไข!$B$4)</f>
        <v>0</v>
      </c>
      <c r="AE223" s="181">
        <f t="shared" si="55"/>
        <v>0</v>
      </c>
      <c r="AF223" s="175">
        <f>SUMIF(วันทำงาน!$F$554:$F$687,$B223,วันทำงาน!$J$554:$J$687)</f>
        <v>0</v>
      </c>
      <c r="AG223" s="182">
        <f>IF((AND($W223&gt;=100%,$W223&lt;&gt;"")),เงื่อนไข!$F$8*Y223/$V223,0)</f>
        <v>0</v>
      </c>
      <c r="AH223" s="181">
        <f>SUM(วันทำงาน!AR223:AT223,วันทำงาน!AV223:AX223)</f>
        <v>0</v>
      </c>
      <c r="AI223" s="150"/>
      <c r="AJ223" s="150">
        <f>IF($W223="",0,IF($W223&gt;=100%,เงื่อนไข!$L$4,IF($W223&gt;=80%,เงื่อนไข!$K$4,IF($W223&gt;=50%,เงื่อนไข!$J$4,IF($W223&lt;50%,เงื่อนไข!$I$4)))))</f>
        <v>0</v>
      </c>
      <c r="AK223" s="179">
        <f t="shared" si="51"/>
        <v>0</v>
      </c>
      <c r="AL223" s="175">
        <f t="shared" si="52"/>
        <v>0</v>
      </c>
      <c r="AM223" s="175">
        <f>IF(AK223=0,0,AK223/$R223*เงื่อนไข!$B$4)</f>
        <v>0</v>
      </c>
      <c r="AN223" s="181">
        <f t="shared" si="56"/>
        <v>0</v>
      </c>
      <c r="AO223" s="175">
        <f>SUMIF(วันทำงาน!$F$554:$F$687,$B223,วันทำงาน!$K$554:$K$687)</f>
        <v>0</v>
      </c>
      <c r="AP223" s="182">
        <f>IF((AND($W223&gt;=100%,$W223&lt;&gt;"")),เงื่อนไข!$F$8*AH223/$V223,0)</f>
        <v>0</v>
      </c>
      <c r="AQ223" s="184">
        <f>วันทำงาน!AU223</f>
        <v>0</v>
      </c>
      <c r="AR223" s="150"/>
      <c r="AS223" s="150">
        <f>IF(W223="",0,IF($W223&gt;=100%,เงื่อนไข!$P$4,IF($W223&gt;=80%,เงื่อนไข!$O$4,IF($W223&gt;=50%,เงื่อนไข!$N$4,IF($W223&lt;50%,เงื่อนไข!$M$4)))))</f>
        <v>0</v>
      </c>
      <c r="AT223" s="179">
        <f t="shared" si="53"/>
        <v>0</v>
      </c>
      <c r="AU223" s="175">
        <f t="shared" si="54"/>
        <v>0</v>
      </c>
      <c r="AV223" s="175">
        <f>IF(AT223=0,0,AT223/$R223*เงื่อนไข!$B$4)</f>
        <v>0</v>
      </c>
      <c r="AW223" s="181">
        <f t="shared" si="57"/>
        <v>0</v>
      </c>
      <c r="AX223" s="175">
        <f>SUMIF(วันทำงาน!$F$554:$F$687,$B223,วันทำงาน!$L$554:$L$687)</f>
        <v>0</v>
      </c>
      <c r="AY223" s="182">
        <f>IF((AND($W223&gt;=100%,$W223&lt;&gt;"")),เงื่อนไข!$F$8*AQ223/$V223,0)</f>
        <v>0</v>
      </c>
    </row>
    <row r="224" spans="1:51" s="6" customFormat="1" x14ac:dyDescent="0.25">
      <c r="A224" s="124" t="str">
        <f>IF(วันทำงาน!A224&lt;&gt;"",วันทำงาน!A224,"")</f>
        <v/>
      </c>
      <c r="B224" s="124" t="str">
        <f>IF(วันทำงาน!B224&lt;&gt;"",วันทำงาน!B224,"")</f>
        <v/>
      </c>
      <c r="C224" s="124"/>
      <c r="D224" s="124" t="str">
        <f>IF(วันทำงาน!C224&lt;&gt;"",วันทำงาน!C224,"")</f>
        <v/>
      </c>
      <c r="E224" s="125" t="str">
        <f>IF(วันทำงาน!D224&lt;&gt;"",วันทำงาน!D224,"")</f>
        <v/>
      </c>
      <c r="F224" s="90" t="str">
        <f>IF(วันทำงาน!E224&lt;&gt;"",วันทำงาน!E224,"")</f>
        <v/>
      </c>
      <c r="G224" s="124" t="str">
        <f>IF(วันทำงาน!F224&lt;&gt;"",วันทำงาน!F224,"")</f>
        <v/>
      </c>
      <c r="H224" s="136" t="str">
        <f>IF(F224="Salesman",วันทำงาน!G224,"")</f>
        <v/>
      </c>
      <c r="I224" s="141" t="str">
        <f>IF($H224="","",AB224/$R224*(100%-เงื่อนไข!$B$4))</f>
        <v/>
      </c>
      <c r="J224" s="141" t="str">
        <f>IF($H224="","",AK224/$R224*(100%-เงื่อนไข!$B$4))</f>
        <v/>
      </c>
      <c r="K224" s="141" t="str">
        <f>IF($H224="","",AT224/$R224*(100%-เงื่อนไข!$B$4))</f>
        <v/>
      </c>
      <c r="L224" s="141" t="str">
        <f t="shared" si="44"/>
        <v/>
      </c>
      <c r="M224" s="142" t="str">
        <f>IF((OR(วันทำงาน!H224="",$F$1="")),"",IF(F224="Salesman",วันทำงาน!H224,""))</f>
        <v/>
      </c>
      <c r="N224" s="111">
        <f>IF($M224="",0,IF($X224="P",Y224*เงื่อนไข!$C$5,0))</f>
        <v>0</v>
      </c>
      <c r="O224" s="111">
        <f>IF($M224="",0,IF($X224="P",AH224*เงื่อนไข!$C$5,0))</f>
        <v>0</v>
      </c>
      <c r="P224" s="141">
        <f>IF($M224="",0,IF($X224="P",AQ224*เงื่อนไข!$C$5,0))</f>
        <v>0</v>
      </c>
      <c r="Q224" s="141">
        <f t="shared" si="45"/>
        <v>0</v>
      </c>
      <c r="R224" s="124" t="str">
        <f>IF($A224="","",IF(วันทำงาน!J224&lt;&gt;"",วันทำงาน!J224,""))</f>
        <v/>
      </c>
      <c r="S224" s="124" t="str">
        <f>IF($A224="","",IF(วันทำงาน!K224&lt;&gt;"",วันทำงาน!K224,""))</f>
        <v/>
      </c>
      <c r="T224" s="156">
        <f>IF(วันทำงาน!AZ224&lt;&gt;"",IF(วันทำงาน!AZ224&gt;S224,S224,วันทำงาน!AZ224),"")</f>
        <v>1</v>
      </c>
      <c r="U224" s="106" t="str">
        <f>IF(A224="","",เงื่อนไข!C$4)</f>
        <v/>
      </c>
      <c r="V224" s="106">
        <f t="shared" si="46"/>
        <v>0</v>
      </c>
      <c r="W224" s="105" t="str">
        <f t="shared" si="47"/>
        <v/>
      </c>
      <c r="X224" s="186" t="str">
        <f t="shared" si="48"/>
        <v/>
      </c>
      <c r="Y224" s="184">
        <f>วันทำงาน!AQ224</f>
        <v>0</v>
      </c>
      <c r="Z224" s="150"/>
      <c r="AA224" s="150">
        <f>IF($W224="",0,IF($W224&gt;=100%,เงื่อนไข!$H$4,IF($W224&gt;=80%,เงื่อนไข!$G$4,IF($W224&gt;=50%,เงื่อนไข!$F$4,IF($W224&lt;50%,เงื่อนไข!$E$4)))))</f>
        <v>0</v>
      </c>
      <c r="AB224" s="179">
        <f t="shared" si="49"/>
        <v>0</v>
      </c>
      <c r="AC224" s="141">
        <f t="shared" si="50"/>
        <v>0</v>
      </c>
      <c r="AD224" s="175">
        <f>IF(AB224=0,0,AB224/$R224*เงื่อนไข!$B$4)</f>
        <v>0</v>
      </c>
      <c r="AE224" s="181">
        <f t="shared" si="55"/>
        <v>0</v>
      </c>
      <c r="AF224" s="175">
        <f>SUMIF(วันทำงาน!$F$554:$F$687,$B224,วันทำงาน!$J$554:$J$687)</f>
        <v>0</v>
      </c>
      <c r="AG224" s="182">
        <f>IF((AND($W224&gt;=100%,$W224&lt;&gt;"")),เงื่อนไข!$F$8*Y224/$V224,0)</f>
        <v>0</v>
      </c>
      <c r="AH224" s="181">
        <f>SUM(วันทำงาน!AR224:AT224,วันทำงาน!AV224:AX224)</f>
        <v>0</v>
      </c>
      <c r="AI224" s="150"/>
      <c r="AJ224" s="150">
        <f>IF($W224="",0,IF($W224&gt;=100%,เงื่อนไข!$L$4,IF($W224&gt;=80%,เงื่อนไข!$K$4,IF($W224&gt;=50%,เงื่อนไข!$J$4,IF($W224&lt;50%,เงื่อนไข!$I$4)))))</f>
        <v>0</v>
      </c>
      <c r="AK224" s="179">
        <f t="shared" si="51"/>
        <v>0</v>
      </c>
      <c r="AL224" s="175">
        <f t="shared" si="52"/>
        <v>0</v>
      </c>
      <c r="AM224" s="175">
        <f>IF(AK224=0,0,AK224/$R224*เงื่อนไข!$B$4)</f>
        <v>0</v>
      </c>
      <c r="AN224" s="181">
        <f t="shared" si="56"/>
        <v>0</v>
      </c>
      <c r="AO224" s="175">
        <f>SUMIF(วันทำงาน!$F$554:$F$687,$B224,วันทำงาน!$K$554:$K$687)</f>
        <v>0</v>
      </c>
      <c r="AP224" s="182">
        <f>IF((AND($W224&gt;=100%,$W224&lt;&gt;"")),เงื่อนไข!$F$8*AH224/$V224,0)</f>
        <v>0</v>
      </c>
      <c r="AQ224" s="184">
        <f>วันทำงาน!AU224</f>
        <v>0</v>
      </c>
      <c r="AR224" s="150"/>
      <c r="AS224" s="150">
        <f>IF(W224="",0,IF($W224&gt;=100%,เงื่อนไข!$P$4,IF($W224&gt;=80%,เงื่อนไข!$O$4,IF($W224&gt;=50%,เงื่อนไข!$N$4,IF($W224&lt;50%,เงื่อนไข!$M$4)))))</f>
        <v>0</v>
      </c>
      <c r="AT224" s="179">
        <f t="shared" si="53"/>
        <v>0</v>
      </c>
      <c r="AU224" s="175">
        <f t="shared" si="54"/>
        <v>0</v>
      </c>
      <c r="AV224" s="175">
        <f>IF(AT224=0,0,AT224/$R224*เงื่อนไข!$B$4)</f>
        <v>0</v>
      </c>
      <c r="AW224" s="181">
        <f t="shared" si="57"/>
        <v>0</v>
      </c>
      <c r="AX224" s="175">
        <f>SUMIF(วันทำงาน!$F$554:$F$687,$B224,วันทำงาน!$L$554:$L$687)</f>
        <v>0</v>
      </c>
      <c r="AY224" s="182">
        <f>IF((AND($W224&gt;=100%,$W224&lt;&gt;"")),เงื่อนไข!$F$8*AQ224/$V224,0)</f>
        <v>0</v>
      </c>
    </row>
    <row r="225" spans="1:51" s="6" customFormat="1" x14ac:dyDescent="0.25">
      <c r="A225" s="124" t="str">
        <f>IF(วันทำงาน!A225&lt;&gt;"",วันทำงาน!A225,"")</f>
        <v/>
      </c>
      <c r="B225" s="124" t="str">
        <f>IF(วันทำงาน!B225&lt;&gt;"",วันทำงาน!B225,"")</f>
        <v/>
      </c>
      <c r="C225" s="124"/>
      <c r="D225" s="124" t="str">
        <f>IF(วันทำงาน!C225&lt;&gt;"",วันทำงาน!C225,"")</f>
        <v/>
      </c>
      <c r="E225" s="125" t="str">
        <f>IF(วันทำงาน!D225&lt;&gt;"",วันทำงาน!D225,"")</f>
        <v/>
      </c>
      <c r="F225" s="90" t="str">
        <f>IF(วันทำงาน!E225&lt;&gt;"",วันทำงาน!E225,"")</f>
        <v/>
      </c>
      <c r="G225" s="124" t="str">
        <f>IF(วันทำงาน!F225&lt;&gt;"",วันทำงาน!F225,"")</f>
        <v/>
      </c>
      <c r="H225" s="136" t="str">
        <f>IF(F225="Salesman",วันทำงาน!G225,"")</f>
        <v/>
      </c>
      <c r="I225" s="141" t="str">
        <f>IF($H225="","",AB225/$R225*(100%-เงื่อนไข!$B$4))</f>
        <v/>
      </c>
      <c r="J225" s="141" t="str">
        <f>IF($H225="","",AK225/$R225*(100%-เงื่อนไข!$B$4))</f>
        <v/>
      </c>
      <c r="K225" s="141" t="str">
        <f>IF($H225="","",AT225/$R225*(100%-เงื่อนไข!$B$4))</f>
        <v/>
      </c>
      <c r="L225" s="141" t="str">
        <f t="shared" si="44"/>
        <v/>
      </c>
      <c r="M225" s="142" t="str">
        <f>IF((OR(วันทำงาน!H225="",$F$1="")),"",IF(F225="Salesman",วันทำงาน!H225,""))</f>
        <v/>
      </c>
      <c r="N225" s="111">
        <f>IF($M225="",0,IF($X225="P",Y225*เงื่อนไข!$C$5,0))</f>
        <v>0</v>
      </c>
      <c r="O225" s="111">
        <f>IF($M225="",0,IF($X225="P",AH225*เงื่อนไข!$C$5,0))</f>
        <v>0</v>
      </c>
      <c r="P225" s="141">
        <f>IF($M225="",0,IF($X225="P",AQ225*เงื่อนไข!$C$5,0))</f>
        <v>0</v>
      </c>
      <c r="Q225" s="141">
        <f t="shared" si="45"/>
        <v>0</v>
      </c>
      <c r="R225" s="124" t="str">
        <f>IF($A225="","",IF(วันทำงาน!J225&lt;&gt;"",วันทำงาน!J225,""))</f>
        <v/>
      </c>
      <c r="S225" s="124" t="str">
        <f>IF($A225="","",IF(วันทำงาน!K225&lt;&gt;"",วันทำงาน!K225,""))</f>
        <v/>
      </c>
      <c r="T225" s="156">
        <f>IF(วันทำงาน!AZ225&lt;&gt;"",IF(วันทำงาน!AZ225&gt;S225,S225,วันทำงาน!AZ225),"")</f>
        <v>1</v>
      </c>
      <c r="U225" s="106" t="str">
        <f>IF(A225="","",เงื่อนไข!C$4)</f>
        <v/>
      </c>
      <c r="V225" s="106">
        <f t="shared" si="46"/>
        <v>0</v>
      </c>
      <c r="W225" s="105" t="str">
        <f t="shared" si="47"/>
        <v/>
      </c>
      <c r="X225" s="186" t="str">
        <f t="shared" si="48"/>
        <v/>
      </c>
      <c r="Y225" s="184">
        <f>วันทำงาน!AQ225</f>
        <v>0</v>
      </c>
      <c r="Z225" s="150"/>
      <c r="AA225" s="150">
        <f>IF($W225="",0,IF($W225&gt;=100%,เงื่อนไข!$H$4,IF($W225&gt;=80%,เงื่อนไข!$G$4,IF($W225&gt;=50%,เงื่อนไข!$F$4,IF($W225&lt;50%,เงื่อนไข!$E$4)))))</f>
        <v>0</v>
      </c>
      <c r="AB225" s="179">
        <f t="shared" si="49"/>
        <v>0</v>
      </c>
      <c r="AC225" s="141">
        <f t="shared" si="50"/>
        <v>0</v>
      </c>
      <c r="AD225" s="175">
        <f>IF(AB225=0,0,AB225/$R225*เงื่อนไข!$B$4)</f>
        <v>0</v>
      </c>
      <c r="AE225" s="181">
        <f t="shared" si="55"/>
        <v>0</v>
      </c>
      <c r="AF225" s="175">
        <f>SUMIF(วันทำงาน!$F$554:$F$687,$B225,วันทำงาน!$J$554:$J$687)</f>
        <v>0</v>
      </c>
      <c r="AG225" s="182">
        <f>IF((AND($W225&gt;=100%,$W225&lt;&gt;"")),เงื่อนไข!$F$8*Y225/$V225,0)</f>
        <v>0</v>
      </c>
      <c r="AH225" s="181">
        <f>SUM(วันทำงาน!AR225:AT225,วันทำงาน!AV225:AX225)</f>
        <v>0</v>
      </c>
      <c r="AI225" s="150"/>
      <c r="AJ225" s="150">
        <f>IF($W225="",0,IF($W225&gt;=100%,เงื่อนไข!$L$4,IF($W225&gt;=80%,เงื่อนไข!$K$4,IF($W225&gt;=50%,เงื่อนไข!$J$4,IF($W225&lt;50%,เงื่อนไข!$I$4)))))</f>
        <v>0</v>
      </c>
      <c r="AK225" s="179">
        <f t="shared" si="51"/>
        <v>0</v>
      </c>
      <c r="AL225" s="175">
        <f t="shared" si="52"/>
        <v>0</v>
      </c>
      <c r="AM225" s="175">
        <f>IF(AK225=0,0,AK225/$R225*เงื่อนไข!$B$4)</f>
        <v>0</v>
      </c>
      <c r="AN225" s="181">
        <f t="shared" si="56"/>
        <v>0</v>
      </c>
      <c r="AO225" s="175">
        <f>SUMIF(วันทำงาน!$F$554:$F$687,$B225,วันทำงาน!$K$554:$K$687)</f>
        <v>0</v>
      </c>
      <c r="AP225" s="182">
        <f>IF((AND($W225&gt;=100%,$W225&lt;&gt;"")),เงื่อนไข!$F$8*AH225/$V225,0)</f>
        <v>0</v>
      </c>
      <c r="AQ225" s="184">
        <f>วันทำงาน!AU225</f>
        <v>0</v>
      </c>
      <c r="AR225" s="150"/>
      <c r="AS225" s="150">
        <f>IF(W225="",0,IF($W225&gt;=100%,เงื่อนไข!$P$4,IF($W225&gt;=80%,เงื่อนไข!$O$4,IF($W225&gt;=50%,เงื่อนไข!$N$4,IF($W225&lt;50%,เงื่อนไข!$M$4)))))</f>
        <v>0</v>
      </c>
      <c r="AT225" s="179">
        <f t="shared" si="53"/>
        <v>0</v>
      </c>
      <c r="AU225" s="175">
        <f t="shared" si="54"/>
        <v>0</v>
      </c>
      <c r="AV225" s="175">
        <f>IF(AT225=0,0,AT225/$R225*เงื่อนไข!$B$4)</f>
        <v>0</v>
      </c>
      <c r="AW225" s="181">
        <f t="shared" si="57"/>
        <v>0</v>
      </c>
      <c r="AX225" s="175">
        <f>SUMIF(วันทำงาน!$F$554:$F$687,$B225,วันทำงาน!$L$554:$L$687)</f>
        <v>0</v>
      </c>
      <c r="AY225" s="182">
        <f>IF((AND($W225&gt;=100%,$W225&lt;&gt;"")),เงื่อนไข!$F$8*AQ225/$V225,0)</f>
        <v>0</v>
      </c>
    </row>
    <row r="226" spans="1:51" s="6" customFormat="1" x14ac:dyDescent="0.25">
      <c r="A226" s="124" t="str">
        <f>IF(วันทำงาน!A226&lt;&gt;"",วันทำงาน!A226,"")</f>
        <v/>
      </c>
      <c r="B226" s="124" t="str">
        <f>IF(วันทำงาน!B226&lt;&gt;"",วันทำงาน!B226,"")</f>
        <v/>
      </c>
      <c r="C226" s="124"/>
      <c r="D226" s="124" t="str">
        <f>IF(วันทำงาน!C226&lt;&gt;"",วันทำงาน!C226,"")</f>
        <v/>
      </c>
      <c r="E226" s="125" t="str">
        <f>IF(วันทำงาน!D226&lt;&gt;"",วันทำงาน!D226,"")</f>
        <v/>
      </c>
      <c r="F226" s="90" t="str">
        <f>IF(วันทำงาน!E226&lt;&gt;"",วันทำงาน!E226,"")</f>
        <v/>
      </c>
      <c r="G226" s="124" t="str">
        <f>IF(วันทำงาน!F226&lt;&gt;"",วันทำงาน!F226,"")</f>
        <v/>
      </c>
      <c r="H226" s="136" t="str">
        <f>IF(F226="Salesman",วันทำงาน!G226,"")</f>
        <v/>
      </c>
      <c r="I226" s="141" t="str">
        <f>IF($H226="","",AB226/$R226*(100%-เงื่อนไข!$B$4))</f>
        <v/>
      </c>
      <c r="J226" s="141" t="str">
        <f>IF($H226="","",AK226/$R226*(100%-เงื่อนไข!$B$4))</f>
        <v/>
      </c>
      <c r="K226" s="141" t="str">
        <f>IF($H226="","",AT226/$R226*(100%-เงื่อนไข!$B$4))</f>
        <v/>
      </c>
      <c r="L226" s="141" t="str">
        <f t="shared" si="44"/>
        <v/>
      </c>
      <c r="M226" s="142" t="str">
        <f>IF((OR(วันทำงาน!H226="",$F$1="")),"",IF(F226="Salesman",วันทำงาน!H226,""))</f>
        <v/>
      </c>
      <c r="N226" s="111">
        <f>IF($M226="",0,IF($X226="P",Y226*เงื่อนไข!$C$5,0))</f>
        <v>0</v>
      </c>
      <c r="O226" s="111">
        <f>IF($M226="",0,IF($X226="P",AH226*เงื่อนไข!$C$5,0))</f>
        <v>0</v>
      </c>
      <c r="P226" s="141">
        <f>IF($M226="",0,IF($X226="P",AQ226*เงื่อนไข!$C$5,0))</f>
        <v>0</v>
      </c>
      <c r="Q226" s="141">
        <f t="shared" si="45"/>
        <v>0</v>
      </c>
      <c r="R226" s="124" t="str">
        <f>IF($A226="","",IF(วันทำงาน!J226&lt;&gt;"",วันทำงาน!J226,""))</f>
        <v/>
      </c>
      <c r="S226" s="124" t="str">
        <f>IF($A226="","",IF(วันทำงาน!K226&lt;&gt;"",วันทำงาน!K226,""))</f>
        <v/>
      </c>
      <c r="T226" s="156">
        <f>IF(วันทำงาน!AZ226&lt;&gt;"",IF(วันทำงาน!AZ226&gt;S226,S226,วันทำงาน!AZ226),"")</f>
        <v>1</v>
      </c>
      <c r="U226" s="106" t="str">
        <f>IF(A226="","",เงื่อนไข!C$4)</f>
        <v/>
      </c>
      <c r="V226" s="106">
        <f t="shared" si="46"/>
        <v>0</v>
      </c>
      <c r="W226" s="105" t="str">
        <f t="shared" si="47"/>
        <v/>
      </c>
      <c r="X226" s="186" t="str">
        <f t="shared" si="48"/>
        <v/>
      </c>
      <c r="Y226" s="184">
        <f>วันทำงาน!AQ226</f>
        <v>0</v>
      </c>
      <c r="Z226" s="150"/>
      <c r="AA226" s="150">
        <f>IF($W226="",0,IF($W226&gt;=100%,เงื่อนไข!$H$4,IF($W226&gt;=80%,เงื่อนไข!$G$4,IF($W226&gt;=50%,เงื่อนไข!$F$4,IF($W226&lt;50%,เงื่อนไข!$E$4)))))</f>
        <v>0</v>
      </c>
      <c r="AB226" s="179">
        <f t="shared" si="49"/>
        <v>0</v>
      </c>
      <c r="AC226" s="141">
        <f t="shared" si="50"/>
        <v>0</v>
      </c>
      <c r="AD226" s="175">
        <f>IF(AB226=0,0,AB226/$R226*เงื่อนไข!$B$4)</f>
        <v>0</v>
      </c>
      <c r="AE226" s="181">
        <f t="shared" si="55"/>
        <v>0</v>
      </c>
      <c r="AF226" s="175">
        <f>SUMIF(วันทำงาน!$F$554:$F$687,$B226,วันทำงาน!$J$554:$J$687)</f>
        <v>0</v>
      </c>
      <c r="AG226" s="182">
        <f>IF((AND($W226&gt;=100%,$W226&lt;&gt;"")),เงื่อนไข!$F$8*Y226/$V226,0)</f>
        <v>0</v>
      </c>
      <c r="AH226" s="181">
        <f>SUM(วันทำงาน!AR226:AT226,วันทำงาน!AV226:AX226)</f>
        <v>0</v>
      </c>
      <c r="AI226" s="150"/>
      <c r="AJ226" s="150">
        <f>IF($W226="",0,IF($W226&gt;=100%,เงื่อนไข!$L$4,IF($W226&gt;=80%,เงื่อนไข!$K$4,IF($W226&gt;=50%,เงื่อนไข!$J$4,IF($W226&lt;50%,เงื่อนไข!$I$4)))))</f>
        <v>0</v>
      </c>
      <c r="AK226" s="179">
        <f t="shared" si="51"/>
        <v>0</v>
      </c>
      <c r="AL226" s="175">
        <f t="shared" si="52"/>
        <v>0</v>
      </c>
      <c r="AM226" s="175">
        <f>IF(AK226=0,0,AK226/$R226*เงื่อนไข!$B$4)</f>
        <v>0</v>
      </c>
      <c r="AN226" s="181">
        <f t="shared" si="56"/>
        <v>0</v>
      </c>
      <c r="AO226" s="175">
        <f>SUMIF(วันทำงาน!$F$554:$F$687,$B226,วันทำงาน!$K$554:$K$687)</f>
        <v>0</v>
      </c>
      <c r="AP226" s="182">
        <f>IF((AND($W226&gt;=100%,$W226&lt;&gt;"")),เงื่อนไข!$F$8*AH226/$V226,0)</f>
        <v>0</v>
      </c>
      <c r="AQ226" s="184">
        <f>วันทำงาน!AU226</f>
        <v>0</v>
      </c>
      <c r="AR226" s="150"/>
      <c r="AS226" s="150">
        <f>IF(W226="",0,IF($W226&gt;=100%,เงื่อนไข!$P$4,IF($W226&gt;=80%,เงื่อนไข!$O$4,IF($W226&gt;=50%,เงื่อนไข!$N$4,IF($W226&lt;50%,เงื่อนไข!$M$4)))))</f>
        <v>0</v>
      </c>
      <c r="AT226" s="179">
        <f t="shared" si="53"/>
        <v>0</v>
      </c>
      <c r="AU226" s="175">
        <f t="shared" si="54"/>
        <v>0</v>
      </c>
      <c r="AV226" s="175">
        <f>IF(AT226=0,0,AT226/$R226*เงื่อนไข!$B$4)</f>
        <v>0</v>
      </c>
      <c r="AW226" s="181">
        <f t="shared" si="57"/>
        <v>0</v>
      </c>
      <c r="AX226" s="175">
        <f>SUMIF(วันทำงาน!$F$554:$F$687,$B226,วันทำงาน!$L$554:$L$687)</f>
        <v>0</v>
      </c>
      <c r="AY226" s="182">
        <f>IF((AND($W226&gt;=100%,$W226&lt;&gt;"")),เงื่อนไข!$F$8*AQ226/$V226,0)</f>
        <v>0</v>
      </c>
    </row>
    <row r="227" spans="1:51" s="6" customFormat="1" x14ac:dyDescent="0.25">
      <c r="A227" s="124" t="str">
        <f>IF(วันทำงาน!A227&lt;&gt;"",วันทำงาน!A227,"")</f>
        <v/>
      </c>
      <c r="B227" s="124" t="str">
        <f>IF(วันทำงาน!B227&lt;&gt;"",วันทำงาน!B227,"")</f>
        <v/>
      </c>
      <c r="C227" s="124"/>
      <c r="D227" s="124" t="str">
        <f>IF(วันทำงาน!C227&lt;&gt;"",วันทำงาน!C227,"")</f>
        <v/>
      </c>
      <c r="E227" s="125" t="str">
        <f>IF(วันทำงาน!D227&lt;&gt;"",วันทำงาน!D227,"")</f>
        <v/>
      </c>
      <c r="F227" s="90" t="str">
        <f>IF(วันทำงาน!E227&lt;&gt;"",วันทำงาน!E227,"")</f>
        <v/>
      </c>
      <c r="G227" s="124" t="str">
        <f>IF(วันทำงาน!F227&lt;&gt;"",วันทำงาน!F227,"")</f>
        <v/>
      </c>
      <c r="H227" s="136" t="str">
        <f>IF(F227="Salesman",วันทำงาน!G227,"")</f>
        <v/>
      </c>
      <c r="I227" s="141" t="str">
        <f>IF($H227="","",AB227/$R227*(100%-เงื่อนไข!$B$4))</f>
        <v/>
      </c>
      <c r="J227" s="141" t="str">
        <f>IF($H227="","",AK227/$R227*(100%-เงื่อนไข!$B$4))</f>
        <v/>
      </c>
      <c r="K227" s="141" t="str">
        <f>IF($H227="","",AT227/$R227*(100%-เงื่อนไข!$B$4))</f>
        <v/>
      </c>
      <c r="L227" s="141" t="str">
        <f t="shared" si="44"/>
        <v/>
      </c>
      <c r="M227" s="142" t="str">
        <f>IF((OR(วันทำงาน!H227="",$F$1="")),"",IF(F227="Salesman",วันทำงาน!H227,""))</f>
        <v/>
      </c>
      <c r="N227" s="111">
        <f>IF($M227="",0,IF($X227="P",Y227*เงื่อนไข!$C$5,0))</f>
        <v>0</v>
      </c>
      <c r="O227" s="111">
        <f>IF($M227="",0,IF($X227="P",AH227*เงื่อนไข!$C$5,0))</f>
        <v>0</v>
      </c>
      <c r="P227" s="141">
        <f>IF($M227="",0,IF($X227="P",AQ227*เงื่อนไข!$C$5,0))</f>
        <v>0</v>
      </c>
      <c r="Q227" s="141">
        <f t="shared" si="45"/>
        <v>0</v>
      </c>
      <c r="R227" s="124" t="str">
        <f>IF($A227="","",IF(วันทำงาน!J227&lt;&gt;"",วันทำงาน!J227,""))</f>
        <v/>
      </c>
      <c r="S227" s="124" t="str">
        <f>IF($A227="","",IF(วันทำงาน!K227&lt;&gt;"",วันทำงาน!K227,""))</f>
        <v/>
      </c>
      <c r="T227" s="156">
        <f>IF(วันทำงาน!AZ227&lt;&gt;"",IF(วันทำงาน!AZ227&gt;S227,S227,วันทำงาน!AZ227),"")</f>
        <v>1</v>
      </c>
      <c r="U227" s="106" t="str">
        <f>IF(A227="","",เงื่อนไข!C$4)</f>
        <v/>
      </c>
      <c r="V227" s="106">
        <f t="shared" si="46"/>
        <v>0</v>
      </c>
      <c r="W227" s="105" t="str">
        <f t="shared" si="47"/>
        <v/>
      </c>
      <c r="X227" s="186" t="str">
        <f t="shared" si="48"/>
        <v/>
      </c>
      <c r="Y227" s="184">
        <f>วันทำงาน!AQ227</f>
        <v>0</v>
      </c>
      <c r="Z227" s="150"/>
      <c r="AA227" s="150">
        <f>IF($W227="",0,IF($W227&gt;=100%,เงื่อนไข!$H$4,IF($W227&gt;=80%,เงื่อนไข!$G$4,IF($W227&gt;=50%,เงื่อนไข!$F$4,IF($W227&lt;50%,เงื่อนไข!$E$4)))))</f>
        <v>0</v>
      </c>
      <c r="AB227" s="179">
        <f t="shared" si="49"/>
        <v>0</v>
      </c>
      <c r="AC227" s="141">
        <f t="shared" si="50"/>
        <v>0</v>
      </c>
      <c r="AD227" s="175">
        <f>IF(AB227=0,0,AB227/$R227*เงื่อนไข!$B$4)</f>
        <v>0</v>
      </c>
      <c r="AE227" s="181">
        <f t="shared" si="55"/>
        <v>0</v>
      </c>
      <c r="AF227" s="175">
        <f>SUMIF(วันทำงาน!$F$554:$F$687,$B227,วันทำงาน!$J$554:$J$687)</f>
        <v>0</v>
      </c>
      <c r="AG227" s="182">
        <f>IF((AND($W227&gt;=100%,$W227&lt;&gt;"")),เงื่อนไข!$F$8*Y227/$V227,0)</f>
        <v>0</v>
      </c>
      <c r="AH227" s="181">
        <f>SUM(วันทำงาน!AR227:AT227,วันทำงาน!AV227:AX227)</f>
        <v>0</v>
      </c>
      <c r="AI227" s="150"/>
      <c r="AJ227" s="150">
        <f>IF($W227="",0,IF($W227&gt;=100%,เงื่อนไข!$L$4,IF($W227&gt;=80%,เงื่อนไข!$K$4,IF($W227&gt;=50%,เงื่อนไข!$J$4,IF($W227&lt;50%,เงื่อนไข!$I$4)))))</f>
        <v>0</v>
      </c>
      <c r="AK227" s="179">
        <f t="shared" si="51"/>
        <v>0</v>
      </c>
      <c r="AL227" s="175">
        <f t="shared" si="52"/>
        <v>0</v>
      </c>
      <c r="AM227" s="175">
        <f>IF(AK227=0,0,AK227/$R227*เงื่อนไข!$B$4)</f>
        <v>0</v>
      </c>
      <c r="AN227" s="181">
        <f t="shared" si="56"/>
        <v>0</v>
      </c>
      <c r="AO227" s="175">
        <f>SUMIF(วันทำงาน!$F$554:$F$687,$B227,วันทำงาน!$K$554:$K$687)</f>
        <v>0</v>
      </c>
      <c r="AP227" s="182">
        <f>IF((AND($W227&gt;=100%,$W227&lt;&gt;"")),เงื่อนไข!$F$8*AH227/$V227,0)</f>
        <v>0</v>
      </c>
      <c r="AQ227" s="184">
        <f>วันทำงาน!AU227</f>
        <v>0</v>
      </c>
      <c r="AR227" s="150"/>
      <c r="AS227" s="150">
        <f>IF(W227="",0,IF($W227&gt;=100%,เงื่อนไข!$P$4,IF($W227&gt;=80%,เงื่อนไข!$O$4,IF($W227&gt;=50%,เงื่อนไข!$N$4,IF($W227&lt;50%,เงื่อนไข!$M$4)))))</f>
        <v>0</v>
      </c>
      <c r="AT227" s="179">
        <f t="shared" si="53"/>
        <v>0</v>
      </c>
      <c r="AU227" s="175">
        <f t="shared" si="54"/>
        <v>0</v>
      </c>
      <c r="AV227" s="175">
        <f>IF(AT227=0,0,AT227/$R227*เงื่อนไข!$B$4)</f>
        <v>0</v>
      </c>
      <c r="AW227" s="181">
        <f t="shared" si="57"/>
        <v>0</v>
      </c>
      <c r="AX227" s="175">
        <f>SUMIF(วันทำงาน!$F$554:$F$687,$B227,วันทำงาน!$L$554:$L$687)</f>
        <v>0</v>
      </c>
      <c r="AY227" s="182">
        <f>IF((AND($W227&gt;=100%,$W227&lt;&gt;"")),เงื่อนไข!$F$8*AQ227/$V227,0)</f>
        <v>0</v>
      </c>
    </row>
    <row r="228" spans="1:51" s="6" customFormat="1" x14ac:dyDescent="0.25">
      <c r="A228" s="124" t="str">
        <f>IF(วันทำงาน!A228&lt;&gt;"",วันทำงาน!A228,"")</f>
        <v/>
      </c>
      <c r="B228" s="124" t="str">
        <f>IF(วันทำงาน!B228&lt;&gt;"",วันทำงาน!B228,"")</f>
        <v/>
      </c>
      <c r="C228" s="124"/>
      <c r="D228" s="124" t="str">
        <f>IF(วันทำงาน!C228&lt;&gt;"",วันทำงาน!C228,"")</f>
        <v/>
      </c>
      <c r="E228" s="125" t="str">
        <f>IF(วันทำงาน!D228&lt;&gt;"",วันทำงาน!D228,"")</f>
        <v/>
      </c>
      <c r="F228" s="90" t="str">
        <f>IF(วันทำงาน!E228&lt;&gt;"",วันทำงาน!E228,"")</f>
        <v/>
      </c>
      <c r="G228" s="124" t="str">
        <f>IF(วันทำงาน!F228&lt;&gt;"",วันทำงาน!F228,"")</f>
        <v/>
      </c>
      <c r="H228" s="136" t="str">
        <f>IF(F228="Salesman",วันทำงาน!G228,"")</f>
        <v/>
      </c>
      <c r="I228" s="141" t="str">
        <f>IF($H228="","",AB228/$R228*(100%-เงื่อนไข!$B$4))</f>
        <v/>
      </c>
      <c r="J228" s="141" t="str">
        <f>IF($H228="","",AK228/$R228*(100%-เงื่อนไข!$B$4))</f>
        <v/>
      </c>
      <c r="K228" s="141" t="str">
        <f>IF($H228="","",AT228/$R228*(100%-เงื่อนไข!$B$4))</f>
        <v/>
      </c>
      <c r="L228" s="141" t="str">
        <f t="shared" si="44"/>
        <v/>
      </c>
      <c r="M228" s="142" t="str">
        <f>IF((OR(วันทำงาน!H228="",$F$1="")),"",IF(F228="Salesman",วันทำงาน!H228,""))</f>
        <v/>
      </c>
      <c r="N228" s="111">
        <f>IF($M228="",0,IF($X228="P",Y228*เงื่อนไข!$C$5,0))</f>
        <v>0</v>
      </c>
      <c r="O228" s="111">
        <f>IF($M228="",0,IF($X228="P",AH228*เงื่อนไข!$C$5,0))</f>
        <v>0</v>
      </c>
      <c r="P228" s="141">
        <f>IF($M228="",0,IF($X228="P",AQ228*เงื่อนไข!$C$5,0))</f>
        <v>0</v>
      </c>
      <c r="Q228" s="141">
        <f t="shared" si="45"/>
        <v>0</v>
      </c>
      <c r="R228" s="124" t="str">
        <f>IF($A228="","",IF(วันทำงาน!J228&lt;&gt;"",วันทำงาน!J228,""))</f>
        <v/>
      </c>
      <c r="S228" s="124" t="str">
        <f>IF($A228="","",IF(วันทำงาน!K228&lt;&gt;"",วันทำงาน!K228,""))</f>
        <v/>
      </c>
      <c r="T228" s="156">
        <f>IF(วันทำงาน!AZ228&lt;&gt;"",IF(วันทำงาน!AZ228&gt;S228,S228,วันทำงาน!AZ228),"")</f>
        <v>1</v>
      </c>
      <c r="U228" s="106" t="str">
        <f>IF(A228="","",เงื่อนไข!C$4)</f>
        <v/>
      </c>
      <c r="V228" s="106">
        <f t="shared" si="46"/>
        <v>0</v>
      </c>
      <c r="W228" s="105" t="str">
        <f t="shared" si="47"/>
        <v/>
      </c>
      <c r="X228" s="186" t="str">
        <f t="shared" si="48"/>
        <v/>
      </c>
      <c r="Y228" s="184">
        <f>วันทำงาน!AQ228</f>
        <v>0</v>
      </c>
      <c r="Z228" s="150"/>
      <c r="AA228" s="150">
        <f>IF($W228="",0,IF($W228&gt;=100%,เงื่อนไข!$H$4,IF($W228&gt;=80%,เงื่อนไข!$G$4,IF($W228&gt;=50%,เงื่อนไข!$F$4,IF($W228&lt;50%,เงื่อนไข!$E$4)))))</f>
        <v>0</v>
      </c>
      <c r="AB228" s="179">
        <f t="shared" si="49"/>
        <v>0</v>
      </c>
      <c r="AC228" s="141">
        <f t="shared" si="50"/>
        <v>0</v>
      </c>
      <c r="AD228" s="175">
        <f>IF(AB228=0,0,AB228/$R228*เงื่อนไข!$B$4)</f>
        <v>0</v>
      </c>
      <c r="AE228" s="181">
        <f t="shared" si="55"/>
        <v>0</v>
      </c>
      <c r="AF228" s="175">
        <f>SUMIF(วันทำงาน!$F$554:$F$687,$B228,วันทำงาน!$J$554:$J$687)</f>
        <v>0</v>
      </c>
      <c r="AG228" s="182">
        <f>IF((AND($W228&gt;=100%,$W228&lt;&gt;"")),เงื่อนไข!$F$8*Y228/$V228,0)</f>
        <v>0</v>
      </c>
      <c r="AH228" s="181">
        <f>SUM(วันทำงาน!AR228:AT228,วันทำงาน!AV228:AX228)</f>
        <v>0</v>
      </c>
      <c r="AI228" s="150"/>
      <c r="AJ228" s="150">
        <f>IF($W228="",0,IF($W228&gt;=100%,เงื่อนไข!$L$4,IF($W228&gt;=80%,เงื่อนไข!$K$4,IF($W228&gt;=50%,เงื่อนไข!$J$4,IF($W228&lt;50%,เงื่อนไข!$I$4)))))</f>
        <v>0</v>
      </c>
      <c r="AK228" s="179">
        <f t="shared" si="51"/>
        <v>0</v>
      </c>
      <c r="AL228" s="175">
        <f t="shared" si="52"/>
        <v>0</v>
      </c>
      <c r="AM228" s="175">
        <f>IF(AK228=0,0,AK228/$R228*เงื่อนไข!$B$4)</f>
        <v>0</v>
      </c>
      <c r="AN228" s="181">
        <f t="shared" si="56"/>
        <v>0</v>
      </c>
      <c r="AO228" s="175">
        <f>SUMIF(วันทำงาน!$F$554:$F$687,$B228,วันทำงาน!$K$554:$K$687)</f>
        <v>0</v>
      </c>
      <c r="AP228" s="182">
        <f>IF((AND($W228&gt;=100%,$W228&lt;&gt;"")),เงื่อนไข!$F$8*AH228/$V228,0)</f>
        <v>0</v>
      </c>
      <c r="AQ228" s="184">
        <f>วันทำงาน!AU228</f>
        <v>0</v>
      </c>
      <c r="AR228" s="150"/>
      <c r="AS228" s="150">
        <f>IF(W228="",0,IF($W228&gt;=100%,เงื่อนไข!$P$4,IF($W228&gt;=80%,เงื่อนไข!$O$4,IF($W228&gt;=50%,เงื่อนไข!$N$4,IF($W228&lt;50%,เงื่อนไข!$M$4)))))</f>
        <v>0</v>
      </c>
      <c r="AT228" s="179">
        <f t="shared" si="53"/>
        <v>0</v>
      </c>
      <c r="AU228" s="175">
        <f t="shared" si="54"/>
        <v>0</v>
      </c>
      <c r="AV228" s="175">
        <f>IF(AT228=0,0,AT228/$R228*เงื่อนไข!$B$4)</f>
        <v>0</v>
      </c>
      <c r="AW228" s="181">
        <f t="shared" si="57"/>
        <v>0</v>
      </c>
      <c r="AX228" s="175">
        <f>SUMIF(วันทำงาน!$F$554:$F$687,$B228,วันทำงาน!$L$554:$L$687)</f>
        <v>0</v>
      </c>
      <c r="AY228" s="182">
        <f>IF((AND($W228&gt;=100%,$W228&lt;&gt;"")),เงื่อนไข!$F$8*AQ228/$V228,0)</f>
        <v>0</v>
      </c>
    </row>
    <row r="229" spans="1:51" s="6" customFormat="1" x14ac:dyDescent="0.25">
      <c r="A229" s="124" t="str">
        <f>IF(วันทำงาน!A229&lt;&gt;"",วันทำงาน!A229,"")</f>
        <v/>
      </c>
      <c r="B229" s="124" t="str">
        <f>IF(วันทำงาน!B229&lt;&gt;"",วันทำงาน!B229,"")</f>
        <v/>
      </c>
      <c r="C229" s="124"/>
      <c r="D229" s="124" t="str">
        <f>IF(วันทำงาน!C229&lt;&gt;"",วันทำงาน!C229,"")</f>
        <v/>
      </c>
      <c r="E229" s="125" t="str">
        <f>IF(วันทำงาน!D229&lt;&gt;"",วันทำงาน!D229,"")</f>
        <v/>
      </c>
      <c r="F229" s="90" t="str">
        <f>IF(วันทำงาน!E229&lt;&gt;"",วันทำงาน!E229,"")</f>
        <v/>
      </c>
      <c r="G229" s="124" t="str">
        <f>IF(วันทำงาน!F229&lt;&gt;"",วันทำงาน!F229,"")</f>
        <v/>
      </c>
      <c r="H229" s="136" t="str">
        <f>IF(F229="Salesman",วันทำงาน!G229,"")</f>
        <v/>
      </c>
      <c r="I229" s="141" t="str">
        <f>IF($H229="","",AB229/$R229*(100%-เงื่อนไข!$B$4))</f>
        <v/>
      </c>
      <c r="J229" s="141" t="str">
        <f>IF($H229="","",AK229/$R229*(100%-เงื่อนไข!$B$4))</f>
        <v/>
      </c>
      <c r="K229" s="141" t="str">
        <f>IF($H229="","",AT229/$R229*(100%-เงื่อนไข!$B$4))</f>
        <v/>
      </c>
      <c r="L229" s="141" t="str">
        <f t="shared" si="44"/>
        <v/>
      </c>
      <c r="M229" s="142" t="str">
        <f>IF((OR(วันทำงาน!H229="",$F$1="")),"",IF(F229="Salesman",วันทำงาน!H229,""))</f>
        <v/>
      </c>
      <c r="N229" s="111">
        <f>IF($M229="",0,IF($X229="P",Y229*เงื่อนไข!$C$5,0))</f>
        <v>0</v>
      </c>
      <c r="O229" s="111">
        <f>IF($M229="",0,IF($X229="P",AH229*เงื่อนไข!$C$5,0))</f>
        <v>0</v>
      </c>
      <c r="P229" s="141">
        <f>IF($M229="",0,IF($X229="P",AQ229*เงื่อนไข!$C$5,0))</f>
        <v>0</v>
      </c>
      <c r="Q229" s="141">
        <f t="shared" si="45"/>
        <v>0</v>
      </c>
      <c r="R229" s="124" t="str">
        <f>IF($A229="","",IF(วันทำงาน!J229&lt;&gt;"",วันทำงาน!J229,""))</f>
        <v/>
      </c>
      <c r="S229" s="124" t="str">
        <f>IF($A229="","",IF(วันทำงาน!K229&lt;&gt;"",วันทำงาน!K229,""))</f>
        <v/>
      </c>
      <c r="T229" s="156">
        <f>IF(วันทำงาน!AZ229&lt;&gt;"",IF(วันทำงาน!AZ229&gt;S229,S229,วันทำงาน!AZ229),"")</f>
        <v>1</v>
      </c>
      <c r="U229" s="106" t="str">
        <f>IF(A229="","",เงื่อนไข!C$4)</f>
        <v/>
      </c>
      <c r="V229" s="106">
        <f t="shared" si="46"/>
        <v>0</v>
      </c>
      <c r="W229" s="105" t="str">
        <f t="shared" si="47"/>
        <v/>
      </c>
      <c r="X229" s="186" t="str">
        <f t="shared" si="48"/>
        <v/>
      </c>
      <c r="Y229" s="184">
        <f>วันทำงาน!AQ229</f>
        <v>0</v>
      </c>
      <c r="Z229" s="150"/>
      <c r="AA229" s="150">
        <f>IF($W229="",0,IF($W229&gt;=100%,เงื่อนไข!$H$4,IF($W229&gt;=80%,เงื่อนไข!$G$4,IF($W229&gt;=50%,เงื่อนไข!$F$4,IF($W229&lt;50%,เงื่อนไข!$E$4)))))</f>
        <v>0</v>
      </c>
      <c r="AB229" s="179">
        <f t="shared" si="49"/>
        <v>0</v>
      </c>
      <c r="AC229" s="141">
        <f t="shared" si="50"/>
        <v>0</v>
      </c>
      <c r="AD229" s="175">
        <f>IF(AB229=0,0,AB229/$R229*เงื่อนไข!$B$4)</f>
        <v>0</v>
      </c>
      <c r="AE229" s="181">
        <f t="shared" si="55"/>
        <v>0</v>
      </c>
      <c r="AF229" s="175">
        <f>SUMIF(วันทำงาน!$F$554:$F$687,$B229,วันทำงาน!$J$554:$J$687)</f>
        <v>0</v>
      </c>
      <c r="AG229" s="182">
        <f>IF((AND($W229&gt;=100%,$W229&lt;&gt;"")),เงื่อนไข!$F$8*Y229/$V229,0)</f>
        <v>0</v>
      </c>
      <c r="AH229" s="181">
        <f>SUM(วันทำงาน!AR229:AT229,วันทำงาน!AV229:AX229)</f>
        <v>0</v>
      </c>
      <c r="AI229" s="150"/>
      <c r="AJ229" s="150">
        <f>IF($W229="",0,IF($W229&gt;=100%,เงื่อนไข!$L$4,IF($W229&gt;=80%,เงื่อนไข!$K$4,IF($W229&gt;=50%,เงื่อนไข!$J$4,IF($W229&lt;50%,เงื่อนไข!$I$4)))))</f>
        <v>0</v>
      </c>
      <c r="AK229" s="179">
        <f t="shared" si="51"/>
        <v>0</v>
      </c>
      <c r="AL229" s="175">
        <f t="shared" si="52"/>
        <v>0</v>
      </c>
      <c r="AM229" s="175">
        <f>IF(AK229=0,0,AK229/$R229*เงื่อนไข!$B$4)</f>
        <v>0</v>
      </c>
      <c r="AN229" s="181">
        <f t="shared" si="56"/>
        <v>0</v>
      </c>
      <c r="AO229" s="175">
        <f>SUMIF(วันทำงาน!$F$554:$F$687,$B229,วันทำงาน!$K$554:$K$687)</f>
        <v>0</v>
      </c>
      <c r="AP229" s="182">
        <f>IF((AND($W229&gt;=100%,$W229&lt;&gt;"")),เงื่อนไข!$F$8*AH229/$V229,0)</f>
        <v>0</v>
      </c>
      <c r="AQ229" s="184">
        <f>วันทำงาน!AU229</f>
        <v>0</v>
      </c>
      <c r="AR229" s="150"/>
      <c r="AS229" s="150">
        <f>IF(W229="",0,IF($W229&gt;=100%,เงื่อนไข!$P$4,IF($W229&gt;=80%,เงื่อนไข!$O$4,IF($W229&gt;=50%,เงื่อนไข!$N$4,IF($W229&lt;50%,เงื่อนไข!$M$4)))))</f>
        <v>0</v>
      </c>
      <c r="AT229" s="179">
        <f t="shared" si="53"/>
        <v>0</v>
      </c>
      <c r="AU229" s="175">
        <f t="shared" si="54"/>
        <v>0</v>
      </c>
      <c r="AV229" s="175">
        <f>IF(AT229=0,0,AT229/$R229*เงื่อนไข!$B$4)</f>
        <v>0</v>
      </c>
      <c r="AW229" s="181">
        <f t="shared" si="57"/>
        <v>0</v>
      </c>
      <c r="AX229" s="175">
        <f>SUMIF(วันทำงาน!$F$554:$F$687,$B229,วันทำงาน!$L$554:$L$687)</f>
        <v>0</v>
      </c>
      <c r="AY229" s="182">
        <f>IF((AND($W229&gt;=100%,$W229&lt;&gt;"")),เงื่อนไข!$F$8*AQ229/$V229,0)</f>
        <v>0</v>
      </c>
    </row>
    <row r="230" spans="1:51" s="6" customFormat="1" x14ac:dyDescent="0.25">
      <c r="A230" s="124" t="str">
        <f>IF(วันทำงาน!A230&lt;&gt;"",วันทำงาน!A230,"")</f>
        <v/>
      </c>
      <c r="B230" s="124" t="str">
        <f>IF(วันทำงาน!B230&lt;&gt;"",วันทำงาน!B230,"")</f>
        <v/>
      </c>
      <c r="C230" s="124"/>
      <c r="D230" s="124" t="str">
        <f>IF(วันทำงาน!C230&lt;&gt;"",วันทำงาน!C230,"")</f>
        <v/>
      </c>
      <c r="E230" s="125" t="str">
        <f>IF(วันทำงาน!D230&lt;&gt;"",วันทำงาน!D230,"")</f>
        <v/>
      </c>
      <c r="F230" s="90" t="str">
        <f>IF(วันทำงาน!E230&lt;&gt;"",วันทำงาน!E230,"")</f>
        <v/>
      </c>
      <c r="G230" s="124" t="str">
        <f>IF(วันทำงาน!F230&lt;&gt;"",วันทำงาน!F230,"")</f>
        <v/>
      </c>
      <c r="H230" s="136" t="str">
        <f>IF(F230="Salesman",วันทำงาน!G230,"")</f>
        <v/>
      </c>
      <c r="I230" s="141" t="str">
        <f>IF($H230="","",AB230/$R230*(100%-เงื่อนไข!$B$4))</f>
        <v/>
      </c>
      <c r="J230" s="141" t="str">
        <f>IF($H230="","",AK230/$R230*(100%-เงื่อนไข!$B$4))</f>
        <v/>
      </c>
      <c r="K230" s="141" t="str">
        <f>IF($H230="","",AT230/$R230*(100%-เงื่อนไข!$B$4))</f>
        <v/>
      </c>
      <c r="L230" s="141" t="str">
        <f t="shared" si="44"/>
        <v/>
      </c>
      <c r="M230" s="142" t="str">
        <f>IF((OR(วันทำงาน!H230="",$F$1="")),"",IF(F230="Salesman",วันทำงาน!H230,""))</f>
        <v/>
      </c>
      <c r="N230" s="111">
        <f>IF($M230="",0,IF($X230="P",Y230*เงื่อนไข!$C$5,0))</f>
        <v>0</v>
      </c>
      <c r="O230" s="111">
        <f>IF($M230="",0,IF($X230="P",AH230*เงื่อนไข!$C$5,0))</f>
        <v>0</v>
      </c>
      <c r="P230" s="141">
        <f>IF($M230="",0,IF($X230="P",AQ230*เงื่อนไข!$C$5,0))</f>
        <v>0</v>
      </c>
      <c r="Q230" s="141">
        <f t="shared" si="45"/>
        <v>0</v>
      </c>
      <c r="R230" s="124" t="str">
        <f>IF($A230="","",IF(วันทำงาน!J230&lt;&gt;"",วันทำงาน!J230,""))</f>
        <v/>
      </c>
      <c r="S230" s="124" t="str">
        <f>IF($A230="","",IF(วันทำงาน!K230&lt;&gt;"",วันทำงาน!K230,""))</f>
        <v/>
      </c>
      <c r="T230" s="156">
        <f>IF(วันทำงาน!AZ230&lt;&gt;"",IF(วันทำงาน!AZ230&gt;S230,S230,วันทำงาน!AZ230),"")</f>
        <v>1</v>
      </c>
      <c r="U230" s="106" t="str">
        <f>IF(A230="","",เงื่อนไข!C$4)</f>
        <v/>
      </c>
      <c r="V230" s="106">
        <f t="shared" si="46"/>
        <v>0</v>
      </c>
      <c r="W230" s="105" t="str">
        <f t="shared" si="47"/>
        <v/>
      </c>
      <c r="X230" s="186" t="str">
        <f t="shared" si="48"/>
        <v/>
      </c>
      <c r="Y230" s="184">
        <f>วันทำงาน!AQ230</f>
        <v>0</v>
      </c>
      <c r="Z230" s="150"/>
      <c r="AA230" s="150">
        <f>IF($W230="",0,IF($W230&gt;=100%,เงื่อนไข!$H$4,IF($W230&gt;=80%,เงื่อนไข!$G$4,IF($W230&gt;=50%,เงื่อนไข!$F$4,IF($W230&lt;50%,เงื่อนไข!$E$4)))))</f>
        <v>0</v>
      </c>
      <c r="AB230" s="179">
        <f t="shared" si="49"/>
        <v>0</v>
      </c>
      <c r="AC230" s="141">
        <f t="shared" si="50"/>
        <v>0</v>
      </c>
      <c r="AD230" s="175">
        <f>IF(AB230=0,0,AB230/$R230*เงื่อนไข!$B$4)</f>
        <v>0</v>
      </c>
      <c r="AE230" s="181">
        <f t="shared" si="55"/>
        <v>0</v>
      </c>
      <c r="AF230" s="175">
        <f>SUMIF(วันทำงาน!$F$554:$F$687,$B230,วันทำงาน!$J$554:$J$687)</f>
        <v>0</v>
      </c>
      <c r="AG230" s="182">
        <f>IF((AND($W230&gt;=100%,$W230&lt;&gt;"")),เงื่อนไข!$F$8*Y230/$V230,0)</f>
        <v>0</v>
      </c>
      <c r="AH230" s="181">
        <f>SUM(วันทำงาน!AR230:AT230,วันทำงาน!AV230:AX230)</f>
        <v>0</v>
      </c>
      <c r="AI230" s="150"/>
      <c r="AJ230" s="150">
        <f>IF($W230="",0,IF($W230&gt;=100%,เงื่อนไข!$L$4,IF($W230&gt;=80%,เงื่อนไข!$K$4,IF($W230&gt;=50%,เงื่อนไข!$J$4,IF($W230&lt;50%,เงื่อนไข!$I$4)))))</f>
        <v>0</v>
      </c>
      <c r="AK230" s="179">
        <f t="shared" si="51"/>
        <v>0</v>
      </c>
      <c r="AL230" s="175">
        <f t="shared" si="52"/>
        <v>0</v>
      </c>
      <c r="AM230" s="175">
        <f>IF(AK230=0,0,AK230/$R230*เงื่อนไข!$B$4)</f>
        <v>0</v>
      </c>
      <c r="AN230" s="181">
        <f t="shared" si="56"/>
        <v>0</v>
      </c>
      <c r="AO230" s="175">
        <f>SUMIF(วันทำงาน!$F$554:$F$687,$B230,วันทำงาน!$K$554:$K$687)</f>
        <v>0</v>
      </c>
      <c r="AP230" s="182">
        <f>IF((AND($W230&gt;=100%,$W230&lt;&gt;"")),เงื่อนไข!$F$8*AH230/$V230,0)</f>
        <v>0</v>
      </c>
      <c r="AQ230" s="184">
        <f>วันทำงาน!AU230</f>
        <v>0</v>
      </c>
      <c r="AR230" s="150"/>
      <c r="AS230" s="150">
        <f>IF(W230="",0,IF($W230&gt;=100%,เงื่อนไข!$P$4,IF($W230&gt;=80%,เงื่อนไข!$O$4,IF($W230&gt;=50%,เงื่อนไข!$N$4,IF($W230&lt;50%,เงื่อนไข!$M$4)))))</f>
        <v>0</v>
      </c>
      <c r="AT230" s="179">
        <f t="shared" si="53"/>
        <v>0</v>
      </c>
      <c r="AU230" s="175">
        <f t="shared" si="54"/>
        <v>0</v>
      </c>
      <c r="AV230" s="175">
        <f>IF(AT230=0,0,AT230/$R230*เงื่อนไข!$B$4)</f>
        <v>0</v>
      </c>
      <c r="AW230" s="181">
        <f t="shared" si="57"/>
        <v>0</v>
      </c>
      <c r="AX230" s="175">
        <f>SUMIF(วันทำงาน!$F$554:$F$687,$B230,วันทำงาน!$L$554:$L$687)</f>
        <v>0</v>
      </c>
      <c r="AY230" s="182">
        <f>IF((AND($W230&gt;=100%,$W230&lt;&gt;"")),เงื่อนไข!$F$8*AQ230/$V230,0)</f>
        <v>0</v>
      </c>
    </row>
    <row r="231" spans="1:51" s="6" customFormat="1" x14ac:dyDescent="0.25">
      <c r="A231" s="124" t="str">
        <f>IF(วันทำงาน!A231&lt;&gt;"",วันทำงาน!A231,"")</f>
        <v/>
      </c>
      <c r="B231" s="124" t="str">
        <f>IF(วันทำงาน!B231&lt;&gt;"",วันทำงาน!B231,"")</f>
        <v/>
      </c>
      <c r="C231" s="124"/>
      <c r="D231" s="124" t="str">
        <f>IF(วันทำงาน!C231&lt;&gt;"",วันทำงาน!C231,"")</f>
        <v/>
      </c>
      <c r="E231" s="125" t="str">
        <f>IF(วันทำงาน!D231&lt;&gt;"",วันทำงาน!D231,"")</f>
        <v/>
      </c>
      <c r="F231" s="90" t="str">
        <f>IF(วันทำงาน!E231&lt;&gt;"",วันทำงาน!E231,"")</f>
        <v/>
      </c>
      <c r="G231" s="124" t="str">
        <f>IF(วันทำงาน!F231&lt;&gt;"",วันทำงาน!F231,"")</f>
        <v/>
      </c>
      <c r="H231" s="136" t="str">
        <f>IF(F231="Salesman",วันทำงาน!G231,"")</f>
        <v/>
      </c>
      <c r="I231" s="141" t="str">
        <f>IF($H231="","",AB231/$R231*(100%-เงื่อนไข!$B$4))</f>
        <v/>
      </c>
      <c r="J231" s="141" t="str">
        <f>IF($H231="","",AK231/$R231*(100%-เงื่อนไข!$B$4))</f>
        <v/>
      </c>
      <c r="K231" s="141" t="str">
        <f>IF($H231="","",AT231/$R231*(100%-เงื่อนไข!$B$4))</f>
        <v/>
      </c>
      <c r="L231" s="141" t="str">
        <f t="shared" si="44"/>
        <v/>
      </c>
      <c r="M231" s="142" t="str">
        <f>IF((OR(วันทำงาน!H231="",$F$1="")),"",IF(F231="Salesman",วันทำงาน!H231,""))</f>
        <v/>
      </c>
      <c r="N231" s="111">
        <f>IF($M231="",0,IF($X231="P",Y231*เงื่อนไข!$C$5,0))</f>
        <v>0</v>
      </c>
      <c r="O231" s="111">
        <f>IF($M231="",0,IF($X231="P",AH231*เงื่อนไข!$C$5,0))</f>
        <v>0</v>
      </c>
      <c r="P231" s="141">
        <f>IF($M231="",0,IF($X231="P",AQ231*เงื่อนไข!$C$5,0))</f>
        <v>0</v>
      </c>
      <c r="Q231" s="141">
        <f t="shared" si="45"/>
        <v>0</v>
      </c>
      <c r="R231" s="124" t="str">
        <f>IF($A231="","",IF(วันทำงาน!J231&lt;&gt;"",วันทำงาน!J231,""))</f>
        <v/>
      </c>
      <c r="S231" s="124" t="str">
        <f>IF($A231="","",IF(วันทำงาน!K231&lt;&gt;"",วันทำงาน!K231,""))</f>
        <v/>
      </c>
      <c r="T231" s="156">
        <f>IF(วันทำงาน!AZ231&lt;&gt;"",IF(วันทำงาน!AZ231&gt;S231,S231,วันทำงาน!AZ231),"")</f>
        <v>1</v>
      </c>
      <c r="U231" s="106" t="str">
        <f>IF(A231="","",เงื่อนไข!C$4)</f>
        <v/>
      </c>
      <c r="V231" s="106">
        <f t="shared" si="46"/>
        <v>0</v>
      </c>
      <c r="W231" s="105" t="str">
        <f t="shared" si="47"/>
        <v/>
      </c>
      <c r="X231" s="186" t="str">
        <f t="shared" si="48"/>
        <v/>
      </c>
      <c r="Y231" s="184">
        <f>วันทำงาน!AQ231</f>
        <v>0</v>
      </c>
      <c r="Z231" s="150"/>
      <c r="AA231" s="150">
        <f>IF($W231="",0,IF($W231&gt;=100%,เงื่อนไข!$H$4,IF($W231&gt;=80%,เงื่อนไข!$G$4,IF($W231&gt;=50%,เงื่อนไข!$F$4,IF($W231&lt;50%,เงื่อนไข!$E$4)))))</f>
        <v>0</v>
      </c>
      <c r="AB231" s="179">
        <f t="shared" si="49"/>
        <v>0</v>
      </c>
      <c r="AC231" s="141">
        <f t="shared" si="50"/>
        <v>0</v>
      </c>
      <c r="AD231" s="175">
        <f>IF(AB231=0,0,AB231/$R231*เงื่อนไข!$B$4)</f>
        <v>0</v>
      </c>
      <c r="AE231" s="181">
        <f t="shared" si="55"/>
        <v>0</v>
      </c>
      <c r="AF231" s="175">
        <f>SUMIF(วันทำงาน!$F$554:$F$687,$B231,วันทำงาน!$J$554:$J$687)</f>
        <v>0</v>
      </c>
      <c r="AG231" s="182">
        <f>IF((AND($W231&gt;=100%,$W231&lt;&gt;"")),เงื่อนไข!$F$8*Y231/$V231,0)</f>
        <v>0</v>
      </c>
      <c r="AH231" s="181">
        <f>SUM(วันทำงาน!AR231:AT231,วันทำงาน!AV231:AX231)</f>
        <v>0</v>
      </c>
      <c r="AI231" s="150"/>
      <c r="AJ231" s="150">
        <f>IF($W231="",0,IF($W231&gt;=100%,เงื่อนไข!$L$4,IF($W231&gt;=80%,เงื่อนไข!$K$4,IF($W231&gt;=50%,เงื่อนไข!$J$4,IF($W231&lt;50%,เงื่อนไข!$I$4)))))</f>
        <v>0</v>
      </c>
      <c r="AK231" s="179">
        <f t="shared" si="51"/>
        <v>0</v>
      </c>
      <c r="AL231" s="175">
        <f t="shared" si="52"/>
        <v>0</v>
      </c>
      <c r="AM231" s="175">
        <f>IF(AK231=0,0,AK231/$R231*เงื่อนไข!$B$4)</f>
        <v>0</v>
      </c>
      <c r="AN231" s="181">
        <f t="shared" si="56"/>
        <v>0</v>
      </c>
      <c r="AO231" s="175">
        <f>SUMIF(วันทำงาน!$F$554:$F$687,$B231,วันทำงาน!$K$554:$K$687)</f>
        <v>0</v>
      </c>
      <c r="AP231" s="182">
        <f>IF((AND($W231&gt;=100%,$W231&lt;&gt;"")),เงื่อนไข!$F$8*AH231/$V231,0)</f>
        <v>0</v>
      </c>
      <c r="AQ231" s="184">
        <f>วันทำงาน!AU231</f>
        <v>0</v>
      </c>
      <c r="AR231" s="150"/>
      <c r="AS231" s="150">
        <f>IF(W231="",0,IF($W231&gt;=100%,เงื่อนไข!$P$4,IF($W231&gt;=80%,เงื่อนไข!$O$4,IF($W231&gt;=50%,เงื่อนไข!$N$4,IF($W231&lt;50%,เงื่อนไข!$M$4)))))</f>
        <v>0</v>
      </c>
      <c r="AT231" s="179">
        <f t="shared" si="53"/>
        <v>0</v>
      </c>
      <c r="AU231" s="175">
        <f t="shared" si="54"/>
        <v>0</v>
      </c>
      <c r="AV231" s="175">
        <f>IF(AT231=0,0,AT231/$R231*เงื่อนไข!$B$4)</f>
        <v>0</v>
      </c>
      <c r="AW231" s="181">
        <f t="shared" si="57"/>
        <v>0</v>
      </c>
      <c r="AX231" s="175">
        <f>SUMIF(วันทำงาน!$F$554:$F$687,$B231,วันทำงาน!$L$554:$L$687)</f>
        <v>0</v>
      </c>
      <c r="AY231" s="182">
        <f>IF((AND($W231&gt;=100%,$W231&lt;&gt;"")),เงื่อนไข!$F$8*AQ231/$V231,0)</f>
        <v>0</v>
      </c>
    </row>
    <row r="232" spans="1:51" s="6" customFormat="1" x14ac:dyDescent="0.25">
      <c r="A232" s="124" t="str">
        <f>IF(วันทำงาน!A232&lt;&gt;"",วันทำงาน!A232,"")</f>
        <v/>
      </c>
      <c r="B232" s="124" t="str">
        <f>IF(วันทำงาน!B232&lt;&gt;"",วันทำงาน!B232,"")</f>
        <v/>
      </c>
      <c r="C232" s="124"/>
      <c r="D232" s="124" t="str">
        <f>IF(วันทำงาน!C232&lt;&gt;"",วันทำงาน!C232,"")</f>
        <v/>
      </c>
      <c r="E232" s="125" t="str">
        <f>IF(วันทำงาน!D232&lt;&gt;"",วันทำงาน!D232,"")</f>
        <v/>
      </c>
      <c r="F232" s="90" t="str">
        <f>IF(วันทำงาน!E232&lt;&gt;"",วันทำงาน!E232,"")</f>
        <v/>
      </c>
      <c r="G232" s="124" t="str">
        <f>IF(วันทำงาน!F232&lt;&gt;"",วันทำงาน!F232,"")</f>
        <v/>
      </c>
      <c r="H232" s="136" t="str">
        <f>IF(F232="Salesman",วันทำงาน!G232,"")</f>
        <v/>
      </c>
      <c r="I232" s="141" t="str">
        <f>IF($H232="","",AB232/$R232*(100%-เงื่อนไข!$B$4))</f>
        <v/>
      </c>
      <c r="J232" s="141" t="str">
        <f>IF($H232="","",AK232/$R232*(100%-เงื่อนไข!$B$4))</f>
        <v/>
      </c>
      <c r="K232" s="141" t="str">
        <f>IF($H232="","",AT232/$R232*(100%-เงื่อนไข!$B$4))</f>
        <v/>
      </c>
      <c r="L232" s="141" t="str">
        <f t="shared" ref="L232:L295" si="58">IF(H232="","",SUM(I232:K232))</f>
        <v/>
      </c>
      <c r="M232" s="142" t="str">
        <f>IF((OR(วันทำงาน!H232="",$F$1="")),"",IF(F232="Salesman",วันทำงาน!H232,""))</f>
        <v/>
      </c>
      <c r="N232" s="111">
        <f>IF($M232="",0,IF($X232="P",Y232*เงื่อนไข!$C$5,0))</f>
        <v>0</v>
      </c>
      <c r="O232" s="111">
        <f>IF($M232="",0,IF($X232="P",AH232*เงื่อนไข!$C$5,0))</f>
        <v>0</v>
      </c>
      <c r="P232" s="141">
        <f>IF($M232="",0,IF($X232="P",AQ232*เงื่อนไข!$C$5,0))</f>
        <v>0</v>
      </c>
      <c r="Q232" s="141">
        <f t="shared" ref="Q232:Q295" si="59">IF(M232="",0,SUM(N232:P232))</f>
        <v>0</v>
      </c>
      <c r="R232" s="124" t="str">
        <f>IF($A232="","",IF(วันทำงาน!J232&lt;&gt;"",วันทำงาน!J232,""))</f>
        <v/>
      </c>
      <c r="S232" s="124" t="str">
        <f>IF($A232="","",IF(วันทำงาน!K232&lt;&gt;"",วันทำงาน!K232,""))</f>
        <v/>
      </c>
      <c r="T232" s="156">
        <f>IF(วันทำงาน!AZ232&lt;&gt;"",IF(วันทำงาน!AZ232&gt;S232,S232,วันทำงาน!AZ232),"")</f>
        <v>1</v>
      </c>
      <c r="U232" s="106" t="str">
        <f>IF(A232="","",เงื่อนไข!C$4)</f>
        <v/>
      </c>
      <c r="V232" s="106">
        <f t="shared" si="46"/>
        <v>0</v>
      </c>
      <c r="W232" s="105" t="str">
        <f t="shared" si="47"/>
        <v/>
      </c>
      <c r="X232" s="186" t="str">
        <f t="shared" si="48"/>
        <v/>
      </c>
      <c r="Y232" s="184">
        <f>วันทำงาน!AQ232</f>
        <v>0</v>
      </c>
      <c r="Z232" s="150"/>
      <c r="AA232" s="150">
        <f>IF($W232="",0,IF($W232&gt;=100%,เงื่อนไข!$H$4,IF($W232&gt;=80%,เงื่อนไข!$G$4,IF($W232&gt;=50%,เงื่อนไข!$F$4,IF($W232&lt;50%,เงื่อนไข!$E$4)))))</f>
        <v>0</v>
      </c>
      <c r="AB232" s="179">
        <f t="shared" si="49"/>
        <v>0</v>
      </c>
      <c r="AC232" s="141">
        <f t="shared" si="50"/>
        <v>0</v>
      </c>
      <c r="AD232" s="175">
        <f>IF(AB232=0,0,AB232/$R232*เงื่อนไข!$B$4)</f>
        <v>0</v>
      </c>
      <c r="AE232" s="181">
        <f t="shared" si="55"/>
        <v>0</v>
      </c>
      <c r="AF232" s="175">
        <f>SUMIF(วันทำงาน!$F$554:$F$687,$B232,วันทำงาน!$J$554:$J$687)</f>
        <v>0</v>
      </c>
      <c r="AG232" s="182">
        <f>IF((AND($W232&gt;=100%,$W232&lt;&gt;"")),เงื่อนไข!$F$8*Y232/$V232,0)</f>
        <v>0</v>
      </c>
      <c r="AH232" s="181">
        <f>SUM(วันทำงาน!AR232:AT232,วันทำงาน!AV232:AX232)</f>
        <v>0</v>
      </c>
      <c r="AI232" s="150"/>
      <c r="AJ232" s="150">
        <f>IF($W232="",0,IF($W232&gt;=100%,เงื่อนไข!$L$4,IF($W232&gt;=80%,เงื่อนไข!$K$4,IF($W232&gt;=50%,เงื่อนไข!$J$4,IF($W232&lt;50%,เงื่อนไข!$I$4)))))</f>
        <v>0</v>
      </c>
      <c r="AK232" s="179">
        <f t="shared" si="51"/>
        <v>0</v>
      </c>
      <c r="AL232" s="175">
        <f t="shared" si="52"/>
        <v>0</v>
      </c>
      <c r="AM232" s="175">
        <f>IF(AK232=0,0,AK232/$R232*เงื่อนไข!$B$4)</f>
        <v>0</v>
      </c>
      <c r="AN232" s="181">
        <f t="shared" si="56"/>
        <v>0</v>
      </c>
      <c r="AO232" s="175">
        <f>SUMIF(วันทำงาน!$F$554:$F$687,$B232,วันทำงาน!$K$554:$K$687)</f>
        <v>0</v>
      </c>
      <c r="AP232" s="182">
        <f>IF((AND($W232&gt;=100%,$W232&lt;&gt;"")),เงื่อนไข!$F$8*AH232/$V232,0)</f>
        <v>0</v>
      </c>
      <c r="AQ232" s="184">
        <f>วันทำงาน!AU232</f>
        <v>0</v>
      </c>
      <c r="AR232" s="150"/>
      <c r="AS232" s="150">
        <f>IF(W232="",0,IF($W232&gt;=100%,เงื่อนไข!$P$4,IF($W232&gt;=80%,เงื่อนไข!$O$4,IF($W232&gt;=50%,เงื่อนไข!$N$4,IF($W232&lt;50%,เงื่อนไข!$M$4)))))</f>
        <v>0</v>
      </c>
      <c r="AT232" s="179">
        <f t="shared" si="53"/>
        <v>0</v>
      </c>
      <c r="AU232" s="175">
        <f t="shared" si="54"/>
        <v>0</v>
      </c>
      <c r="AV232" s="175">
        <f>IF(AT232=0,0,AT232/$R232*เงื่อนไข!$B$4)</f>
        <v>0</v>
      </c>
      <c r="AW232" s="181">
        <f t="shared" si="57"/>
        <v>0</v>
      </c>
      <c r="AX232" s="175">
        <f>SUMIF(วันทำงาน!$F$554:$F$687,$B232,วันทำงาน!$L$554:$L$687)</f>
        <v>0</v>
      </c>
      <c r="AY232" s="182">
        <f>IF((AND($W232&gt;=100%,$W232&lt;&gt;"")),เงื่อนไข!$F$8*AQ232/$V232,0)</f>
        <v>0</v>
      </c>
    </row>
    <row r="233" spans="1:51" s="6" customFormat="1" x14ac:dyDescent="0.25">
      <c r="A233" s="124" t="str">
        <f>IF(วันทำงาน!A233&lt;&gt;"",วันทำงาน!A233,"")</f>
        <v/>
      </c>
      <c r="B233" s="124" t="str">
        <f>IF(วันทำงาน!B233&lt;&gt;"",วันทำงาน!B233,"")</f>
        <v/>
      </c>
      <c r="C233" s="124"/>
      <c r="D233" s="124" t="str">
        <f>IF(วันทำงาน!C233&lt;&gt;"",วันทำงาน!C233,"")</f>
        <v/>
      </c>
      <c r="E233" s="125" t="str">
        <f>IF(วันทำงาน!D233&lt;&gt;"",วันทำงาน!D233,"")</f>
        <v/>
      </c>
      <c r="F233" s="90" t="str">
        <f>IF(วันทำงาน!E233&lt;&gt;"",วันทำงาน!E233,"")</f>
        <v/>
      </c>
      <c r="G233" s="124" t="str">
        <f>IF(วันทำงาน!F233&lt;&gt;"",วันทำงาน!F233,"")</f>
        <v/>
      </c>
      <c r="H233" s="136" t="str">
        <f>IF(F233="Salesman",วันทำงาน!G233,"")</f>
        <v/>
      </c>
      <c r="I233" s="141" t="str">
        <f>IF($H233="","",AB233/$R233*(100%-เงื่อนไข!$B$4))</f>
        <v/>
      </c>
      <c r="J233" s="141" t="str">
        <f>IF($H233="","",AK233/$R233*(100%-เงื่อนไข!$B$4))</f>
        <v/>
      </c>
      <c r="K233" s="141" t="str">
        <f>IF($H233="","",AT233/$R233*(100%-เงื่อนไข!$B$4))</f>
        <v/>
      </c>
      <c r="L233" s="141" t="str">
        <f t="shared" si="58"/>
        <v/>
      </c>
      <c r="M233" s="142" t="str">
        <f>IF((OR(วันทำงาน!H233="",$F$1="")),"",IF(F233="Salesman",วันทำงาน!H233,""))</f>
        <v/>
      </c>
      <c r="N233" s="111">
        <f>IF($M233="",0,IF($X233="P",Y233*เงื่อนไข!$C$5,0))</f>
        <v>0</v>
      </c>
      <c r="O233" s="111">
        <f>IF($M233="",0,IF($X233="P",AH233*เงื่อนไข!$C$5,0))</f>
        <v>0</v>
      </c>
      <c r="P233" s="141">
        <f>IF($M233="",0,IF($X233="P",AQ233*เงื่อนไข!$C$5,0))</f>
        <v>0</v>
      </c>
      <c r="Q233" s="141">
        <f t="shared" si="59"/>
        <v>0</v>
      </c>
      <c r="R233" s="124" t="str">
        <f>IF($A233="","",IF(วันทำงาน!J233&lt;&gt;"",วันทำงาน!J233,""))</f>
        <v/>
      </c>
      <c r="S233" s="124" t="str">
        <f>IF($A233="","",IF(วันทำงาน!K233&lt;&gt;"",วันทำงาน!K233,""))</f>
        <v/>
      </c>
      <c r="T233" s="156">
        <f>IF(วันทำงาน!AZ233&lt;&gt;"",IF(วันทำงาน!AZ233&gt;S233,S233,วันทำงาน!AZ233),"")</f>
        <v>1</v>
      </c>
      <c r="U233" s="106" t="str">
        <f>IF(A233="","",เงื่อนไข!C$4)</f>
        <v/>
      </c>
      <c r="V233" s="106">
        <f t="shared" si="46"/>
        <v>0</v>
      </c>
      <c r="W233" s="105" t="str">
        <f t="shared" si="47"/>
        <v/>
      </c>
      <c r="X233" s="186" t="str">
        <f t="shared" si="48"/>
        <v/>
      </c>
      <c r="Y233" s="184">
        <f>วันทำงาน!AQ233</f>
        <v>0</v>
      </c>
      <c r="Z233" s="150"/>
      <c r="AA233" s="150">
        <f>IF($W233="",0,IF($W233&gt;=100%,เงื่อนไข!$H$4,IF($W233&gt;=80%,เงื่อนไข!$G$4,IF($W233&gt;=50%,เงื่อนไข!$F$4,IF($W233&lt;50%,เงื่อนไข!$E$4)))))</f>
        <v>0</v>
      </c>
      <c r="AB233" s="179">
        <f t="shared" si="49"/>
        <v>0</v>
      </c>
      <c r="AC233" s="141">
        <f t="shared" si="50"/>
        <v>0</v>
      </c>
      <c r="AD233" s="175">
        <f>IF(AB233=0,0,AB233/$R233*เงื่อนไข!$B$4)</f>
        <v>0</v>
      </c>
      <c r="AE233" s="181">
        <f t="shared" si="55"/>
        <v>0</v>
      </c>
      <c r="AF233" s="175">
        <f>SUMIF(วันทำงาน!$F$554:$F$687,$B233,วันทำงาน!$J$554:$J$687)</f>
        <v>0</v>
      </c>
      <c r="AG233" s="182">
        <f>IF((AND($W233&gt;=100%,$W233&lt;&gt;"")),เงื่อนไข!$F$8*Y233/$V233,0)</f>
        <v>0</v>
      </c>
      <c r="AH233" s="181">
        <f>SUM(วันทำงาน!AR233:AT233,วันทำงาน!AV233:AX233)</f>
        <v>0</v>
      </c>
      <c r="AI233" s="150"/>
      <c r="AJ233" s="150">
        <f>IF($W233="",0,IF($W233&gt;=100%,เงื่อนไข!$L$4,IF($W233&gt;=80%,เงื่อนไข!$K$4,IF($W233&gt;=50%,เงื่อนไข!$J$4,IF($W233&lt;50%,เงื่อนไข!$I$4)))))</f>
        <v>0</v>
      </c>
      <c r="AK233" s="179">
        <f t="shared" si="51"/>
        <v>0</v>
      </c>
      <c r="AL233" s="175">
        <f t="shared" si="52"/>
        <v>0</v>
      </c>
      <c r="AM233" s="175">
        <f>IF(AK233=0,0,AK233/$R233*เงื่อนไข!$B$4)</f>
        <v>0</v>
      </c>
      <c r="AN233" s="181">
        <f t="shared" si="56"/>
        <v>0</v>
      </c>
      <c r="AO233" s="175">
        <f>SUMIF(วันทำงาน!$F$554:$F$687,$B233,วันทำงาน!$K$554:$K$687)</f>
        <v>0</v>
      </c>
      <c r="AP233" s="182">
        <f>IF((AND($W233&gt;=100%,$W233&lt;&gt;"")),เงื่อนไข!$F$8*AH233/$V233,0)</f>
        <v>0</v>
      </c>
      <c r="AQ233" s="184">
        <f>วันทำงาน!AU233</f>
        <v>0</v>
      </c>
      <c r="AR233" s="150"/>
      <c r="AS233" s="150">
        <f>IF(W233="",0,IF($W233&gt;=100%,เงื่อนไข!$P$4,IF($W233&gt;=80%,เงื่อนไข!$O$4,IF($W233&gt;=50%,เงื่อนไข!$N$4,IF($W233&lt;50%,เงื่อนไข!$M$4)))))</f>
        <v>0</v>
      </c>
      <c r="AT233" s="179">
        <f t="shared" si="53"/>
        <v>0</v>
      </c>
      <c r="AU233" s="175">
        <f t="shared" si="54"/>
        <v>0</v>
      </c>
      <c r="AV233" s="175">
        <f>IF(AT233=0,0,AT233/$R233*เงื่อนไข!$B$4)</f>
        <v>0</v>
      </c>
      <c r="AW233" s="181">
        <f t="shared" si="57"/>
        <v>0</v>
      </c>
      <c r="AX233" s="175">
        <f>SUMIF(วันทำงาน!$F$554:$F$687,$B233,วันทำงาน!$L$554:$L$687)</f>
        <v>0</v>
      </c>
      <c r="AY233" s="182">
        <f>IF((AND($W233&gt;=100%,$W233&lt;&gt;"")),เงื่อนไข!$F$8*AQ233/$V233,0)</f>
        <v>0</v>
      </c>
    </row>
    <row r="234" spans="1:51" s="6" customFormat="1" x14ac:dyDescent="0.25">
      <c r="A234" s="124" t="str">
        <f>IF(วันทำงาน!A234&lt;&gt;"",วันทำงาน!A234,"")</f>
        <v/>
      </c>
      <c r="B234" s="124" t="str">
        <f>IF(วันทำงาน!B234&lt;&gt;"",วันทำงาน!B234,"")</f>
        <v/>
      </c>
      <c r="C234" s="124"/>
      <c r="D234" s="124" t="str">
        <f>IF(วันทำงาน!C234&lt;&gt;"",วันทำงาน!C234,"")</f>
        <v/>
      </c>
      <c r="E234" s="125" t="str">
        <f>IF(วันทำงาน!D234&lt;&gt;"",วันทำงาน!D234,"")</f>
        <v/>
      </c>
      <c r="F234" s="90" t="str">
        <f>IF(วันทำงาน!E234&lt;&gt;"",วันทำงาน!E234,"")</f>
        <v/>
      </c>
      <c r="G234" s="124" t="str">
        <f>IF(วันทำงาน!F234&lt;&gt;"",วันทำงาน!F234,"")</f>
        <v/>
      </c>
      <c r="H234" s="136" t="str">
        <f>IF(F234="Salesman",วันทำงาน!G234,"")</f>
        <v/>
      </c>
      <c r="I234" s="141" t="str">
        <f>IF($H234="","",AB234/$R234*(100%-เงื่อนไข!$B$4))</f>
        <v/>
      </c>
      <c r="J234" s="141" t="str">
        <f>IF($H234="","",AK234/$R234*(100%-เงื่อนไข!$B$4))</f>
        <v/>
      </c>
      <c r="K234" s="141" t="str">
        <f>IF($H234="","",AT234/$R234*(100%-เงื่อนไข!$B$4))</f>
        <v/>
      </c>
      <c r="L234" s="141" t="str">
        <f t="shared" si="58"/>
        <v/>
      </c>
      <c r="M234" s="142" t="str">
        <f>IF((OR(วันทำงาน!H234="",$F$1="")),"",IF(F234="Salesman",วันทำงาน!H234,""))</f>
        <v/>
      </c>
      <c r="N234" s="111">
        <f>IF($M234="",0,IF($X234="P",Y234*เงื่อนไข!$C$5,0))</f>
        <v>0</v>
      </c>
      <c r="O234" s="111">
        <f>IF($M234="",0,IF($X234="P",AH234*เงื่อนไข!$C$5,0))</f>
        <v>0</v>
      </c>
      <c r="P234" s="141">
        <f>IF($M234="",0,IF($X234="P",AQ234*เงื่อนไข!$C$5,0))</f>
        <v>0</v>
      </c>
      <c r="Q234" s="141">
        <f t="shared" si="59"/>
        <v>0</v>
      </c>
      <c r="R234" s="124" t="str">
        <f>IF($A234="","",IF(วันทำงาน!J234&lt;&gt;"",วันทำงาน!J234,""))</f>
        <v/>
      </c>
      <c r="S234" s="124" t="str">
        <f>IF($A234="","",IF(วันทำงาน!K234&lt;&gt;"",วันทำงาน!K234,""))</f>
        <v/>
      </c>
      <c r="T234" s="156">
        <f>IF(วันทำงาน!AZ234&lt;&gt;"",IF(วันทำงาน!AZ234&gt;S234,S234,วันทำงาน!AZ234),"")</f>
        <v>1</v>
      </c>
      <c r="U234" s="106" t="str">
        <f>IF(A234="","",เงื่อนไข!C$4)</f>
        <v/>
      </c>
      <c r="V234" s="106">
        <f t="shared" si="46"/>
        <v>0</v>
      </c>
      <c r="W234" s="105" t="str">
        <f t="shared" si="47"/>
        <v/>
      </c>
      <c r="X234" s="186" t="str">
        <f t="shared" si="48"/>
        <v/>
      </c>
      <c r="Y234" s="184">
        <f>วันทำงาน!AQ234</f>
        <v>0</v>
      </c>
      <c r="Z234" s="150"/>
      <c r="AA234" s="150">
        <f>IF($W234="",0,IF($W234&gt;=100%,เงื่อนไข!$H$4,IF($W234&gt;=80%,เงื่อนไข!$G$4,IF($W234&gt;=50%,เงื่อนไข!$F$4,IF($W234&lt;50%,เงื่อนไข!$E$4)))))</f>
        <v>0</v>
      </c>
      <c r="AB234" s="179">
        <f t="shared" si="49"/>
        <v>0</v>
      </c>
      <c r="AC234" s="141">
        <f t="shared" si="50"/>
        <v>0</v>
      </c>
      <c r="AD234" s="175">
        <f>IF(AB234=0,0,AB234/$R234*เงื่อนไข!$B$4)</f>
        <v>0</v>
      </c>
      <c r="AE234" s="181">
        <f t="shared" si="55"/>
        <v>0</v>
      </c>
      <c r="AF234" s="175">
        <f>SUMIF(วันทำงาน!$F$554:$F$687,$B234,วันทำงาน!$J$554:$J$687)</f>
        <v>0</v>
      </c>
      <c r="AG234" s="182">
        <f>IF((AND($W234&gt;=100%,$W234&lt;&gt;"")),เงื่อนไข!$F$8*Y234/$V234,0)</f>
        <v>0</v>
      </c>
      <c r="AH234" s="181">
        <f>SUM(วันทำงาน!AR234:AT234,วันทำงาน!AV234:AX234)</f>
        <v>0</v>
      </c>
      <c r="AI234" s="150"/>
      <c r="AJ234" s="150">
        <f>IF($W234="",0,IF($W234&gt;=100%,เงื่อนไข!$L$4,IF($W234&gt;=80%,เงื่อนไข!$K$4,IF($W234&gt;=50%,เงื่อนไข!$J$4,IF($W234&lt;50%,เงื่อนไข!$I$4)))))</f>
        <v>0</v>
      </c>
      <c r="AK234" s="179">
        <f t="shared" si="51"/>
        <v>0</v>
      </c>
      <c r="AL234" s="175">
        <f t="shared" si="52"/>
        <v>0</v>
      </c>
      <c r="AM234" s="175">
        <f>IF(AK234=0,0,AK234/$R234*เงื่อนไข!$B$4)</f>
        <v>0</v>
      </c>
      <c r="AN234" s="181">
        <f t="shared" si="56"/>
        <v>0</v>
      </c>
      <c r="AO234" s="175">
        <f>SUMIF(วันทำงาน!$F$554:$F$687,$B234,วันทำงาน!$K$554:$K$687)</f>
        <v>0</v>
      </c>
      <c r="AP234" s="182">
        <f>IF((AND($W234&gt;=100%,$W234&lt;&gt;"")),เงื่อนไข!$F$8*AH234/$V234,0)</f>
        <v>0</v>
      </c>
      <c r="AQ234" s="184">
        <f>วันทำงาน!AU234</f>
        <v>0</v>
      </c>
      <c r="AR234" s="150"/>
      <c r="AS234" s="150">
        <f>IF(W234="",0,IF($W234&gt;=100%,เงื่อนไข!$P$4,IF($W234&gt;=80%,เงื่อนไข!$O$4,IF($W234&gt;=50%,เงื่อนไข!$N$4,IF($W234&lt;50%,เงื่อนไข!$M$4)))))</f>
        <v>0</v>
      </c>
      <c r="AT234" s="179">
        <f t="shared" si="53"/>
        <v>0</v>
      </c>
      <c r="AU234" s="175">
        <f t="shared" si="54"/>
        <v>0</v>
      </c>
      <c r="AV234" s="175">
        <f>IF(AT234=0,0,AT234/$R234*เงื่อนไข!$B$4)</f>
        <v>0</v>
      </c>
      <c r="AW234" s="181">
        <f t="shared" si="57"/>
        <v>0</v>
      </c>
      <c r="AX234" s="175">
        <f>SUMIF(วันทำงาน!$F$554:$F$687,$B234,วันทำงาน!$L$554:$L$687)</f>
        <v>0</v>
      </c>
      <c r="AY234" s="182">
        <f>IF((AND($W234&gt;=100%,$W234&lt;&gt;"")),เงื่อนไข!$F$8*AQ234/$V234,0)</f>
        <v>0</v>
      </c>
    </row>
    <row r="235" spans="1:51" s="6" customFormat="1" x14ac:dyDescent="0.25">
      <c r="A235" s="124" t="str">
        <f>IF(วันทำงาน!A235&lt;&gt;"",วันทำงาน!A235,"")</f>
        <v/>
      </c>
      <c r="B235" s="124" t="str">
        <f>IF(วันทำงาน!B235&lt;&gt;"",วันทำงาน!B235,"")</f>
        <v/>
      </c>
      <c r="C235" s="124"/>
      <c r="D235" s="124" t="str">
        <f>IF(วันทำงาน!C235&lt;&gt;"",วันทำงาน!C235,"")</f>
        <v/>
      </c>
      <c r="E235" s="125" t="str">
        <f>IF(วันทำงาน!D235&lt;&gt;"",วันทำงาน!D235,"")</f>
        <v/>
      </c>
      <c r="F235" s="90" t="str">
        <f>IF(วันทำงาน!E235&lt;&gt;"",วันทำงาน!E235,"")</f>
        <v/>
      </c>
      <c r="G235" s="124" t="str">
        <f>IF(วันทำงาน!F235&lt;&gt;"",วันทำงาน!F235,"")</f>
        <v/>
      </c>
      <c r="H235" s="136" t="str">
        <f>IF(F235="Salesman",วันทำงาน!G235,"")</f>
        <v/>
      </c>
      <c r="I235" s="141" t="str">
        <f>IF($H235="","",AB235/$R235*(100%-เงื่อนไข!$B$4))</f>
        <v/>
      </c>
      <c r="J235" s="141" t="str">
        <f>IF($H235="","",AK235/$R235*(100%-เงื่อนไข!$B$4))</f>
        <v/>
      </c>
      <c r="K235" s="141" t="str">
        <f>IF($H235="","",AT235/$R235*(100%-เงื่อนไข!$B$4))</f>
        <v/>
      </c>
      <c r="L235" s="141" t="str">
        <f t="shared" si="58"/>
        <v/>
      </c>
      <c r="M235" s="142" t="str">
        <f>IF((OR(วันทำงาน!H235="",$F$1="")),"",IF(F235="Salesman",วันทำงาน!H235,""))</f>
        <v/>
      </c>
      <c r="N235" s="111">
        <f>IF($M235="",0,IF($X235="P",Y235*เงื่อนไข!$C$5,0))</f>
        <v>0</v>
      </c>
      <c r="O235" s="111">
        <f>IF($M235="",0,IF($X235="P",AH235*เงื่อนไข!$C$5,0))</f>
        <v>0</v>
      </c>
      <c r="P235" s="141">
        <f>IF($M235="",0,IF($X235="P",AQ235*เงื่อนไข!$C$5,0))</f>
        <v>0</v>
      </c>
      <c r="Q235" s="141">
        <f t="shared" si="59"/>
        <v>0</v>
      </c>
      <c r="R235" s="124" t="str">
        <f>IF($A235="","",IF(วันทำงาน!J235&lt;&gt;"",วันทำงาน!J235,""))</f>
        <v/>
      </c>
      <c r="S235" s="124" t="str">
        <f>IF($A235="","",IF(วันทำงาน!K235&lt;&gt;"",วันทำงาน!K235,""))</f>
        <v/>
      </c>
      <c r="T235" s="156">
        <f>IF(วันทำงาน!AZ235&lt;&gt;"",IF(วันทำงาน!AZ235&gt;S235,S235,วันทำงาน!AZ235),"")</f>
        <v>1</v>
      </c>
      <c r="U235" s="106" t="str">
        <f>IF(A235="","",เงื่อนไข!C$4)</f>
        <v/>
      </c>
      <c r="V235" s="106">
        <f t="shared" si="46"/>
        <v>0</v>
      </c>
      <c r="W235" s="105" t="str">
        <f t="shared" si="47"/>
        <v/>
      </c>
      <c r="X235" s="186" t="str">
        <f t="shared" si="48"/>
        <v/>
      </c>
      <c r="Y235" s="184">
        <f>วันทำงาน!AQ235</f>
        <v>0</v>
      </c>
      <c r="Z235" s="150"/>
      <c r="AA235" s="150">
        <f>IF($W235="",0,IF($W235&gt;=100%,เงื่อนไข!$H$4,IF($W235&gt;=80%,เงื่อนไข!$G$4,IF($W235&gt;=50%,เงื่อนไข!$F$4,IF($W235&lt;50%,เงื่อนไข!$E$4)))))</f>
        <v>0</v>
      </c>
      <c r="AB235" s="179">
        <f t="shared" si="49"/>
        <v>0</v>
      </c>
      <c r="AC235" s="141">
        <f t="shared" si="50"/>
        <v>0</v>
      </c>
      <c r="AD235" s="175">
        <f>IF(AB235=0,0,AB235/$R235*เงื่อนไข!$B$4)</f>
        <v>0</v>
      </c>
      <c r="AE235" s="181">
        <f t="shared" si="55"/>
        <v>0</v>
      </c>
      <c r="AF235" s="175">
        <f>SUMIF(วันทำงาน!$F$554:$F$687,$B235,วันทำงาน!$J$554:$J$687)</f>
        <v>0</v>
      </c>
      <c r="AG235" s="182">
        <f>IF((AND($W235&gt;=100%,$W235&lt;&gt;"")),เงื่อนไข!$F$8*Y235/$V235,0)</f>
        <v>0</v>
      </c>
      <c r="AH235" s="181">
        <f>SUM(วันทำงาน!AR235:AT235,วันทำงาน!AV235:AX235)</f>
        <v>0</v>
      </c>
      <c r="AI235" s="150"/>
      <c r="AJ235" s="150">
        <f>IF($W235="",0,IF($W235&gt;=100%,เงื่อนไข!$L$4,IF($W235&gt;=80%,เงื่อนไข!$K$4,IF($W235&gt;=50%,เงื่อนไข!$J$4,IF($W235&lt;50%,เงื่อนไข!$I$4)))))</f>
        <v>0</v>
      </c>
      <c r="AK235" s="179">
        <f t="shared" si="51"/>
        <v>0</v>
      </c>
      <c r="AL235" s="175">
        <f t="shared" si="52"/>
        <v>0</v>
      </c>
      <c r="AM235" s="175">
        <f>IF(AK235=0,0,AK235/$R235*เงื่อนไข!$B$4)</f>
        <v>0</v>
      </c>
      <c r="AN235" s="181">
        <f t="shared" si="56"/>
        <v>0</v>
      </c>
      <c r="AO235" s="175">
        <f>SUMIF(วันทำงาน!$F$554:$F$687,$B235,วันทำงาน!$K$554:$K$687)</f>
        <v>0</v>
      </c>
      <c r="AP235" s="182">
        <f>IF((AND($W235&gt;=100%,$W235&lt;&gt;"")),เงื่อนไข!$F$8*AH235/$V235,0)</f>
        <v>0</v>
      </c>
      <c r="AQ235" s="184">
        <f>วันทำงาน!AU235</f>
        <v>0</v>
      </c>
      <c r="AR235" s="150"/>
      <c r="AS235" s="150">
        <f>IF(W235="",0,IF($W235&gt;=100%,เงื่อนไข!$P$4,IF($W235&gt;=80%,เงื่อนไข!$O$4,IF($W235&gt;=50%,เงื่อนไข!$N$4,IF($W235&lt;50%,เงื่อนไข!$M$4)))))</f>
        <v>0</v>
      </c>
      <c r="AT235" s="179">
        <f t="shared" si="53"/>
        <v>0</v>
      </c>
      <c r="AU235" s="175">
        <f t="shared" si="54"/>
        <v>0</v>
      </c>
      <c r="AV235" s="175">
        <f>IF(AT235=0,0,AT235/$R235*เงื่อนไข!$B$4)</f>
        <v>0</v>
      </c>
      <c r="AW235" s="181">
        <f t="shared" si="57"/>
        <v>0</v>
      </c>
      <c r="AX235" s="175">
        <f>SUMIF(วันทำงาน!$F$554:$F$687,$B235,วันทำงาน!$L$554:$L$687)</f>
        <v>0</v>
      </c>
      <c r="AY235" s="182">
        <f>IF((AND($W235&gt;=100%,$W235&lt;&gt;"")),เงื่อนไข!$F$8*AQ235/$V235,0)</f>
        <v>0</v>
      </c>
    </row>
    <row r="236" spans="1:51" s="6" customFormat="1" x14ac:dyDescent="0.25">
      <c r="A236" s="124" t="str">
        <f>IF(วันทำงาน!A236&lt;&gt;"",วันทำงาน!A236,"")</f>
        <v/>
      </c>
      <c r="B236" s="124" t="str">
        <f>IF(วันทำงาน!B236&lt;&gt;"",วันทำงาน!B236,"")</f>
        <v/>
      </c>
      <c r="C236" s="124"/>
      <c r="D236" s="124" t="str">
        <f>IF(วันทำงาน!C236&lt;&gt;"",วันทำงาน!C236,"")</f>
        <v/>
      </c>
      <c r="E236" s="125" t="str">
        <f>IF(วันทำงาน!D236&lt;&gt;"",วันทำงาน!D236,"")</f>
        <v/>
      </c>
      <c r="F236" s="90" t="str">
        <f>IF(วันทำงาน!E236&lt;&gt;"",วันทำงาน!E236,"")</f>
        <v/>
      </c>
      <c r="G236" s="124" t="str">
        <f>IF(วันทำงาน!F236&lt;&gt;"",วันทำงาน!F236,"")</f>
        <v/>
      </c>
      <c r="H236" s="136" t="str">
        <f>IF(F236="Salesman",วันทำงาน!G236,"")</f>
        <v/>
      </c>
      <c r="I236" s="141" t="str">
        <f>IF($H236="","",AB236/$R236*(100%-เงื่อนไข!$B$4))</f>
        <v/>
      </c>
      <c r="J236" s="141" t="str">
        <f>IF($H236="","",AK236/$R236*(100%-เงื่อนไข!$B$4))</f>
        <v/>
      </c>
      <c r="K236" s="141" t="str">
        <f>IF($H236="","",AT236/$R236*(100%-เงื่อนไข!$B$4))</f>
        <v/>
      </c>
      <c r="L236" s="141" t="str">
        <f t="shared" si="58"/>
        <v/>
      </c>
      <c r="M236" s="142" t="str">
        <f>IF((OR(วันทำงาน!H236="",$F$1="")),"",IF(F236="Salesman",วันทำงาน!H236,""))</f>
        <v/>
      </c>
      <c r="N236" s="111">
        <f>IF($M236="",0,IF($X236="P",Y236*เงื่อนไข!$C$5,0))</f>
        <v>0</v>
      </c>
      <c r="O236" s="111">
        <f>IF($M236="",0,IF($X236="P",AH236*เงื่อนไข!$C$5,0))</f>
        <v>0</v>
      </c>
      <c r="P236" s="141">
        <f>IF($M236="",0,IF($X236="P",AQ236*เงื่อนไข!$C$5,0))</f>
        <v>0</v>
      </c>
      <c r="Q236" s="141">
        <f t="shared" si="59"/>
        <v>0</v>
      </c>
      <c r="R236" s="124" t="str">
        <f>IF($A236="","",IF(วันทำงาน!J236&lt;&gt;"",วันทำงาน!J236,""))</f>
        <v/>
      </c>
      <c r="S236" s="124" t="str">
        <f>IF($A236="","",IF(วันทำงาน!K236&lt;&gt;"",วันทำงาน!K236,""))</f>
        <v/>
      </c>
      <c r="T236" s="156">
        <f>IF(วันทำงาน!AZ236&lt;&gt;"",IF(วันทำงาน!AZ236&gt;S236,S236,วันทำงาน!AZ236),"")</f>
        <v>1</v>
      </c>
      <c r="U236" s="106" t="str">
        <f>IF(A236="","",เงื่อนไข!C$4)</f>
        <v/>
      </c>
      <c r="V236" s="106">
        <f t="shared" si="46"/>
        <v>0</v>
      </c>
      <c r="W236" s="105" t="str">
        <f t="shared" si="47"/>
        <v/>
      </c>
      <c r="X236" s="186" t="str">
        <f t="shared" si="48"/>
        <v/>
      </c>
      <c r="Y236" s="184">
        <f>วันทำงาน!AQ236</f>
        <v>0</v>
      </c>
      <c r="Z236" s="150"/>
      <c r="AA236" s="150">
        <f>IF($W236="",0,IF($W236&gt;=100%,เงื่อนไข!$H$4,IF($W236&gt;=80%,เงื่อนไข!$G$4,IF($W236&gt;=50%,เงื่อนไข!$F$4,IF($W236&lt;50%,เงื่อนไข!$E$4)))))</f>
        <v>0</v>
      </c>
      <c r="AB236" s="179">
        <f t="shared" si="49"/>
        <v>0</v>
      </c>
      <c r="AC236" s="141">
        <f t="shared" si="50"/>
        <v>0</v>
      </c>
      <c r="AD236" s="175">
        <f>IF(AB236=0,0,AB236/$R236*เงื่อนไข!$B$4)</f>
        <v>0</v>
      </c>
      <c r="AE236" s="181">
        <f t="shared" si="55"/>
        <v>0</v>
      </c>
      <c r="AF236" s="175">
        <f>SUMIF(วันทำงาน!$F$554:$F$687,$B236,วันทำงาน!$J$554:$J$687)</f>
        <v>0</v>
      </c>
      <c r="AG236" s="182">
        <f>IF((AND($W236&gt;=100%,$W236&lt;&gt;"")),เงื่อนไข!$F$8*Y236/$V236,0)</f>
        <v>0</v>
      </c>
      <c r="AH236" s="181">
        <f>SUM(วันทำงาน!AR236:AT236,วันทำงาน!AV236:AX236)</f>
        <v>0</v>
      </c>
      <c r="AI236" s="150"/>
      <c r="AJ236" s="150">
        <f>IF($W236="",0,IF($W236&gt;=100%,เงื่อนไข!$L$4,IF($W236&gt;=80%,เงื่อนไข!$K$4,IF($W236&gt;=50%,เงื่อนไข!$J$4,IF($W236&lt;50%,เงื่อนไข!$I$4)))))</f>
        <v>0</v>
      </c>
      <c r="AK236" s="179">
        <f t="shared" si="51"/>
        <v>0</v>
      </c>
      <c r="AL236" s="175">
        <f t="shared" si="52"/>
        <v>0</v>
      </c>
      <c r="AM236" s="175">
        <f>IF(AK236=0,0,AK236/$R236*เงื่อนไข!$B$4)</f>
        <v>0</v>
      </c>
      <c r="AN236" s="181">
        <f t="shared" si="56"/>
        <v>0</v>
      </c>
      <c r="AO236" s="175">
        <f>SUMIF(วันทำงาน!$F$554:$F$687,$B236,วันทำงาน!$K$554:$K$687)</f>
        <v>0</v>
      </c>
      <c r="AP236" s="182">
        <f>IF((AND($W236&gt;=100%,$W236&lt;&gt;"")),เงื่อนไข!$F$8*AH236/$V236,0)</f>
        <v>0</v>
      </c>
      <c r="AQ236" s="184">
        <f>วันทำงาน!AU236</f>
        <v>0</v>
      </c>
      <c r="AR236" s="150"/>
      <c r="AS236" s="150">
        <f>IF(W236="",0,IF($W236&gt;=100%,เงื่อนไข!$P$4,IF($W236&gt;=80%,เงื่อนไข!$O$4,IF($W236&gt;=50%,เงื่อนไข!$N$4,IF($W236&lt;50%,เงื่อนไข!$M$4)))))</f>
        <v>0</v>
      </c>
      <c r="AT236" s="179">
        <f t="shared" si="53"/>
        <v>0</v>
      </c>
      <c r="AU236" s="175">
        <f t="shared" si="54"/>
        <v>0</v>
      </c>
      <c r="AV236" s="175">
        <f>IF(AT236=0,0,AT236/$R236*เงื่อนไข!$B$4)</f>
        <v>0</v>
      </c>
      <c r="AW236" s="181">
        <f t="shared" si="57"/>
        <v>0</v>
      </c>
      <c r="AX236" s="175">
        <f>SUMIF(วันทำงาน!$F$554:$F$687,$B236,วันทำงาน!$L$554:$L$687)</f>
        <v>0</v>
      </c>
      <c r="AY236" s="182">
        <f>IF((AND($W236&gt;=100%,$W236&lt;&gt;"")),เงื่อนไข!$F$8*AQ236/$V236,0)</f>
        <v>0</v>
      </c>
    </row>
    <row r="237" spans="1:51" s="6" customFormat="1" x14ac:dyDescent="0.25">
      <c r="A237" s="124" t="str">
        <f>IF(วันทำงาน!A237&lt;&gt;"",วันทำงาน!A237,"")</f>
        <v/>
      </c>
      <c r="B237" s="124" t="str">
        <f>IF(วันทำงาน!B237&lt;&gt;"",วันทำงาน!B237,"")</f>
        <v/>
      </c>
      <c r="C237" s="124"/>
      <c r="D237" s="124" t="str">
        <f>IF(วันทำงาน!C237&lt;&gt;"",วันทำงาน!C237,"")</f>
        <v/>
      </c>
      <c r="E237" s="125" t="str">
        <f>IF(วันทำงาน!D237&lt;&gt;"",วันทำงาน!D237,"")</f>
        <v/>
      </c>
      <c r="F237" s="90" t="str">
        <f>IF(วันทำงาน!E237&lt;&gt;"",วันทำงาน!E237,"")</f>
        <v/>
      </c>
      <c r="G237" s="124" t="str">
        <f>IF(วันทำงาน!F237&lt;&gt;"",วันทำงาน!F237,"")</f>
        <v/>
      </c>
      <c r="H237" s="136" t="str">
        <f>IF(F237="Salesman",วันทำงาน!G237,"")</f>
        <v/>
      </c>
      <c r="I237" s="141" t="str">
        <f>IF($H237="","",AB237/$R237*(100%-เงื่อนไข!$B$4))</f>
        <v/>
      </c>
      <c r="J237" s="141" t="str">
        <f>IF($H237="","",AK237/$R237*(100%-เงื่อนไข!$B$4))</f>
        <v/>
      </c>
      <c r="K237" s="141" t="str">
        <f>IF($H237="","",AT237/$R237*(100%-เงื่อนไข!$B$4))</f>
        <v/>
      </c>
      <c r="L237" s="141" t="str">
        <f t="shared" si="58"/>
        <v/>
      </c>
      <c r="M237" s="142" t="str">
        <f>IF((OR(วันทำงาน!H237="",$F$1="")),"",IF(F237="Salesman",วันทำงาน!H237,""))</f>
        <v/>
      </c>
      <c r="N237" s="111">
        <f>IF($M237="",0,IF($X237="P",Y237*เงื่อนไข!$C$5,0))</f>
        <v>0</v>
      </c>
      <c r="O237" s="111">
        <f>IF($M237="",0,IF($X237="P",AH237*เงื่อนไข!$C$5,0))</f>
        <v>0</v>
      </c>
      <c r="P237" s="141">
        <f>IF($M237="",0,IF($X237="P",AQ237*เงื่อนไข!$C$5,0))</f>
        <v>0</v>
      </c>
      <c r="Q237" s="141">
        <f t="shared" si="59"/>
        <v>0</v>
      </c>
      <c r="R237" s="124" t="str">
        <f>IF($A237="","",IF(วันทำงาน!J237&lt;&gt;"",วันทำงาน!J237,""))</f>
        <v/>
      </c>
      <c r="S237" s="124" t="str">
        <f>IF($A237="","",IF(วันทำงาน!K237&lt;&gt;"",วันทำงาน!K237,""))</f>
        <v/>
      </c>
      <c r="T237" s="156">
        <f>IF(วันทำงาน!AZ237&lt;&gt;"",IF(วันทำงาน!AZ237&gt;S237,S237,วันทำงาน!AZ237),"")</f>
        <v>1</v>
      </c>
      <c r="U237" s="106" t="str">
        <f>IF(A237="","",เงื่อนไข!C$4)</f>
        <v/>
      </c>
      <c r="V237" s="106">
        <f t="shared" si="46"/>
        <v>0</v>
      </c>
      <c r="W237" s="105" t="str">
        <f t="shared" si="47"/>
        <v/>
      </c>
      <c r="X237" s="186" t="str">
        <f t="shared" si="48"/>
        <v/>
      </c>
      <c r="Y237" s="184">
        <f>วันทำงาน!AQ237</f>
        <v>0</v>
      </c>
      <c r="Z237" s="150"/>
      <c r="AA237" s="150">
        <f>IF($W237="",0,IF($W237&gt;=100%,เงื่อนไข!$H$4,IF($W237&gt;=80%,เงื่อนไข!$G$4,IF($W237&gt;=50%,เงื่อนไข!$F$4,IF($W237&lt;50%,เงื่อนไข!$E$4)))))</f>
        <v>0</v>
      </c>
      <c r="AB237" s="179">
        <f t="shared" si="49"/>
        <v>0</v>
      </c>
      <c r="AC237" s="141">
        <f t="shared" si="50"/>
        <v>0</v>
      </c>
      <c r="AD237" s="175">
        <f>IF(AB237=0,0,AB237/$R237*เงื่อนไข!$B$4)</f>
        <v>0</v>
      </c>
      <c r="AE237" s="181">
        <f t="shared" si="55"/>
        <v>0</v>
      </c>
      <c r="AF237" s="175">
        <f>SUMIF(วันทำงาน!$F$554:$F$687,$B237,วันทำงาน!$J$554:$J$687)</f>
        <v>0</v>
      </c>
      <c r="AG237" s="182">
        <f>IF((AND($W237&gt;=100%,$W237&lt;&gt;"")),เงื่อนไข!$F$8*Y237/$V237,0)</f>
        <v>0</v>
      </c>
      <c r="AH237" s="181">
        <f>SUM(วันทำงาน!AR237:AT237,วันทำงาน!AV237:AX237)</f>
        <v>0</v>
      </c>
      <c r="AI237" s="150"/>
      <c r="AJ237" s="150">
        <f>IF($W237="",0,IF($W237&gt;=100%,เงื่อนไข!$L$4,IF($W237&gt;=80%,เงื่อนไข!$K$4,IF($W237&gt;=50%,เงื่อนไข!$J$4,IF($W237&lt;50%,เงื่อนไข!$I$4)))))</f>
        <v>0</v>
      </c>
      <c r="AK237" s="179">
        <f t="shared" si="51"/>
        <v>0</v>
      </c>
      <c r="AL237" s="175">
        <f t="shared" si="52"/>
        <v>0</v>
      </c>
      <c r="AM237" s="175">
        <f>IF(AK237=0,0,AK237/$R237*เงื่อนไข!$B$4)</f>
        <v>0</v>
      </c>
      <c r="AN237" s="181">
        <f t="shared" si="56"/>
        <v>0</v>
      </c>
      <c r="AO237" s="175">
        <f>SUMIF(วันทำงาน!$F$554:$F$687,$B237,วันทำงาน!$K$554:$K$687)</f>
        <v>0</v>
      </c>
      <c r="AP237" s="182">
        <f>IF((AND($W237&gt;=100%,$W237&lt;&gt;"")),เงื่อนไข!$F$8*AH237/$V237,0)</f>
        <v>0</v>
      </c>
      <c r="AQ237" s="184">
        <f>วันทำงาน!AU237</f>
        <v>0</v>
      </c>
      <c r="AR237" s="150"/>
      <c r="AS237" s="150">
        <f>IF(W237="",0,IF($W237&gt;=100%,เงื่อนไข!$P$4,IF($W237&gt;=80%,เงื่อนไข!$O$4,IF($W237&gt;=50%,เงื่อนไข!$N$4,IF($W237&lt;50%,เงื่อนไข!$M$4)))))</f>
        <v>0</v>
      </c>
      <c r="AT237" s="179">
        <f t="shared" si="53"/>
        <v>0</v>
      </c>
      <c r="AU237" s="175">
        <f t="shared" si="54"/>
        <v>0</v>
      </c>
      <c r="AV237" s="175">
        <f>IF(AT237=0,0,AT237/$R237*เงื่อนไข!$B$4)</f>
        <v>0</v>
      </c>
      <c r="AW237" s="181">
        <f t="shared" si="57"/>
        <v>0</v>
      </c>
      <c r="AX237" s="175">
        <f>SUMIF(วันทำงาน!$F$554:$F$687,$B237,วันทำงาน!$L$554:$L$687)</f>
        <v>0</v>
      </c>
      <c r="AY237" s="182">
        <f>IF((AND($W237&gt;=100%,$W237&lt;&gt;"")),เงื่อนไข!$F$8*AQ237/$V237,0)</f>
        <v>0</v>
      </c>
    </row>
    <row r="238" spans="1:51" s="6" customFormat="1" x14ac:dyDescent="0.25">
      <c r="A238" s="124" t="str">
        <f>IF(วันทำงาน!A238&lt;&gt;"",วันทำงาน!A238,"")</f>
        <v/>
      </c>
      <c r="B238" s="124" t="str">
        <f>IF(วันทำงาน!B238&lt;&gt;"",วันทำงาน!B238,"")</f>
        <v/>
      </c>
      <c r="C238" s="124"/>
      <c r="D238" s="124" t="str">
        <f>IF(วันทำงาน!C238&lt;&gt;"",วันทำงาน!C238,"")</f>
        <v/>
      </c>
      <c r="E238" s="125" t="str">
        <f>IF(วันทำงาน!D238&lt;&gt;"",วันทำงาน!D238,"")</f>
        <v/>
      </c>
      <c r="F238" s="90" t="str">
        <f>IF(วันทำงาน!E238&lt;&gt;"",วันทำงาน!E238,"")</f>
        <v/>
      </c>
      <c r="G238" s="124" t="str">
        <f>IF(วันทำงาน!F238&lt;&gt;"",วันทำงาน!F238,"")</f>
        <v/>
      </c>
      <c r="H238" s="136" t="str">
        <f>IF(F238="Salesman",วันทำงาน!G238,"")</f>
        <v/>
      </c>
      <c r="I238" s="141" t="str">
        <f>IF($H238="","",AB238/$R238*(100%-เงื่อนไข!$B$4))</f>
        <v/>
      </c>
      <c r="J238" s="141" t="str">
        <f>IF($H238="","",AK238/$R238*(100%-เงื่อนไข!$B$4))</f>
        <v/>
      </c>
      <c r="K238" s="141" t="str">
        <f>IF($H238="","",AT238/$R238*(100%-เงื่อนไข!$B$4))</f>
        <v/>
      </c>
      <c r="L238" s="141" t="str">
        <f t="shared" si="58"/>
        <v/>
      </c>
      <c r="M238" s="142" t="str">
        <f>IF((OR(วันทำงาน!H238="",$F$1="")),"",IF(F238="Salesman",วันทำงาน!H238,""))</f>
        <v/>
      </c>
      <c r="N238" s="111">
        <f>IF($M238="",0,IF($X238="P",Y238*เงื่อนไข!$C$5,0))</f>
        <v>0</v>
      </c>
      <c r="O238" s="111">
        <f>IF($M238="",0,IF($X238="P",AH238*เงื่อนไข!$C$5,0))</f>
        <v>0</v>
      </c>
      <c r="P238" s="141">
        <f>IF($M238="",0,IF($X238="P",AQ238*เงื่อนไข!$C$5,0))</f>
        <v>0</v>
      </c>
      <c r="Q238" s="141">
        <f t="shared" si="59"/>
        <v>0</v>
      </c>
      <c r="R238" s="124" t="str">
        <f>IF($A238="","",IF(วันทำงาน!J238&lt;&gt;"",วันทำงาน!J238,""))</f>
        <v/>
      </c>
      <c r="S238" s="124" t="str">
        <f>IF($A238="","",IF(วันทำงาน!K238&lt;&gt;"",วันทำงาน!K238,""))</f>
        <v/>
      </c>
      <c r="T238" s="156">
        <f>IF(วันทำงาน!AZ238&lt;&gt;"",IF(วันทำงาน!AZ238&gt;S238,S238,วันทำงาน!AZ238),"")</f>
        <v>1</v>
      </c>
      <c r="U238" s="106" t="str">
        <f>IF(A238="","",เงื่อนไข!C$4)</f>
        <v/>
      </c>
      <c r="V238" s="106">
        <f t="shared" si="46"/>
        <v>0</v>
      </c>
      <c r="W238" s="105" t="str">
        <f t="shared" si="47"/>
        <v/>
      </c>
      <c r="X238" s="186" t="str">
        <f t="shared" si="48"/>
        <v/>
      </c>
      <c r="Y238" s="184">
        <f>วันทำงาน!AQ238</f>
        <v>0</v>
      </c>
      <c r="Z238" s="150"/>
      <c r="AA238" s="150">
        <f>IF($W238="",0,IF($W238&gt;=100%,เงื่อนไข!$H$4,IF($W238&gt;=80%,เงื่อนไข!$G$4,IF($W238&gt;=50%,เงื่อนไข!$F$4,IF($W238&lt;50%,เงื่อนไข!$E$4)))))</f>
        <v>0</v>
      </c>
      <c r="AB238" s="179">
        <f t="shared" si="49"/>
        <v>0</v>
      </c>
      <c r="AC238" s="141">
        <f t="shared" si="50"/>
        <v>0</v>
      </c>
      <c r="AD238" s="175">
        <f>IF(AB238=0,0,AB238/$R238*เงื่อนไข!$B$4)</f>
        <v>0</v>
      </c>
      <c r="AE238" s="181">
        <f t="shared" si="55"/>
        <v>0</v>
      </c>
      <c r="AF238" s="175">
        <f>SUMIF(วันทำงาน!$F$554:$F$687,$B238,วันทำงาน!$J$554:$J$687)</f>
        <v>0</v>
      </c>
      <c r="AG238" s="182">
        <f>IF((AND($W238&gt;=100%,$W238&lt;&gt;"")),เงื่อนไข!$F$8*Y238/$V238,0)</f>
        <v>0</v>
      </c>
      <c r="AH238" s="181">
        <f>SUM(วันทำงาน!AR238:AT238,วันทำงาน!AV238:AX238)</f>
        <v>0</v>
      </c>
      <c r="AI238" s="150"/>
      <c r="AJ238" s="150">
        <f>IF($W238="",0,IF($W238&gt;=100%,เงื่อนไข!$L$4,IF($W238&gt;=80%,เงื่อนไข!$K$4,IF($W238&gt;=50%,เงื่อนไข!$J$4,IF($W238&lt;50%,เงื่อนไข!$I$4)))))</f>
        <v>0</v>
      </c>
      <c r="AK238" s="179">
        <f t="shared" si="51"/>
        <v>0</v>
      </c>
      <c r="AL238" s="175">
        <f t="shared" si="52"/>
        <v>0</v>
      </c>
      <c r="AM238" s="175">
        <f>IF(AK238=0,0,AK238/$R238*เงื่อนไข!$B$4)</f>
        <v>0</v>
      </c>
      <c r="AN238" s="181">
        <f t="shared" si="56"/>
        <v>0</v>
      </c>
      <c r="AO238" s="175">
        <f>SUMIF(วันทำงาน!$F$554:$F$687,$B238,วันทำงาน!$K$554:$K$687)</f>
        <v>0</v>
      </c>
      <c r="AP238" s="182">
        <f>IF((AND($W238&gt;=100%,$W238&lt;&gt;"")),เงื่อนไข!$F$8*AH238/$V238,0)</f>
        <v>0</v>
      </c>
      <c r="AQ238" s="184">
        <f>วันทำงาน!AU238</f>
        <v>0</v>
      </c>
      <c r="AR238" s="150"/>
      <c r="AS238" s="150">
        <f>IF(W238="",0,IF($W238&gt;=100%,เงื่อนไข!$P$4,IF($W238&gt;=80%,เงื่อนไข!$O$4,IF($W238&gt;=50%,เงื่อนไข!$N$4,IF($W238&lt;50%,เงื่อนไข!$M$4)))))</f>
        <v>0</v>
      </c>
      <c r="AT238" s="179">
        <f t="shared" si="53"/>
        <v>0</v>
      </c>
      <c r="AU238" s="175">
        <f t="shared" si="54"/>
        <v>0</v>
      </c>
      <c r="AV238" s="175">
        <f>IF(AT238=0,0,AT238/$R238*เงื่อนไข!$B$4)</f>
        <v>0</v>
      </c>
      <c r="AW238" s="181">
        <f t="shared" si="57"/>
        <v>0</v>
      </c>
      <c r="AX238" s="175">
        <f>SUMIF(วันทำงาน!$F$554:$F$687,$B238,วันทำงาน!$L$554:$L$687)</f>
        <v>0</v>
      </c>
      <c r="AY238" s="182">
        <f>IF((AND($W238&gt;=100%,$W238&lt;&gt;"")),เงื่อนไข!$F$8*AQ238/$V238,0)</f>
        <v>0</v>
      </c>
    </row>
    <row r="239" spans="1:51" s="6" customFormat="1" x14ac:dyDescent="0.25">
      <c r="A239" s="124" t="str">
        <f>IF(วันทำงาน!A239&lt;&gt;"",วันทำงาน!A239,"")</f>
        <v/>
      </c>
      <c r="B239" s="124" t="str">
        <f>IF(วันทำงาน!B239&lt;&gt;"",วันทำงาน!B239,"")</f>
        <v/>
      </c>
      <c r="C239" s="124"/>
      <c r="D239" s="124" t="str">
        <f>IF(วันทำงาน!C239&lt;&gt;"",วันทำงาน!C239,"")</f>
        <v/>
      </c>
      <c r="E239" s="125" t="str">
        <f>IF(วันทำงาน!D239&lt;&gt;"",วันทำงาน!D239,"")</f>
        <v/>
      </c>
      <c r="F239" s="90" t="str">
        <f>IF(วันทำงาน!E239&lt;&gt;"",วันทำงาน!E239,"")</f>
        <v/>
      </c>
      <c r="G239" s="124" t="str">
        <f>IF(วันทำงาน!F239&lt;&gt;"",วันทำงาน!F239,"")</f>
        <v/>
      </c>
      <c r="H239" s="136" t="str">
        <f>IF(F239="Salesman",วันทำงาน!G239,"")</f>
        <v/>
      </c>
      <c r="I239" s="141" t="str">
        <f>IF($H239="","",AB239/$R239*(100%-เงื่อนไข!$B$4))</f>
        <v/>
      </c>
      <c r="J239" s="141" t="str">
        <f>IF($H239="","",AK239/$R239*(100%-เงื่อนไข!$B$4))</f>
        <v/>
      </c>
      <c r="K239" s="141" t="str">
        <f>IF($H239="","",AT239/$R239*(100%-เงื่อนไข!$B$4))</f>
        <v/>
      </c>
      <c r="L239" s="141" t="str">
        <f t="shared" si="58"/>
        <v/>
      </c>
      <c r="M239" s="142" t="str">
        <f>IF((OR(วันทำงาน!H239="",$F$1="")),"",IF(F239="Salesman",วันทำงาน!H239,""))</f>
        <v/>
      </c>
      <c r="N239" s="111">
        <f>IF($M239="",0,IF($X239="P",Y239*เงื่อนไข!$C$5,0))</f>
        <v>0</v>
      </c>
      <c r="O239" s="111">
        <f>IF($M239="",0,IF($X239="P",AH239*เงื่อนไข!$C$5,0))</f>
        <v>0</v>
      </c>
      <c r="P239" s="141">
        <f>IF($M239="",0,IF($X239="P",AQ239*เงื่อนไข!$C$5,0))</f>
        <v>0</v>
      </c>
      <c r="Q239" s="141">
        <f t="shared" si="59"/>
        <v>0</v>
      </c>
      <c r="R239" s="124" t="str">
        <f>IF($A239="","",IF(วันทำงาน!J239&lt;&gt;"",วันทำงาน!J239,""))</f>
        <v/>
      </c>
      <c r="S239" s="124" t="str">
        <f>IF($A239="","",IF(วันทำงาน!K239&lt;&gt;"",วันทำงาน!K239,""))</f>
        <v/>
      </c>
      <c r="T239" s="156">
        <f>IF(วันทำงาน!AZ239&lt;&gt;"",IF(วันทำงาน!AZ239&gt;S239,S239,วันทำงาน!AZ239),"")</f>
        <v>1</v>
      </c>
      <c r="U239" s="106" t="str">
        <f>IF(A239="","",เงื่อนไข!C$4)</f>
        <v/>
      </c>
      <c r="V239" s="106">
        <f t="shared" si="46"/>
        <v>0</v>
      </c>
      <c r="W239" s="105" t="str">
        <f t="shared" si="47"/>
        <v/>
      </c>
      <c r="X239" s="186" t="str">
        <f t="shared" si="48"/>
        <v/>
      </c>
      <c r="Y239" s="184">
        <f>วันทำงาน!AQ239</f>
        <v>0</v>
      </c>
      <c r="Z239" s="150"/>
      <c r="AA239" s="150">
        <f>IF($W239="",0,IF($W239&gt;=100%,เงื่อนไข!$H$4,IF($W239&gt;=80%,เงื่อนไข!$G$4,IF($W239&gt;=50%,เงื่อนไข!$F$4,IF($W239&lt;50%,เงื่อนไข!$E$4)))))</f>
        <v>0</v>
      </c>
      <c r="AB239" s="179">
        <f t="shared" si="49"/>
        <v>0</v>
      </c>
      <c r="AC239" s="141">
        <f t="shared" si="50"/>
        <v>0</v>
      </c>
      <c r="AD239" s="175">
        <f>IF(AB239=0,0,AB239/$R239*เงื่อนไข!$B$4)</f>
        <v>0</v>
      </c>
      <c r="AE239" s="181">
        <f t="shared" si="55"/>
        <v>0</v>
      </c>
      <c r="AF239" s="175">
        <f>SUMIF(วันทำงาน!$F$554:$F$687,$B239,วันทำงาน!$J$554:$J$687)</f>
        <v>0</v>
      </c>
      <c r="AG239" s="182">
        <f>IF((AND($W239&gt;=100%,$W239&lt;&gt;"")),เงื่อนไข!$F$8*Y239/$V239,0)</f>
        <v>0</v>
      </c>
      <c r="AH239" s="181">
        <f>SUM(วันทำงาน!AR239:AT239,วันทำงาน!AV239:AX239)</f>
        <v>0</v>
      </c>
      <c r="AI239" s="150"/>
      <c r="AJ239" s="150">
        <f>IF($W239="",0,IF($W239&gt;=100%,เงื่อนไข!$L$4,IF($W239&gt;=80%,เงื่อนไข!$K$4,IF($W239&gt;=50%,เงื่อนไข!$J$4,IF($W239&lt;50%,เงื่อนไข!$I$4)))))</f>
        <v>0</v>
      </c>
      <c r="AK239" s="179">
        <f t="shared" si="51"/>
        <v>0</v>
      </c>
      <c r="AL239" s="175">
        <f t="shared" si="52"/>
        <v>0</v>
      </c>
      <c r="AM239" s="175">
        <f>IF(AK239=0,0,AK239/$R239*เงื่อนไข!$B$4)</f>
        <v>0</v>
      </c>
      <c r="AN239" s="181">
        <f t="shared" si="56"/>
        <v>0</v>
      </c>
      <c r="AO239" s="175">
        <f>SUMIF(วันทำงาน!$F$554:$F$687,$B239,วันทำงาน!$K$554:$K$687)</f>
        <v>0</v>
      </c>
      <c r="AP239" s="182">
        <f>IF((AND($W239&gt;=100%,$W239&lt;&gt;"")),เงื่อนไข!$F$8*AH239/$V239,0)</f>
        <v>0</v>
      </c>
      <c r="AQ239" s="184">
        <f>วันทำงาน!AU239</f>
        <v>0</v>
      </c>
      <c r="AR239" s="150"/>
      <c r="AS239" s="150">
        <f>IF(W239="",0,IF($W239&gt;=100%,เงื่อนไข!$P$4,IF($W239&gt;=80%,เงื่อนไข!$O$4,IF($W239&gt;=50%,เงื่อนไข!$N$4,IF($W239&lt;50%,เงื่อนไข!$M$4)))))</f>
        <v>0</v>
      </c>
      <c r="AT239" s="179">
        <f t="shared" si="53"/>
        <v>0</v>
      </c>
      <c r="AU239" s="175">
        <f t="shared" si="54"/>
        <v>0</v>
      </c>
      <c r="AV239" s="175">
        <f>IF(AT239=0,0,AT239/$R239*เงื่อนไข!$B$4)</f>
        <v>0</v>
      </c>
      <c r="AW239" s="181">
        <f t="shared" si="57"/>
        <v>0</v>
      </c>
      <c r="AX239" s="175">
        <f>SUMIF(วันทำงาน!$F$554:$F$687,$B239,วันทำงาน!$L$554:$L$687)</f>
        <v>0</v>
      </c>
      <c r="AY239" s="182">
        <f>IF((AND($W239&gt;=100%,$W239&lt;&gt;"")),เงื่อนไข!$F$8*AQ239/$V239,0)</f>
        <v>0</v>
      </c>
    </row>
    <row r="240" spans="1:51" s="6" customFormat="1" x14ac:dyDescent="0.25">
      <c r="A240" s="124" t="str">
        <f>IF(วันทำงาน!A240&lt;&gt;"",วันทำงาน!A240,"")</f>
        <v/>
      </c>
      <c r="B240" s="124" t="str">
        <f>IF(วันทำงาน!B240&lt;&gt;"",วันทำงาน!B240,"")</f>
        <v/>
      </c>
      <c r="C240" s="124"/>
      <c r="D240" s="124" t="str">
        <f>IF(วันทำงาน!C240&lt;&gt;"",วันทำงาน!C240,"")</f>
        <v/>
      </c>
      <c r="E240" s="125" t="str">
        <f>IF(วันทำงาน!D240&lt;&gt;"",วันทำงาน!D240,"")</f>
        <v/>
      </c>
      <c r="F240" s="90" t="str">
        <f>IF(วันทำงาน!E240&lt;&gt;"",วันทำงาน!E240,"")</f>
        <v/>
      </c>
      <c r="G240" s="124" t="str">
        <f>IF(วันทำงาน!F240&lt;&gt;"",วันทำงาน!F240,"")</f>
        <v/>
      </c>
      <c r="H240" s="136" t="str">
        <f>IF(F240="Salesman",วันทำงาน!G240,"")</f>
        <v/>
      </c>
      <c r="I240" s="141" t="str">
        <f>IF($H240="","",AB240/$R240*(100%-เงื่อนไข!$B$4))</f>
        <v/>
      </c>
      <c r="J240" s="141" t="str">
        <f>IF($H240="","",AK240/$R240*(100%-เงื่อนไข!$B$4))</f>
        <v/>
      </c>
      <c r="K240" s="141" t="str">
        <f>IF($H240="","",AT240/$R240*(100%-เงื่อนไข!$B$4))</f>
        <v/>
      </c>
      <c r="L240" s="141" t="str">
        <f t="shared" si="58"/>
        <v/>
      </c>
      <c r="M240" s="142" t="str">
        <f>IF((OR(วันทำงาน!H240="",$F$1="")),"",IF(F240="Salesman",วันทำงาน!H240,""))</f>
        <v/>
      </c>
      <c r="N240" s="111">
        <f>IF($M240="",0,IF($X240="P",Y240*เงื่อนไข!$C$5,0))</f>
        <v>0</v>
      </c>
      <c r="O240" s="111">
        <f>IF($M240="",0,IF($X240="P",AH240*เงื่อนไข!$C$5,0))</f>
        <v>0</v>
      </c>
      <c r="P240" s="141">
        <f>IF($M240="",0,IF($X240="P",AQ240*เงื่อนไข!$C$5,0))</f>
        <v>0</v>
      </c>
      <c r="Q240" s="141">
        <f t="shared" si="59"/>
        <v>0</v>
      </c>
      <c r="R240" s="124" t="str">
        <f>IF($A240="","",IF(วันทำงาน!J240&lt;&gt;"",วันทำงาน!J240,""))</f>
        <v/>
      </c>
      <c r="S240" s="124" t="str">
        <f>IF($A240="","",IF(วันทำงาน!K240&lt;&gt;"",วันทำงาน!K240,""))</f>
        <v/>
      </c>
      <c r="T240" s="156">
        <f>IF(วันทำงาน!AZ240&lt;&gt;"",IF(วันทำงาน!AZ240&gt;S240,S240,วันทำงาน!AZ240),"")</f>
        <v>1</v>
      </c>
      <c r="U240" s="106" t="str">
        <f>IF(A240="","",เงื่อนไข!C$4)</f>
        <v/>
      </c>
      <c r="V240" s="106">
        <f t="shared" si="46"/>
        <v>0</v>
      </c>
      <c r="W240" s="105" t="str">
        <f t="shared" si="47"/>
        <v/>
      </c>
      <c r="X240" s="186" t="str">
        <f t="shared" si="48"/>
        <v/>
      </c>
      <c r="Y240" s="184">
        <f>วันทำงาน!AQ240</f>
        <v>0</v>
      </c>
      <c r="Z240" s="150"/>
      <c r="AA240" s="150">
        <f>IF($W240="",0,IF($W240&gt;=100%,เงื่อนไข!$H$4,IF($W240&gt;=80%,เงื่อนไข!$G$4,IF($W240&gt;=50%,เงื่อนไข!$F$4,IF($W240&lt;50%,เงื่อนไข!$E$4)))))</f>
        <v>0</v>
      </c>
      <c r="AB240" s="179">
        <f t="shared" si="49"/>
        <v>0</v>
      </c>
      <c r="AC240" s="141">
        <f t="shared" si="50"/>
        <v>0</v>
      </c>
      <c r="AD240" s="175">
        <f>IF(AB240=0,0,AB240/$R240*เงื่อนไข!$B$4)</f>
        <v>0</v>
      </c>
      <c r="AE240" s="181">
        <f t="shared" si="55"/>
        <v>0</v>
      </c>
      <c r="AF240" s="175">
        <f>SUMIF(วันทำงาน!$F$554:$F$687,$B240,วันทำงาน!$J$554:$J$687)</f>
        <v>0</v>
      </c>
      <c r="AG240" s="182">
        <f>IF((AND($W240&gt;=100%,$W240&lt;&gt;"")),เงื่อนไข!$F$8*Y240/$V240,0)</f>
        <v>0</v>
      </c>
      <c r="AH240" s="181">
        <f>SUM(วันทำงาน!AR240:AT240,วันทำงาน!AV240:AX240)</f>
        <v>0</v>
      </c>
      <c r="AI240" s="150"/>
      <c r="AJ240" s="150">
        <f>IF($W240="",0,IF($W240&gt;=100%,เงื่อนไข!$L$4,IF($W240&gt;=80%,เงื่อนไข!$K$4,IF($W240&gt;=50%,เงื่อนไข!$J$4,IF($W240&lt;50%,เงื่อนไข!$I$4)))))</f>
        <v>0</v>
      </c>
      <c r="AK240" s="179">
        <f t="shared" si="51"/>
        <v>0</v>
      </c>
      <c r="AL240" s="175">
        <f t="shared" si="52"/>
        <v>0</v>
      </c>
      <c r="AM240" s="175">
        <f>IF(AK240=0,0,AK240/$R240*เงื่อนไข!$B$4)</f>
        <v>0</v>
      </c>
      <c r="AN240" s="181">
        <f t="shared" si="56"/>
        <v>0</v>
      </c>
      <c r="AO240" s="175">
        <f>SUMIF(วันทำงาน!$F$554:$F$687,$B240,วันทำงาน!$K$554:$K$687)</f>
        <v>0</v>
      </c>
      <c r="AP240" s="182">
        <f>IF((AND($W240&gt;=100%,$W240&lt;&gt;"")),เงื่อนไข!$F$8*AH240/$V240,0)</f>
        <v>0</v>
      </c>
      <c r="AQ240" s="184">
        <f>วันทำงาน!AU240</f>
        <v>0</v>
      </c>
      <c r="AR240" s="150"/>
      <c r="AS240" s="150">
        <f>IF(W240="",0,IF($W240&gt;=100%,เงื่อนไข!$P$4,IF($W240&gt;=80%,เงื่อนไข!$O$4,IF($W240&gt;=50%,เงื่อนไข!$N$4,IF($W240&lt;50%,เงื่อนไข!$M$4)))))</f>
        <v>0</v>
      </c>
      <c r="AT240" s="179">
        <f t="shared" si="53"/>
        <v>0</v>
      </c>
      <c r="AU240" s="175">
        <f t="shared" si="54"/>
        <v>0</v>
      </c>
      <c r="AV240" s="175">
        <f>IF(AT240=0,0,AT240/$R240*เงื่อนไข!$B$4)</f>
        <v>0</v>
      </c>
      <c r="AW240" s="181">
        <f t="shared" si="57"/>
        <v>0</v>
      </c>
      <c r="AX240" s="175">
        <f>SUMIF(วันทำงาน!$F$554:$F$687,$B240,วันทำงาน!$L$554:$L$687)</f>
        <v>0</v>
      </c>
      <c r="AY240" s="182">
        <f>IF((AND($W240&gt;=100%,$W240&lt;&gt;"")),เงื่อนไข!$F$8*AQ240/$V240,0)</f>
        <v>0</v>
      </c>
    </row>
    <row r="241" spans="1:51" s="6" customFormat="1" x14ac:dyDescent="0.25">
      <c r="A241" s="124" t="str">
        <f>IF(วันทำงาน!A241&lt;&gt;"",วันทำงาน!A241,"")</f>
        <v/>
      </c>
      <c r="B241" s="124" t="str">
        <f>IF(วันทำงาน!B241&lt;&gt;"",วันทำงาน!B241,"")</f>
        <v/>
      </c>
      <c r="C241" s="124"/>
      <c r="D241" s="124" t="str">
        <f>IF(วันทำงาน!C241&lt;&gt;"",วันทำงาน!C241,"")</f>
        <v/>
      </c>
      <c r="E241" s="125" t="str">
        <f>IF(วันทำงาน!D241&lt;&gt;"",วันทำงาน!D241,"")</f>
        <v/>
      </c>
      <c r="F241" s="90" t="str">
        <f>IF(วันทำงาน!E241&lt;&gt;"",วันทำงาน!E241,"")</f>
        <v/>
      </c>
      <c r="G241" s="124" t="str">
        <f>IF(วันทำงาน!F241&lt;&gt;"",วันทำงาน!F241,"")</f>
        <v/>
      </c>
      <c r="H241" s="136" t="str">
        <f>IF(F241="Salesman",วันทำงาน!G241,"")</f>
        <v/>
      </c>
      <c r="I241" s="141" t="str">
        <f>IF($H241="","",AB241/$R241*(100%-เงื่อนไข!$B$4))</f>
        <v/>
      </c>
      <c r="J241" s="141" t="str">
        <f>IF($H241="","",AK241/$R241*(100%-เงื่อนไข!$B$4))</f>
        <v/>
      </c>
      <c r="K241" s="141" t="str">
        <f>IF($H241="","",AT241/$R241*(100%-เงื่อนไข!$B$4))</f>
        <v/>
      </c>
      <c r="L241" s="141" t="str">
        <f t="shared" si="58"/>
        <v/>
      </c>
      <c r="M241" s="142" t="str">
        <f>IF((OR(วันทำงาน!H241="",$F$1="")),"",IF(F241="Salesman",วันทำงาน!H241,""))</f>
        <v/>
      </c>
      <c r="N241" s="111">
        <f>IF($M241="",0,IF($X241="P",Y241*เงื่อนไข!$C$5,0))</f>
        <v>0</v>
      </c>
      <c r="O241" s="111">
        <f>IF($M241="",0,IF($X241="P",AH241*เงื่อนไข!$C$5,0))</f>
        <v>0</v>
      </c>
      <c r="P241" s="141">
        <f>IF($M241="",0,IF($X241="P",AQ241*เงื่อนไข!$C$5,0))</f>
        <v>0</v>
      </c>
      <c r="Q241" s="141">
        <f t="shared" si="59"/>
        <v>0</v>
      </c>
      <c r="R241" s="124" t="str">
        <f>IF($A241="","",IF(วันทำงาน!J241&lt;&gt;"",วันทำงาน!J241,""))</f>
        <v/>
      </c>
      <c r="S241" s="124" t="str">
        <f>IF($A241="","",IF(วันทำงาน!K241&lt;&gt;"",วันทำงาน!K241,""))</f>
        <v/>
      </c>
      <c r="T241" s="156">
        <f>IF(วันทำงาน!AZ241&lt;&gt;"",IF(วันทำงาน!AZ241&gt;S241,S241,วันทำงาน!AZ241),"")</f>
        <v>1</v>
      </c>
      <c r="U241" s="106" t="str">
        <f>IF(A241="","",เงื่อนไข!C$4)</f>
        <v/>
      </c>
      <c r="V241" s="106">
        <f t="shared" si="46"/>
        <v>0</v>
      </c>
      <c r="W241" s="105" t="str">
        <f t="shared" si="47"/>
        <v/>
      </c>
      <c r="X241" s="186" t="str">
        <f t="shared" si="48"/>
        <v/>
      </c>
      <c r="Y241" s="184">
        <f>วันทำงาน!AQ241</f>
        <v>0</v>
      </c>
      <c r="Z241" s="150"/>
      <c r="AA241" s="150">
        <f>IF($W241="",0,IF($W241&gt;=100%,เงื่อนไข!$H$4,IF($W241&gt;=80%,เงื่อนไข!$G$4,IF($W241&gt;=50%,เงื่อนไข!$F$4,IF($W241&lt;50%,เงื่อนไข!$E$4)))))</f>
        <v>0</v>
      </c>
      <c r="AB241" s="179">
        <f t="shared" si="49"/>
        <v>0</v>
      </c>
      <c r="AC241" s="141">
        <f t="shared" si="50"/>
        <v>0</v>
      </c>
      <c r="AD241" s="175">
        <f>IF(AB241=0,0,AB241/$R241*เงื่อนไข!$B$4)</f>
        <v>0</v>
      </c>
      <c r="AE241" s="181">
        <f t="shared" si="55"/>
        <v>0</v>
      </c>
      <c r="AF241" s="175">
        <f>SUMIF(วันทำงาน!$F$554:$F$687,$B241,วันทำงาน!$J$554:$J$687)</f>
        <v>0</v>
      </c>
      <c r="AG241" s="182">
        <f>IF((AND($W241&gt;=100%,$W241&lt;&gt;"")),เงื่อนไข!$F$8*Y241/$V241,0)</f>
        <v>0</v>
      </c>
      <c r="AH241" s="181">
        <f>SUM(วันทำงาน!AR241:AT241,วันทำงาน!AV241:AX241)</f>
        <v>0</v>
      </c>
      <c r="AI241" s="150"/>
      <c r="AJ241" s="150">
        <f>IF($W241="",0,IF($W241&gt;=100%,เงื่อนไข!$L$4,IF($W241&gt;=80%,เงื่อนไข!$K$4,IF($W241&gt;=50%,เงื่อนไข!$J$4,IF($W241&lt;50%,เงื่อนไข!$I$4)))))</f>
        <v>0</v>
      </c>
      <c r="AK241" s="179">
        <f t="shared" si="51"/>
        <v>0</v>
      </c>
      <c r="AL241" s="175">
        <f t="shared" si="52"/>
        <v>0</v>
      </c>
      <c r="AM241" s="175">
        <f>IF(AK241=0,0,AK241/$R241*เงื่อนไข!$B$4)</f>
        <v>0</v>
      </c>
      <c r="AN241" s="181">
        <f t="shared" si="56"/>
        <v>0</v>
      </c>
      <c r="AO241" s="175">
        <f>SUMIF(วันทำงาน!$F$554:$F$687,$B241,วันทำงาน!$K$554:$K$687)</f>
        <v>0</v>
      </c>
      <c r="AP241" s="182">
        <f>IF((AND($W241&gt;=100%,$W241&lt;&gt;"")),เงื่อนไข!$F$8*AH241/$V241,0)</f>
        <v>0</v>
      </c>
      <c r="AQ241" s="184">
        <f>วันทำงาน!AU241</f>
        <v>0</v>
      </c>
      <c r="AR241" s="150"/>
      <c r="AS241" s="150">
        <f>IF(W241="",0,IF($W241&gt;=100%,เงื่อนไข!$P$4,IF($W241&gt;=80%,เงื่อนไข!$O$4,IF($W241&gt;=50%,เงื่อนไข!$N$4,IF($W241&lt;50%,เงื่อนไข!$M$4)))))</f>
        <v>0</v>
      </c>
      <c r="AT241" s="179">
        <f t="shared" si="53"/>
        <v>0</v>
      </c>
      <c r="AU241" s="175">
        <f t="shared" si="54"/>
        <v>0</v>
      </c>
      <c r="AV241" s="175">
        <f>IF(AT241=0,0,AT241/$R241*เงื่อนไข!$B$4)</f>
        <v>0</v>
      </c>
      <c r="AW241" s="181">
        <f t="shared" si="57"/>
        <v>0</v>
      </c>
      <c r="AX241" s="175">
        <f>SUMIF(วันทำงาน!$F$554:$F$687,$B241,วันทำงาน!$L$554:$L$687)</f>
        <v>0</v>
      </c>
      <c r="AY241" s="182">
        <f>IF((AND($W241&gt;=100%,$W241&lt;&gt;"")),เงื่อนไข!$F$8*AQ241/$V241,0)</f>
        <v>0</v>
      </c>
    </row>
    <row r="242" spans="1:51" s="6" customFormat="1" x14ac:dyDescent="0.25">
      <c r="A242" s="124" t="str">
        <f>IF(วันทำงาน!A242&lt;&gt;"",วันทำงาน!A242,"")</f>
        <v/>
      </c>
      <c r="B242" s="124" t="str">
        <f>IF(วันทำงาน!B242&lt;&gt;"",วันทำงาน!B242,"")</f>
        <v/>
      </c>
      <c r="C242" s="124"/>
      <c r="D242" s="124" t="str">
        <f>IF(วันทำงาน!C242&lt;&gt;"",วันทำงาน!C242,"")</f>
        <v/>
      </c>
      <c r="E242" s="125" t="str">
        <f>IF(วันทำงาน!D242&lt;&gt;"",วันทำงาน!D242,"")</f>
        <v/>
      </c>
      <c r="F242" s="90" t="str">
        <f>IF(วันทำงาน!E242&lt;&gt;"",วันทำงาน!E242,"")</f>
        <v/>
      </c>
      <c r="G242" s="124" t="str">
        <f>IF(วันทำงาน!F242&lt;&gt;"",วันทำงาน!F242,"")</f>
        <v/>
      </c>
      <c r="H242" s="136" t="str">
        <f>IF(F242="Salesman",วันทำงาน!G242,"")</f>
        <v/>
      </c>
      <c r="I242" s="141" t="str">
        <f>IF($H242="","",AB242/$R242*(100%-เงื่อนไข!$B$4))</f>
        <v/>
      </c>
      <c r="J242" s="141" t="str">
        <f>IF($H242="","",AK242/$R242*(100%-เงื่อนไข!$B$4))</f>
        <v/>
      </c>
      <c r="K242" s="141" t="str">
        <f>IF($H242="","",AT242/$R242*(100%-เงื่อนไข!$B$4))</f>
        <v/>
      </c>
      <c r="L242" s="141" t="str">
        <f t="shared" si="58"/>
        <v/>
      </c>
      <c r="M242" s="142" t="str">
        <f>IF((OR(วันทำงาน!H242="",$F$1="")),"",IF(F242="Salesman",วันทำงาน!H242,""))</f>
        <v/>
      </c>
      <c r="N242" s="111">
        <f>IF($M242="",0,IF($X242="P",Y242*เงื่อนไข!$C$5,0))</f>
        <v>0</v>
      </c>
      <c r="O242" s="111">
        <f>IF($M242="",0,IF($X242="P",AH242*เงื่อนไข!$C$5,0))</f>
        <v>0</v>
      </c>
      <c r="P242" s="141">
        <f>IF($M242="",0,IF($X242="P",AQ242*เงื่อนไข!$C$5,0))</f>
        <v>0</v>
      </c>
      <c r="Q242" s="141">
        <f t="shared" si="59"/>
        <v>0</v>
      </c>
      <c r="R242" s="124" t="str">
        <f>IF($A242="","",IF(วันทำงาน!J242&lt;&gt;"",วันทำงาน!J242,""))</f>
        <v/>
      </c>
      <c r="S242" s="124" t="str">
        <f>IF($A242="","",IF(วันทำงาน!K242&lt;&gt;"",วันทำงาน!K242,""))</f>
        <v/>
      </c>
      <c r="T242" s="156">
        <f>IF(วันทำงาน!AZ242&lt;&gt;"",IF(วันทำงาน!AZ242&gt;S242,S242,วันทำงาน!AZ242),"")</f>
        <v>1</v>
      </c>
      <c r="U242" s="106" t="str">
        <f>IF(A242="","",เงื่อนไข!C$4)</f>
        <v/>
      </c>
      <c r="V242" s="106">
        <f t="shared" si="46"/>
        <v>0</v>
      </c>
      <c r="W242" s="105" t="str">
        <f t="shared" si="47"/>
        <v/>
      </c>
      <c r="X242" s="186" t="str">
        <f t="shared" si="48"/>
        <v/>
      </c>
      <c r="Y242" s="184">
        <f>วันทำงาน!AQ242</f>
        <v>0</v>
      </c>
      <c r="Z242" s="150"/>
      <c r="AA242" s="150">
        <f>IF($W242="",0,IF($W242&gt;=100%,เงื่อนไข!$H$4,IF($W242&gt;=80%,เงื่อนไข!$G$4,IF($W242&gt;=50%,เงื่อนไข!$F$4,IF($W242&lt;50%,เงื่อนไข!$E$4)))))</f>
        <v>0</v>
      </c>
      <c r="AB242" s="179">
        <f t="shared" si="49"/>
        <v>0</v>
      </c>
      <c r="AC242" s="141">
        <f t="shared" si="50"/>
        <v>0</v>
      </c>
      <c r="AD242" s="175">
        <f>IF(AB242=0,0,AB242/$R242*เงื่อนไข!$B$4)</f>
        <v>0</v>
      </c>
      <c r="AE242" s="181">
        <f t="shared" si="55"/>
        <v>0</v>
      </c>
      <c r="AF242" s="175">
        <f>SUMIF(วันทำงาน!$F$554:$F$687,$B242,วันทำงาน!$J$554:$J$687)</f>
        <v>0</v>
      </c>
      <c r="AG242" s="182">
        <f>IF((AND($W242&gt;=100%,$W242&lt;&gt;"")),เงื่อนไข!$F$8*Y242/$V242,0)</f>
        <v>0</v>
      </c>
      <c r="AH242" s="181">
        <f>SUM(วันทำงาน!AR242:AT242,วันทำงาน!AV242:AX242)</f>
        <v>0</v>
      </c>
      <c r="AI242" s="150"/>
      <c r="AJ242" s="150">
        <f>IF($W242="",0,IF($W242&gt;=100%,เงื่อนไข!$L$4,IF($W242&gt;=80%,เงื่อนไข!$K$4,IF($W242&gt;=50%,เงื่อนไข!$J$4,IF($W242&lt;50%,เงื่อนไข!$I$4)))))</f>
        <v>0</v>
      </c>
      <c r="AK242" s="179">
        <f t="shared" si="51"/>
        <v>0</v>
      </c>
      <c r="AL242" s="175">
        <f t="shared" si="52"/>
        <v>0</v>
      </c>
      <c r="AM242" s="175">
        <f>IF(AK242=0,0,AK242/$R242*เงื่อนไข!$B$4)</f>
        <v>0</v>
      </c>
      <c r="AN242" s="181">
        <f t="shared" si="56"/>
        <v>0</v>
      </c>
      <c r="AO242" s="175">
        <f>SUMIF(วันทำงาน!$F$554:$F$687,$B242,วันทำงาน!$K$554:$K$687)</f>
        <v>0</v>
      </c>
      <c r="AP242" s="182">
        <f>IF((AND($W242&gt;=100%,$W242&lt;&gt;"")),เงื่อนไข!$F$8*AH242/$V242,0)</f>
        <v>0</v>
      </c>
      <c r="AQ242" s="184">
        <f>วันทำงาน!AU242</f>
        <v>0</v>
      </c>
      <c r="AR242" s="150"/>
      <c r="AS242" s="150">
        <f>IF(W242="",0,IF($W242&gt;=100%,เงื่อนไข!$P$4,IF($W242&gt;=80%,เงื่อนไข!$O$4,IF($W242&gt;=50%,เงื่อนไข!$N$4,IF($W242&lt;50%,เงื่อนไข!$M$4)))))</f>
        <v>0</v>
      </c>
      <c r="AT242" s="179">
        <f t="shared" si="53"/>
        <v>0</v>
      </c>
      <c r="AU242" s="175">
        <f t="shared" si="54"/>
        <v>0</v>
      </c>
      <c r="AV242" s="175">
        <f>IF(AT242=0,0,AT242/$R242*เงื่อนไข!$B$4)</f>
        <v>0</v>
      </c>
      <c r="AW242" s="181">
        <f t="shared" si="57"/>
        <v>0</v>
      </c>
      <c r="AX242" s="175">
        <f>SUMIF(วันทำงาน!$F$554:$F$687,$B242,วันทำงาน!$L$554:$L$687)</f>
        <v>0</v>
      </c>
      <c r="AY242" s="182">
        <f>IF((AND($W242&gt;=100%,$W242&lt;&gt;"")),เงื่อนไข!$F$8*AQ242/$V242,0)</f>
        <v>0</v>
      </c>
    </row>
    <row r="243" spans="1:51" s="6" customFormat="1" x14ac:dyDescent="0.25">
      <c r="A243" s="124" t="str">
        <f>IF(วันทำงาน!A243&lt;&gt;"",วันทำงาน!A243,"")</f>
        <v/>
      </c>
      <c r="B243" s="124" t="str">
        <f>IF(วันทำงาน!B243&lt;&gt;"",วันทำงาน!B243,"")</f>
        <v/>
      </c>
      <c r="C243" s="124"/>
      <c r="D243" s="124" t="str">
        <f>IF(วันทำงาน!C243&lt;&gt;"",วันทำงาน!C243,"")</f>
        <v/>
      </c>
      <c r="E243" s="125" t="str">
        <f>IF(วันทำงาน!D243&lt;&gt;"",วันทำงาน!D243,"")</f>
        <v/>
      </c>
      <c r="F243" s="90" t="str">
        <f>IF(วันทำงาน!E243&lt;&gt;"",วันทำงาน!E243,"")</f>
        <v/>
      </c>
      <c r="G243" s="124" t="str">
        <f>IF(วันทำงาน!F243&lt;&gt;"",วันทำงาน!F243,"")</f>
        <v/>
      </c>
      <c r="H243" s="136" t="str">
        <f>IF(F243="Salesman",วันทำงาน!G243,"")</f>
        <v/>
      </c>
      <c r="I243" s="141" t="str">
        <f>IF($H243="","",AB243/$R243*(100%-เงื่อนไข!$B$4))</f>
        <v/>
      </c>
      <c r="J243" s="141" t="str">
        <f>IF($H243="","",AK243/$R243*(100%-เงื่อนไข!$B$4))</f>
        <v/>
      </c>
      <c r="K243" s="141" t="str">
        <f>IF($H243="","",AT243/$R243*(100%-เงื่อนไข!$B$4))</f>
        <v/>
      </c>
      <c r="L243" s="141" t="str">
        <f t="shared" si="58"/>
        <v/>
      </c>
      <c r="M243" s="142" t="str">
        <f>IF((OR(วันทำงาน!H243="",$F$1="")),"",IF(F243="Salesman",วันทำงาน!H243,""))</f>
        <v/>
      </c>
      <c r="N243" s="111">
        <f>IF($M243="",0,IF($X243="P",Y243*เงื่อนไข!$C$5,0))</f>
        <v>0</v>
      </c>
      <c r="O243" s="111">
        <f>IF($M243="",0,IF($X243="P",AH243*เงื่อนไข!$C$5,0))</f>
        <v>0</v>
      </c>
      <c r="P243" s="141">
        <f>IF($M243="",0,IF($X243="P",AQ243*เงื่อนไข!$C$5,0))</f>
        <v>0</v>
      </c>
      <c r="Q243" s="141">
        <f t="shared" si="59"/>
        <v>0</v>
      </c>
      <c r="R243" s="124" t="str">
        <f>IF($A243="","",IF(วันทำงาน!J243&lt;&gt;"",วันทำงาน!J243,""))</f>
        <v/>
      </c>
      <c r="S243" s="124" t="str">
        <f>IF($A243="","",IF(วันทำงาน!K243&lt;&gt;"",วันทำงาน!K243,""))</f>
        <v/>
      </c>
      <c r="T243" s="156">
        <f>IF(วันทำงาน!AZ243&lt;&gt;"",IF(วันทำงาน!AZ243&gt;S243,S243,วันทำงาน!AZ243),"")</f>
        <v>1</v>
      </c>
      <c r="U243" s="106" t="str">
        <f>IF(A243="","",เงื่อนไข!C$4)</f>
        <v/>
      </c>
      <c r="V243" s="106">
        <f t="shared" si="46"/>
        <v>0</v>
      </c>
      <c r="W243" s="105" t="str">
        <f t="shared" si="47"/>
        <v/>
      </c>
      <c r="X243" s="186" t="str">
        <f t="shared" si="48"/>
        <v/>
      </c>
      <c r="Y243" s="184">
        <f>วันทำงาน!AQ243</f>
        <v>0</v>
      </c>
      <c r="Z243" s="150"/>
      <c r="AA243" s="150">
        <f>IF($W243="",0,IF($W243&gt;=100%,เงื่อนไข!$H$4,IF($W243&gt;=80%,เงื่อนไข!$G$4,IF($W243&gt;=50%,เงื่อนไข!$F$4,IF($W243&lt;50%,เงื่อนไข!$E$4)))))</f>
        <v>0</v>
      </c>
      <c r="AB243" s="179">
        <f t="shared" si="49"/>
        <v>0</v>
      </c>
      <c r="AC243" s="141">
        <f t="shared" si="50"/>
        <v>0</v>
      </c>
      <c r="AD243" s="175">
        <f>IF(AB243=0,0,AB243/$R243*เงื่อนไข!$B$4)</f>
        <v>0</v>
      </c>
      <c r="AE243" s="181">
        <f t="shared" si="55"/>
        <v>0</v>
      </c>
      <c r="AF243" s="175">
        <f>SUMIF(วันทำงาน!$F$554:$F$687,$B243,วันทำงาน!$J$554:$J$687)</f>
        <v>0</v>
      </c>
      <c r="AG243" s="182">
        <f>IF((AND($W243&gt;=100%,$W243&lt;&gt;"")),เงื่อนไข!$F$8*Y243/$V243,0)</f>
        <v>0</v>
      </c>
      <c r="AH243" s="181">
        <f>SUM(วันทำงาน!AR243:AT243,วันทำงาน!AV243:AX243)</f>
        <v>0</v>
      </c>
      <c r="AI243" s="150"/>
      <c r="AJ243" s="150">
        <f>IF($W243="",0,IF($W243&gt;=100%,เงื่อนไข!$L$4,IF($W243&gt;=80%,เงื่อนไข!$K$4,IF($W243&gt;=50%,เงื่อนไข!$J$4,IF($W243&lt;50%,เงื่อนไข!$I$4)))))</f>
        <v>0</v>
      </c>
      <c r="AK243" s="179">
        <f t="shared" si="51"/>
        <v>0</v>
      </c>
      <c r="AL243" s="175">
        <f t="shared" si="52"/>
        <v>0</v>
      </c>
      <c r="AM243" s="175">
        <f>IF(AK243=0,0,AK243/$R243*เงื่อนไข!$B$4)</f>
        <v>0</v>
      </c>
      <c r="AN243" s="181">
        <f t="shared" si="56"/>
        <v>0</v>
      </c>
      <c r="AO243" s="175">
        <f>SUMIF(วันทำงาน!$F$554:$F$687,$B243,วันทำงาน!$K$554:$K$687)</f>
        <v>0</v>
      </c>
      <c r="AP243" s="182">
        <f>IF((AND($W243&gt;=100%,$W243&lt;&gt;"")),เงื่อนไข!$F$8*AH243/$V243,0)</f>
        <v>0</v>
      </c>
      <c r="AQ243" s="184">
        <f>วันทำงาน!AU243</f>
        <v>0</v>
      </c>
      <c r="AR243" s="150"/>
      <c r="AS243" s="150">
        <f>IF(W243="",0,IF($W243&gt;=100%,เงื่อนไข!$P$4,IF($W243&gt;=80%,เงื่อนไข!$O$4,IF($W243&gt;=50%,เงื่อนไข!$N$4,IF($W243&lt;50%,เงื่อนไข!$M$4)))))</f>
        <v>0</v>
      </c>
      <c r="AT243" s="179">
        <f t="shared" si="53"/>
        <v>0</v>
      </c>
      <c r="AU243" s="175">
        <f t="shared" si="54"/>
        <v>0</v>
      </c>
      <c r="AV243" s="175">
        <f>IF(AT243=0,0,AT243/$R243*เงื่อนไข!$B$4)</f>
        <v>0</v>
      </c>
      <c r="AW243" s="181">
        <f t="shared" si="57"/>
        <v>0</v>
      </c>
      <c r="AX243" s="175">
        <f>SUMIF(วันทำงาน!$F$554:$F$687,$B243,วันทำงาน!$L$554:$L$687)</f>
        <v>0</v>
      </c>
      <c r="AY243" s="182">
        <f>IF((AND($W243&gt;=100%,$W243&lt;&gt;"")),เงื่อนไข!$F$8*AQ243/$V243,0)</f>
        <v>0</v>
      </c>
    </row>
    <row r="244" spans="1:51" s="6" customFormat="1" x14ac:dyDescent="0.25">
      <c r="A244" s="124" t="str">
        <f>IF(วันทำงาน!A244&lt;&gt;"",วันทำงาน!A244,"")</f>
        <v/>
      </c>
      <c r="B244" s="124" t="str">
        <f>IF(วันทำงาน!B244&lt;&gt;"",วันทำงาน!B244,"")</f>
        <v/>
      </c>
      <c r="C244" s="124"/>
      <c r="D244" s="124" t="str">
        <f>IF(วันทำงาน!C244&lt;&gt;"",วันทำงาน!C244,"")</f>
        <v/>
      </c>
      <c r="E244" s="125" t="str">
        <f>IF(วันทำงาน!D244&lt;&gt;"",วันทำงาน!D244,"")</f>
        <v/>
      </c>
      <c r="F244" s="90" t="str">
        <f>IF(วันทำงาน!E244&lt;&gt;"",วันทำงาน!E244,"")</f>
        <v/>
      </c>
      <c r="G244" s="124" t="str">
        <f>IF(วันทำงาน!F244&lt;&gt;"",วันทำงาน!F244,"")</f>
        <v/>
      </c>
      <c r="H244" s="136" t="str">
        <f>IF(F244="Salesman",วันทำงาน!G244,"")</f>
        <v/>
      </c>
      <c r="I244" s="141" t="str">
        <f>IF($H244="","",AB244/$R244*(100%-เงื่อนไข!$B$4))</f>
        <v/>
      </c>
      <c r="J244" s="141" t="str">
        <f>IF($H244="","",AK244/$R244*(100%-เงื่อนไข!$B$4))</f>
        <v/>
      </c>
      <c r="K244" s="141" t="str">
        <f>IF($H244="","",AT244/$R244*(100%-เงื่อนไข!$B$4))</f>
        <v/>
      </c>
      <c r="L244" s="141" t="str">
        <f t="shared" si="58"/>
        <v/>
      </c>
      <c r="M244" s="142" t="str">
        <f>IF((OR(วันทำงาน!H244="",$F$1="")),"",IF(F244="Salesman",วันทำงาน!H244,""))</f>
        <v/>
      </c>
      <c r="N244" s="111">
        <f>IF($M244="",0,IF($X244="P",Y244*เงื่อนไข!$C$5,0))</f>
        <v>0</v>
      </c>
      <c r="O244" s="111">
        <f>IF($M244="",0,IF($X244="P",AH244*เงื่อนไข!$C$5,0))</f>
        <v>0</v>
      </c>
      <c r="P244" s="141">
        <f>IF($M244="",0,IF($X244="P",AQ244*เงื่อนไข!$C$5,0))</f>
        <v>0</v>
      </c>
      <c r="Q244" s="141">
        <f t="shared" si="59"/>
        <v>0</v>
      </c>
      <c r="R244" s="124" t="str">
        <f>IF($A244="","",IF(วันทำงาน!J244&lt;&gt;"",วันทำงาน!J244,""))</f>
        <v/>
      </c>
      <c r="S244" s="124" t="str">
        <f>IF($A244="","",IF(วันทำงาน!K244&lt;&gt;"",วันทำงาน!K244,""))</f>
        <v/>
      </c>
      <c r="T244" s="156">
        <f>IF(วันทำงาน!AZ244&lt;&gt;"",IF(วันทำงาน!AZ244&gt;S244,S244,วันทำงาน!AZ244),"")</f>
        <v>1</v>
      </c>
      <c r="U244" s="106" t="str">
        <f>IF(A244="","",เงื่อนไข!C$4)</f>
        <v/>
      </c>
      <c r="V244" s="106">
        <f t="shared" si="46"/>
        <v>0</v>
      </c>
      <c r="W244" s="105" t="str">
        <f t="shared" si="47"/>
        <v/>
      </c>
      <c r="X244" s="186" t="str">
        <f t="shared" si="48"/>
        <v/>
      </c>
      <c r="Y244" s="184">
        <f>วันทำงาน!AQ244</f>
        <v>0</v>
      </c>
      <c r="Z244" s="150"/>
      <c r="AA244" s="150">
        <f>IF($W244="",0,IF($W244&gt;=100%,เงื่อนไข!$H$4,IF($W244&gt;=80%,เงื่อนไข!$G$4,IF($W244&gt;=50%,เงื่อนไข!$F$4,IF($W244&lt;50%,เงื่อนไข!$E$4)))))</f>
        <v>0</v>
      </c>
      <c r="AB244" s="179">
        <f t="shared" si="49"/>
        <v>0</v>
      </c>
      <c r="AC244" s="141">
        <f t="shared" si="50"/>
        <v>0</v>
      </c>
      <c r="AD244" s="175">
        <f>IF(AB244=0,0,AB244/$R244*เงื่อนไข!$B$4)</f>
        <v>0</v>
      </c>
      <c r="AE244" s="181">
        <f t="shared" si="55"/>
        <v>0</v>
      </c>
      <c r="AF244" s="175">
        <f>SUMIF(วันทำงาน!$F$554:$F$687,$B244,วันทำงาน!$J$554:$J$687)</f>
        <v>0</v>
      </c>
      <c r="AG244" s="182">
        <f>IF((AND($W244&gt;=100%,$W244&lt;&gt;"")),เงื่อนไข!$F$8*Y244/$V244,0)</f>
        <v>0</v>
      </c>
      <c r="AH244" s="181">
        <f>SUM(วันทำงาน!AR244:AT244,วันทำงาน!AV244:AX244)</f>
        <v>0</v>
      </c>
      <c r="AI244" s="150"/>
      <c r="AJ244" s="150">
        <f>IF($W244="",0,IF($W244&gt;=100%,เงื่อนไข!$L$4,IF($W244&gt;=80%,เงื่อนไข!$K$4,IF($W244&gt;=50%,เงื่อนไข!$J$4,IF($W244&lt;50%,เงื่อนไข!$I$4)))))</f>
        <v>0</v>
      </c>
      <c r="AK244" s="179">
        <f t="shared" si="51"/>
        <v>0</v>
      </c>
      <c r="AL244" s="175">
        <f t="shared" si="52"/>
        <v>0</v>
      </c>
      <c r="AM244" s="175">
        <f>IF(AK244=0,0,AK244/$R244*เงื่อนไข!$B$4)</f>
        <v>0</v>
      </c>
      <c r="AN244" s="181">
        <f t="shared" si="56"/>
        <v>0</v>
      </c>
      <c r="AO244" s="175">
        <f>SUMIF(วันทำงาน!$F$554:$F$687,$B244,วันทำงาน!$K$554:$K$687)</f>
        <v>0</v>
      </c>
      <c r="AP244" s="182">
        <f>IF((AND($W244&gt;=100%,$W244&lt;&gt;"")),เงื่อนไข!$F$8*AH244/$V244,0)</f>
        <v>0</v>
      </c>
      <c r="AQ244" s="184">
        <f>วันทำงาน!AU244</f>
        <v>0</v>
      </c>
      <c r="AR244" s="150"/>
      <c r="AS244" s="150">
        <f>IF(W244="",0,IF($W244&gt;=100%,เงื่อนไข!$P$4,IF($W244&gt;=80%,เงื่อนไข!$O$4,IF($W244&gt;=50%,เงื่อนไข!$N$4,IF($W244&lt;50%,เงื่อนไข!$M$4)))))</f>
        <v>0</v>
      </c>
      <c r="AT244" s="179">
        <f t="shared" si="53"/>
        <v>0</v>
      </c>
      <c r="AU244" s="175">
        <f t="shared" si="54"/>
        <v>0</v>
      </c>
      <c r="AV244" s="175">
        <f>IF(AT244=0,0,AT244/$R244*เงื่อนไข!$B$4)</f>
        <v>0</v>
      </c>
      <c r="AW244" s="181">
        <f t="shared" si="57"/>
        <v>0</v>
      </c>
      <c r="AX244" s="175">
        <f>SUMIF(วันทำงาน!$F$554:$F$687,$B244,วันทำงาน!$L$554:$L$687)</f>
        <v>0</v>
      </c>
      <c r="AY244" s="182">
        <f>IF((AND($W244&gt;=100%,$W244&lt;&gt;"")),เงื่อนไข!$F$8*AQ244/$V244,0)</f>
        <v>0</v>
      </c>
    </row>
    <row r="245" spans="1:51" s="6" customFormat="1" x14ac:dyDescent="0.25">
      <c r="A245" s="124" t="str">
        <f>IF(วันทำงาน!A245&lt;&gt;"",วันทำงาน!A245,"")</f>
        <v/>
      </c>
      <c r="B245" s="124" t="str">
        <f>IF(วันทำงาน!B245&lt;&gt;"",วันทำงาน!B245,"")</f>
        <v/>
      </c>
      <c r="C245" s="124"/>
      <c r="D245" s="124" t="str">
        <f>IF(วันทำงาน!C245&lt;&gt;"",วันทำงาน!C245,"")</f>
        <v/>
      </c>
      <c r="E245" s="125" t="str">
        <f>IF(วันทำงาน!D245&lt;&gt;"",วันทำงาน!D245,"")</f>
        <v/>
      </c>
      <c r="F245" s="90" t="str">
        <f>IF(วันทำงาน!E245&lt;&gt;"",วันทำงาน!E245,"")</f>
        <v/>
      </c>
      <c r="G245" s="124" t="str">
        <f>IF(วันทำงาน!F245&lt;&gt;"",วันทำงาน!F245,"")</f>
        <v/>
      </c>
      <c r="H245" s="136" t="str">
        <f>IF(F245="Salesman",วันทำงาน!G245,"")</f>
        <v/>
      </c>
      <c r="I245" s="141" t="str">
        <f>IF($H245="","",AB245/$R245*(100%-เงื่อนไข!$B$4))</f>
        <v/>
      </c>
      <c r="J245" s="141" t="str">
        <f>IF($H245="","",AK245/$R245*(100%-เงื่อนไข!$B$4))</f>
        <v/>
      </c>
      <c r="K245" s="141" t="str">
        <f>IF($H245="","",AT245/$R245*(100%-เงื่อนไข!$B$4))</f>
        <v/>
      </c>
      <c r="L245" s="141" t="str">
        <f t="shared" si="58"/>
        <v/>
      </c>
      <c r="M245" s="142" t="str">
        <f>IF((OR(วันทำงาน!H245="",$F$1="")),"",IF(F245="Salesman",วันทำงาน!H245,""))</f>
        <v/>
      </c>
      <c r="N245" s="111">
        <f>IF($M245="",0,IF($X245="P",Y245*เงื่อนไข!$C$5,0))</f>
        <v>0</v>
      </c>
      <c r="O245" s="111">
        <f>IF($M245="",0,IF($X245="P",AH245*เงื่อนไข!$C$5,0))</f>
        <v>0</v>
      </c>
      <c r="P245" s="141">
        <f>IF($M245="",0,IF($X245="P",AQ245*เงื่อนไข!$C$5,0))</f>
        <v>0</v>
      </c>
      <c r="Q245" s="141">
        <f t="shared" si="59"/>
        <v>0</v>
      </c>
      <c r="R245" s="124" t="str">
        <f>IF($A245="","",IF(วันทำงาน!J245&lt;&gt;"",วันทำงาน!J245,""))</f>
        <v/>
      </c>
      <c r="S245" s="124" t="str">
        <f>IF($A245="","",IF(วันทำงาน!K245&lt;&gt;"",วันทำงาน!K245,""))</f>
        <v/>
      </c>
      <c r="T245" s="156">
        <f>IF(วันทำงาน!AZ245&lt;&gt;"",IF(วันทำงาน!AZ245&gt;S245,S245,วันทำงาน!AZ245),"")</f>
        <v>1</v>
      </c>
      <c r="U245" s="106" t="str">
        <f>IF(A245="","",เงื่อนไข!C$4)</f>
        <v/>
      </c>
      <c r="V245" s="106">
        <f t="shared" si="46"/>
        <v>0</v>
      </c>
      <c r="W245" s="105" t="str">
        <f t="shared" si="47"/>
        <v/>
      </c>
      <c r="X245" s="186" t="str">
        <f t="shared" si="48"/>
        <v/>
      </c>
      <c r="Y245" s="184">
        <f>วันทำงาน!AQ245</f>
        <v>0</v>
      </c>
      <c r="Z245" s="150"/>
      <c r="AA245" s="150">
        <f>IF($W245="",0,IF($W245&gt;=100%,เงื่อนไข!$H$4,IF($W245&gt;=80%,เงื่อนไข!$G$4,IF($W245&gt;=50%,เงื่อนไข!$F$4,IF($W245&lt;50%,เงื่อนไข!$E$4)))))</f>
        <v>0</v>
      </c>
      <c r="AB245" s="179">
        <f t="shared" si="49"/>
        <v>0</v>
      </c>
      <c r="AC245" s="141">
        <f t="shared" si="50"/>
        <v>0</v>
      </c>
      <c r="AD245" s="175">
        <f>IF(AB245=0,0,AB245/$R245*เงื่อนไข!$B$4)</f>
        <v>0</v>
      </c>
      <c r="AE245" s="181">
        <f t="shared" si="55"/>
        <v>0</v>
      </c>
      <c r="AF245" s="175">
        <f>SUMIF(วันทำงาน!$F$554:$F$687,$B245,วันทำงาน!$J$554:$J$687)</f>
        <v>0</v>
      </c>
      <c r="AG245" s="182">
        <f>IF((AND($W245&gt;=100%,$W245&lt;&gt;"")),เงื่อนไข!$F$8*Y245/$V245,0)</f>
        <v>0</v>
      </c>
      <c r="AH245" s="181">
        <f>SUM(วันทำงาน!AR245:AT245,วันทำงาน!AV245:AX245)</f>
        <v>0</v>
      </c>
      <c r="AI245" s="150"/>
      <c r="AJ245" s="150">
        <f>IF($W245="",0,IF($W245&gt;=100%,เงื่อนไข!$L$4,IF($W245&gt;=80%,เงื่อนไข!$K$4,IF($W245&gt;=50%,เงื่อนไข!$J$4,IF($W245&lt;50%,เงื่อนไข!$I$4)))))</f>
        <v>0</v>
      </c>
      <c r="AK245" s="179">
        <f t="shared" si="51"/>
        <v>0</v>
      </c>
      <c r="AL245" s="175">
        <f t="shared" si="52"/>
        <v>0</v>
      </c>
      <c r="AM245" s="175">
        <f>IF(AK245=0,0,AK245/$R245*เงื่อนไข!$B$4)</f>
        <v>0</v>
      </c>
      <c r="AN245" s="181">
        <f t="shared" si="56"/>
        <v>0</v>
      </c>
      <c r="AO245" s="175">
        <f>SUMIF(วันทำงาน!$F$554:$F$687,$B245,วันทำงาน!$K$554:$K$687)</f>
        <v>0</v>
      </c>
      <c r="AP245" s="182">
        <f>IF((AND($W245&gt;=100%,$W245&lt;&gt;"")),เงื่อนไข!$F$8*AH245/$V245,0)</f>
        <v>0</v>
      </c>
      <c r="AQ245" s="184">
        <f>วันทำงาน!AU245</f>
        <v>0</v>
      </c>
      <c r="AR245" s="150"/>
      <c r="AS245" s="150">
        <f>IF(W245="",0,IF($W245&gt;=100%,เงื่อนไข!$P$4,IF($W245&gt;=80%,เงื่อนไข!$O$4,IF($W245&gt;=50%,เงื่อนไข!$N$4,IF($W245&lt;50%,เงื่อนไข!$M$4)))))</f>
        <v>0</v>
      </c>
      <c r="AT245" s="179">
        <f t="shared" si="53"/>
        <v>0</v>
      </c>
      <c r="AU245" s="175">
        <f t="shared" si="54"/>
        <v>0</v>
      </c>
      <c r="AV245" s="175">
        <f>IF(AT245=0,0,AT245/$R245*เงื่อนไข!$B$4)</f>
        <v>0</v>
      </c>
      <c r="AW245" s="181">
        <f t="shared" si="57"/>
        <v>0</v>
      </c>
      <c r="AX245" s="175">
        <f>SUMIF(วันทำงาน!$F$554:$F$687,$B245,วันทำงาน!$L$554:$L$687)</f>
        <v>0</v>
      </c>
      <c r="AY245" s="182">
        <f>IF((AND($W245&gt;=100%,$W245&lt;&gt;"")),เงื่อนไข!$F$8*AQ245/$V245,0)</f>
        <v>0</v>
      </c>
    </row>
    <row r="246" spans="1:51" s="6" customFormat="1" x14ac:dyDescent="0.25">
      <c r="A246" s="124" t="str">
        <f>IF(วันทำงาน!A246&lt;&gt;"",วันทำงาน!A246,"")</f>
        <v/>
      </c>
      <c r="B246" s="124" t="str">
        <f>IF(วันทำงาน!B246&lt;&gt;"",วันทำงาน!B246,"")</f>
        <v/>
      </c>
      <c r="C246" s="124"/>
      <c r="D246" s="124" t="str">
        <f>IF(วันทำงาน!C246&lt;&gt;"",วันทำงาน!C246,"")</f>
        <v/>
      </c>
      <c r="E246" s="125" t="str">
        <f>IF(วันทำงาน!D246&lt;&gt;"",วันทำงาน!D246,"")</f>
        <v/>
      </c>
      <c r="F246" s="90" t="str">
        <f>IF(วันทำงาน!E246&lt;&gt;"",วันทำงาน!E246,"")</f>
        <v/>
      </c>
      <c r="G246" s="124" t="str">
        <f>IF(วันทำงาน!F246&lt;&gt;"",วันทำงาน!F246,"")</f>
        <v/>
      </c>
      <c r="H246" s="136" t="str">
        <f>IF(F246="Salesman",วันทำงาน!G246,"")</f>
        <v/>
      </c>
      <c r="I246" s="141" t="str">
        <f>IF($H246="","",AB246/$R246*(100%-เงื่อนไข!$B$4))</f>
        <v/>
      </c>
      <c r="J246" s="141" t="str">
        <f>IF($H246="","",AK246/$R246*(100%-เงื่อนไข!$B$4))</f>
        <v/>
      </c>
      <c r="K246" s="141" t="str">
        <f>IF($H246="","",AT246/$R246*(100%-เงื่อนไข!$B$4))</f>
        <v/>
      </c>
      <c r="L246" s="141" t="str">
        <f t="shared" si="58"/>
        <v/>
      </c>
      <c r="M246" s="142" t="str">
        <f>IF((OR(วันทำงาน!H246="",$F$1="")),"",IF(F246="Salesman",วันทำงาน!H246,""))</f>
        <v/>
      </c>
      <c r="N246" s="111">
        <f>IF($M246="",0,IF($X246="P",Y246*เงื่อนไข!$C$5,0))</f>
        <v>0</v>
      </c>
      <c r="O246" s="111">
        <f>IF($M246="",0,IF($X246="P",AH246*เงื่อนไข!$C$5,0))</f>
        <v>0</v>
      </c>
      <c r="P246" s="141">
        <f>IF($M246="",0,IF($X246="P",AQ246*เงื่อนไข!$C$5,0))</f>
        <v>0</v>
      </c>
      <c r="Q246" s="141">
        <f t="shared" si="59"/>
        <v>0</v>
      </c>
      <c r="R246" s="124" t="str">
        <f>IF($A246="","",IF(วันทำงาน!J246&lt;&gt;"",วันทำงาน!J246,""))</f>
        <v/>
      </c>
      <c r="S246" s="124" t="str">
        <f>IF($A246="","",IF(วันทำงาน!K246&lt;&gt;"",วันทำงาน!K246,""))</f>
        <v/>
      </c>
      <c r="T246" s="156">
        <f>IF(วันทำงาน!AZ246&lt;&gt;"",IF(วันทำงาน!AZ246&gt;S246,S246,วันทำงาน!AZ246),"")</f>
        <v>1</v>
      </c>
      <c r="U246" s="106" t="str">
        <f>IF(A246="","",เงื่อนไข!C$4)</f>
        <v/>
      </c>
      <c r="V246" s="106">
        <f t="shared" si="46"/>
        <v>0</v>
      </c>
      <c r="W246" s="105" t="str">
        <f t="shared" si="47"/>
        <v/>
      </c>
      <c r="X246" s="186" t="str">
        <f t="shared" si="48"/>
        <v/>
      </c>
      <c r="Y246" s="184">
        <f>วันทำงาน!AQ246</f>
        <v>0</v>
      </c>
      <c r="Z246" s="150"/>
      <c r="AA246" s="150">
        <f>IF($W246="",0,IF($W246&gt;=100%,เงื่อนไข!$H$4,IF($W246&gt;=80%,เงื่อนไข!$G$4,IF($W246&gt;=50%,เงื่อนไข!$F$4,IF($W246&lt;50%,เงื่อนไข!$E$4)))))</f>
        <v>0</v>
      </c>
      <c r="AB246" s="179">
        <f t="shared" si="49"/>
        <v>0</v>
      </c>
      <c r="AC246" s="141">
        <f t="shared" si="50"/>
        <v>0</v>
      </c>
      <c r="AD246" s="175">
        <f>IF(AB246=0,0,AB246/$R246*เงื่อนไข!$B$4)</f>
        <v>0</v>
      </c>
      <c r="AE246" s="181">
        <f t="shared" si="55"/>
        <v>0</v>
      </c>
      <c r="AF246" s="175">
        <f>SUMIF(วันทำงาน!$F$554:$F$687,$B246,วันทำงาน!$J$554:$J$687)</f>
        <v>0</v>
      </c>
      <c r="AG246" s="182">
        <f>IF((AND($W246&gt;=100%,$W246&lt;&gt;"")),เงื่อนไข!$F$8*Y246/$V246,0)</f>
        <v>0</v>
      </c>
      <c r="AH246" s="181">
        <f>SUM(วันทำงาน!AR246:AT246,วันทำงาน!AV246:AX246)</f>
        <v>0</v>
      </c>
      <c r="AI246" s="150"/>
      <c r="AJ246" s="150">
        <f>IF($W246="",0,IF($W246&gt;=100%,เงื่อนไข!$L$4,IF($W246&gt;=80%,เงื่อนไข!$K$4,IF($W246&gt;=50%,เงื่อนไข!$J$4,IF($W246&lt;50%,เงื่อนไข!$I$4)))))</f>
        <v>0</v>
      </c>
      <c r="AK246" s="179">
        <f t="shared" si="51"/>
        <v>0</v>
      </c>
      <c r="AL246" s="175">
        <f t="shared" si="52"/>
        <v>0</v>
      </c>
      <c r="AM246" s="175">
        <f>IF(AK246=0,0,AK246/$R246*เงื่อนไข!$B$4)</f>
        <v>0</v>
      </c>
      <c r="AN246" s="181">
        <f t="shared" si="56"/>
        <v>0</v>
      </c>
      <c r="AO246" s="175">
        <f>SUMIF(วันทำงาน!$F$554:$F$687,$B246,วันทำงาน!$K$554:$K$687)</f>
        <v>0</v>
      </c>
      <c r="AP246" s="182">
        <f>IF((AND($W246&gt;=100%,$W246&lt;&gt;"")),เงื่อนไข!$F$8*AH246/$V246,0)</f>
        <v>0</v>
      </c>
      <c r="AQ246" s="184">
        <f>วันทำงาน!AU246</f>
        <v>0</v>
      </c>
      <c r="AR246" s="150"/>
      <c r="AS246" s="150">
        <f>IF(W246="",0,IF($W246&gt;=100%,เงื่อนไข!$P$4,IF($W246&gt;=80%,เงื่อนไข!$O$4,IF($W246&gt;=50%,เงื่อนไข!$N$4,IF($W246&lt;50%,เงื่อนไข!$M$4)))))</f>
        <v>0</v>
      </c>
      <c r="AT246" s="179">
        <f t="shared" si="53"/>
        <v>0</v>
      </c>
      <c r="AU246" s="175">
        <f t="shared" si="54"/>
        <v>0</v>
      </c>
      <c r="AV246" s="175">
        <f>IF(AT246=0,0,AT246/$R246*เงื่อนไข!$B$4)</f>
        <v>0</v>
      </c>
      <c r="AW246" s="181">
        <f t="shared" si="57"/>
        <v>0</v>
      </c>
      <c r="AX246" s="175">
        <f>SUMIF(วันทำงาน!$F$554:$F$687,$B246,วันทำงาน!$L$554:$L$687)</f>
        <v>0</v>
      </c>
      <c r="AY246" s="182">
        <f>IF((AND($W246&gt;=100%,$W246&lt;&gt;"")),เงื่อนไข!$F$8*AQ246/$V246,0)</f>
        <v>0</v>
      </c>
    </row>
    <row r="247" spans="1:51" s="6" customFormat="1" x14ac:dyDescent="0.25">
      <c r="A247" s="124" t="str">
        <f>IF(วันทำงาน!A247&lt;&gt;"",วันทำงาน!A247,"")</f>
        <v/>
      </c>
      <c r="B247" s="124" t="str">
        <f>IF(วันทำงาน!B247&lt;&gt;"",วันทำงาน!B247,"")</f>
        <v/>
      </c>
      <c r="C247" s="124"/>
      <c r="D247" s="124" t="str">
        <f>IF(วันทำงาน!C247&lt;&gt;"",วันทำงาน!C247,"")</f>
        <v/>
      </c>
      <c r="E247" s="125" t="str">
        <f>IF(วันทำงาน!D247&lt;&gt;"",วันทำงาน!D247,"")</f>
        <v/>
      </c>
      <c r="F247" s="90" t="str">
        <f>IF(วันทำงาน!E247&lt;&gt;"",วันทำงาน!E247,"")</f>
        <v/>
      </c>
      <c r="G247" s="124" t="str">
        <f>IF(วันทำงาน!F247&lt;&gt;"",วันทำงาน!F247,"")</f>
        <v/>
      </c>
      <c r="H247" s="136" t="str">
        <f>IF(F247="Salesman",วันทำงาน!G247,"")</f>
        <v/>
      </c>
      <c r="I247" s="141" t="str">
        <f>IF($H247="","",AB247/$R247*(100%-เงื่อนไข!$B$4))</f>
        <v/>
      </c>
      <c r="J247" s="141" t="str">
        <f>IF($H247="","",AK247/$R247*(100%-เงื่อนไข!$B$4))</f>
        <v/>
      </c>
      <c r="K247" s="141" t="str">
        <f>IF($H247="","",AT247/$R247*(100%-เงื่อนไข!$B$4))</f>
        <v/>
      </c>
      <c r="L247" s="141" t="str">
        <f t="shared" si="58"/>
        <v/>
      </c>
      <c r="M247" s="142" t="str">
        <f>IF((OR(วันทำงาน!H247="",$F$1="")),"",IF(F247="Salesman",วันทำงาน!H247,""))</f>
        <v/>
      </c>
      <c r="N247" s="111">
        <f>IF($M247="",0,IF($X247="P",Y247*เงื่อนไข!$C$5,0))</f>
        <v>0</v>
      </c>
      <c r="O247" s="111">
        <f>IF($M247="",0,IF($X247="P",AH247*เงื่อนไข!$C$5,0))</f>
        <v>0</v>
      </c>
      <c r="P247" s="141">
        <f>IF($M247="",0,IF($X247="P",AQ247*เงื่อนไข!$C$5,0))</f>
        <v>0</v>
      </c>
      <c r="Q247" s="141">
        <f t="shared" si="59"/>
        <v>0</v>
      </c>
      <c r="R247" s="124" t="str">
        <f>IF($A247="","",IF(วันทำงาน!J247&lt;&gt;"",วันทำงาน!J247,""))</f>
        <v/>
      </c>
      <c r="S247" s="124" t="str">
        <f>IF($A247="","",IF(วันทำงาน!K247&lt;&gt;"",วันทำงาน!K247,""))</f>
        <v/>
      </c>
      <c r="T247" s="156">
        <f>IF(วันทำงาน!AZ247&lt;&gt;"",IF(วันทำงาน!AZ247&gt;S247,S247,วันทำงาน!AZ247),"")</f>
        <v>1</v>
      </c>
      <c r="U247" s="106" t="str">
        <f>IF(A247="","",เงื่อนไข!C$4)</f>
        <v/>
      </c>
      <c r="V247" s="106">
        <f t="shared" si="46"/>
        <v>0</v>
      </c>
      <c r="W247" s="105" t="str">
        <f t="shared" si="47"/>
        <v/>
      </c>
      <c r="X247" s="186" t="str">
        <f t="shared" si="48"/>
        <v/>
      </c>
      <c r="Y247" s="184">
        <f>วันทำงาน!AQ247</f>
        <v>0</v>
      </c>
      <c r="Z247" s="150"/>
      <c r="AA247" s="150">
        <f>IF($W247="",0,IF($W247&gt;=100%,เงื่อนไข!$H$4,IF($W247&gt;=80%,เงื่อนไข!$G$4,IF($W247&gt;=50%,เงื่อนไข!$F$4,IF($W247&lt;50%,เงื่อนไข!$E$4)))))</f>
        <v>0</v>
      </c>
      <c r="AB247" s="179">
        <f t="shared" si="49"/>
        <v>0</v>
      </c>
      <c r="AC247" s="141">
        <f t="shared" si="50"/>
        <v>0</v>
      </c>
      <c r="AD247" s="175">
        <f>IF(AB247=0,0,AB247/$R247*เงื่อนไข!$B$4)</f>
        <v>0</v>
      </c>
      <c r="AE247" s="181">
        <f t="shared" si="55"/>
        <v>0</v>
      </c>
      <c r="AF247" s="175">
        <f>SUMIF(วันทำงาน!$F$554:$F$687,$B247,วันทำงาน!$J$554:$J$687)</f>
        <v>0</v>
      </c>
      <c r="AG247" s="182">
        <f>IF((AND($W247&gt;=100%,$W247&lt;&gt;"")),เงื่อนไข!$F$8*Y247/$V247,0)</f>
        <v>0</v>
      </c>
      <c r="AH247" s="181">
        <f>SUM(วันทำงาน!AR247:AT247,วันทำงาน!AV247:AX247)</f>
        <v>0</v>
      </c>
      <c r="AI247" s="150"/>
      <c r="AJ247" s="150">
        <f>IF($W247="",0,IF($W247&gt;=100%,เงื่อนไข!$L$4,IF($W247&gt;=80%,เงื่อนไข!$K$4,IF($W247&gt;=50%,เงื่อนไข!$J$4,IF($W247&lt;50%,เงื่อนไข!$I$4)))))</f>
        <v>0</v>
      </c>
      <c r="AK247" s="179">
        <f t="shared" si="51"/>
        <v>0</v>
      </c>
      <c r="AL247" s="175">
        <f t="shared" si="52"/>
        <v>0</v>
      </c>
      <c r="AM247" s="175">
        <f>IF(AK247=0,0,AK247/$R247*เงื่อนไข!$B$4)</f>
        <v>0</v>
      </c>
      <c r="AN247" s="181">
        <f t="shared" si="56"/>
        <v>0</v>
      </c>
      <c r="AO247" s="175">
        <f>SUMIF(วันทำงาน!$F$554:$F$687,$B247,วันทำงาน!$K$554:$K$687)</f>
        <v>0</v>
      </c>
      <c r="AP247" s="182">
        <f>IF((AND($W247&gt;=100%,$W247&lt;&gt;"")),เงื่อนไข!$F$8*AH247/$V247,0)</f>
        <v>0</v>
      </c>
      <c r="AQ247" s="184">
        <f>วันทำงาน!AU247</f>
        <v>0</v>
      </c>
      <c r="AR247" s="150"/>
      <c r="AS247" s="150">
        <f>IF(W247="",0,IF($W247&gt;=100%,เงื่อนไข!$P$4,IF($W247&gt;=80%,เงื่อนไข!$O$4,IF($W247&gt;=50%,เงื่อนไข!$N$4,IF($W247&lt;50%,เงื่อนไข!$M$4)))))</f>
        <v>0</v>
      </c>
      <c r="AT247" s="179">
        <f t="shared" si="53"/>
        <v>0</v>
      </c>
      <c r="AU247" s="175">
        <f t="shared" si="54"/>
        <v>0</v>
      </c>
      <c r="AV247" s="175">
        <f>IF(AT247=0,0,AT247/$R247*เงื่อนไข!$B$4)</f>
        <v>0</v>
      </c>
      <c r="AW247" s="181">
        <f t="shared" si="57"/>
        <v>0</v>
      </c>
      <c r="AX247" s="175">
        <f>SUMIF(วันทำงาน!$F$554:$F$687,$B247,วันทำงาน!$L$554:$L$687)</f>
        <v>0</v>
      </c>
      <c r="AY247" s="182">
        <f>IF((AND($W247&gt;=100%,$W247&lt;&gt;"")),เงื่อนไข!$F$8*AQ247/$V247,0)</f>
        <v>0</v>
      </c>
    </row>
    <row r="248" spans="1:51" s="6" customFormat="1" x14ac:dyDescent="0.25">
      <c r="A248" s="124" t="str">
        <f>IF(วันทำงาน!A248&lt;&gt;"",วันทำงาน!A248,"")</f>
        <v/>
      </c>
      <c r="B248" s="124" t="str">
        <f>IF(วันทำงาน!B248&lt;&gt;"",วันทำงาน!B248,"")</f>
        <v/>
      </c>
      <c r="C248" s="124"/>
      <c r="D248" s="124" t="str">
        <f>IF(วันทำงาน!C248&lt;&gt;"",วันทำงาน!C248,"")</f>
        <v/>
      </c>
      <c r="E248" s="125" t="str">
        <f>IF(วันทำงาน!D248&lt;&gt;"",วันทำงาน!D248,"")</f>
        <v/>
      </c>
      <c r="F248" s="90" t="str">
        <f>IF(วันทำงาน!E248&lt;&gt;"",วันทำงาน!E248,"")</f>
        <v/>
      </c>
      <c r="G248" s="124" t="str">
        <f>IF(วันทำงาน!F248&lt;&gt;"",วันทำงาน!F248,"")</f>
        <v/>
      </c>
      <c r="H248" s="136" t="str">
        <f>IF(F248="Salesman",วันทำงาน!G248,"")</f>
        <v/>
      </c>
      <c r="I248" s="141" t="str">
        <f>IF($H248="","",AB248/$R248*(100%-เงื่อนไข!$B$4))</f>
        <v/>
      </c>
      <c r="J248" s="141" t="str">
        <f>IF($H248="","",AK248/$R248*(100%-เงื่อนไข!$B$4))</f>
        <v/>
      </c>
      <c r="K248" s="141" t="str">
        <f>IF($H248="","",AT248/$R248*(100%-เงื่อนไข!$B$4))</f>
        <v/>
      </c>
      <c r="L248" s="141" t="str">
        <f t="shared" si="58"/>
        <v/>
      </c>
      <c r="M248" s="142" t="str">
        <f>IF((OR(วันทำงาน!H248="",$F$1="")),"",IF(F248="Salesman",วันทำงาน!H248,""))</f>
        <v/>
      </c>
      <c r="N248" s="111">
        <f>IF($M248="",0,IF($X248="P",Y248*เงื่อนไข!$C$5,0))</f>
        <v>0</v>
      </c>
      <c r="O248" s="111">
        <f>IF($M248="",0,IF($X248="P",AH248*เงื่อนไข!$C$5,0))</f>
        <v>0</v>
      </c>
      <c r="P248" s="141">
        <f>IF($M248="",0,IF($X248="P",AQ248*เงื่อนไข!$C$5,0))</f>
        <v>0</v>
      </c>
      <c r="Q248" s="141">
        <f t="shared" si="59"/>
        <v>0</v>
      </c>
      <c r="R248" s="124" t="str">
        <f>IF($A248="","",IF(วันทำงาน!J248&lt;&gt;"",วันทำงาน!J248,""))</f>
        <v/>
      </c>
      <c r="S248" s="124" t="str">
        <f>IF($A248="","",IF(วันทำงาน!K248&lt;&gt;"",วันทำงาน!K248,""))</f>
        <v/>
      </c>
      <c r="T248" s="156">
        <f>IF(วันทำงาน!AZ248&lt;&gt;"",IF(วันทำงาน!AZ248&gt;S248,S248,วันทำงาน!AZ248),"")</f>
        <v>1</v>
      </c>
      <c r="U248" s="106" t="str">
        <f>IF(A248="","",เงื่อนไข!C$4)</f>
        <v/>
      </c>
      <c r="V248" s="106">
        <f t="shared" si="46"/>
        <v>0</v>
      </c>
      <c r="W248" s="105" t="str">
        <f t="shared" si="47"/>
        <v/>
      </c>
      <c r="X248" s="186" t="str">
        <f t="shared" si="48"/>
        <v/>
      </c>
      <c r="Y248" s="184">
        <f>วันทำงาน!AQ248</f>
        <v>0</v>
      </c>
      <c r="Z248" s="150"/>
      <c r="AA248" s="150">
        <f>IF($W248="",0,IF($W248&gt;=100%,เงื่อนไข!$H$4,IF($W248&gt;=80%,เงื่อนไข!$G$4,IF($W248&gt;=50%,เงื่อนไข!$F$4,IF($W248&lt;50%,เงื่อนไข!$E$4)))))</f>
        <v>0</v>
      </c>
      <c r="AB248" s="179">
        <f t="shared" si="49"/>
        <v>0</v>
      </c>
      <c r="AC248" s="141">
        <f t="shared" si="50"/>
        <v>0</v>
      </c>
      <c r="AD248" s="175">
        <f>IF(AB248=0,0,AB248/$R248*เงื่อนไข!$B$4)</f>
        <v>0</v>
      </c>
      <c r="AE248" s="181">
        <f t="shared" si="55"/>
        <v>0</v>
      </c>
      <c r="AF248" s="175">
        <f>SUMIF(วันทำงาน!$F$554:$F$687,$B248,วันทำงาน!$J$554:$J$687)</f>
        <v>0</v>
      </c>
      <c r="AG248" s="182">
        <f>IF((AND($W248&gt;=100%,$W248&lt;&gt;"")),เงื่อนไข!$F$8*Y248/$V248,0)</f>
        <v>0</v>
      </c>
      <c r="AH248" s="181">
        <f>SUM(วันทำงาน!AR248:AT248,วันทำงาน!AV248:AX248)</f>
        <v>0</v>
      </c>
      <c r="AI248" s="150"/>
      <c r="AJ248" s="150">
        <f>IF($W248="",0,IF($W248&gt;=100%,เงื่อนไข!$L$4,IF($W248&gt;=80%,เงื่อนไข!$K$4,IF($W248&gt;=50%,เงื่อนไข!$J$4,IF($W248&lt;50%,เงื่อนไข!$I$4)))))</f>
        <v>0</v>
      </c>
      <c r="AK248" s="179">
        <f t="shared" si="51"/>
        <v>0</v>
      </c>
      <c r="AL248" s="175">
        <f t="shared" si="52"/>
        <v>0</v>
      </c>
      <c r="AM248" s="175">
        <f>IF(AK248=0,0,AK248/$R248*เงื่อนไข!$B$4)</f>
        <v>0</v>
      </c>
      <c r="AN248" s="181">
        <f t="shared" si="56"/>
        <v>0</v>
      </c>
      <c r="AO248" s="175">
        <f>SUMIF(วันทำงาน!$F$554:$F$687,$B248,วันทำงาน!$K$554:$K$687)</f>
        <v>0</v>
      </c>
      <c r="AP248" s="182">
        <f>IF((AND($W248&gt;=100%,$W248&lt;&gt;"")),เงื่อนไข!$F$8*AH248/$V248,0)</f>
        <v>0</v>
      </c>
      <c r="AQ248" s="184">
        <f>วันทำงาน!AU248</f>
        <v>0</v>
      </c>
      <c r="AR248" s="150"/>
      <c r="AS248" s="150">
        <f>IF(W248="",0,IF($W248&gt;=100%,เงื่อนไข!$P$4,IF($W248&gt;=80%,เงื่อนไข!$O$4,IF($W248&gt;=50%,เงื่อนไข!$N$4,IF($W248&lt;50%,เงื่อนไข!$M$4)))))</f>
        <v>0</v>
      </c>
      <c r="AT248" s="179">
        <f t="shared" si="53"/>
        <v>0</v>
      </c>
      <c r="AU248" s="175">
        <f t="shared" si="54"/>
        <v>0</v>
      </c>
      <c r="AV248" s="175">
        <f>IF(AT248=0,0,AT248/$R248*เงื่อนไข!$B$4)</f>
        <v>0</v>
      </c>
      <c r="AW248" s="181">
        <f t="shared" si="57"/>
        <v>0</v>
      </c>
      <c r="AX248" s="175">
        <f>SUMIF(วันทำงาน!$F$554:$F$687,$B248,วันทำงาน!$L$554:$L$687)</f>
        <v>0</v>
      </c>
      <c r="AY248" s="182">
        <f>IF((AND($W248&gt;=100%,$W248&lt;&gt;"")),เงื่อนไข!$F$8*AQ248/$V248,0)</f>
        <v>0</v>
      </c>
    </row>
    <row r="249" spans="1:51" s="6" customFormat="1" x14ac:dyDescent="0.25">
      <c r="A249" s="124" t="str">
        <f>IF(วันทำงาน!A249&lt;&gt;"",วันทำงาน!A249,"")</f>
        <v/>
      </c>
      <c r="B249" s="124" t="str">
        <f>IF(วันทำงาน!B249&lt;&gt;"",วันทำงาน!B249,"")</f>
        <v/>
      </c>
      <c r="C249" s="124"/>
      <c r="D249" s="124" t="str">
        <f>IF(วันทำงาน!C249&lt;&gt;"",วันทำงาน!C249,"")</f>
        <v/>
      </c>
      <c r="E249" s="125" t="str">
        <f>IF(วันทำงาน!D249&lt;&gt;"",วันทำงาน!D249,"")</f>
        <v/>
      </c>
      <c r="F249" s="90" t="str">
        <f>IF(วันทำงาน!E249&lt;&gt;"",วันทำงาน!E249,"")</f>
        <v/>
      </c>
      <c r="G249" s="124" t="str">
        <f>IF(วันทำงาน!F249&lt;&gt;"",วันทำงาน!F249,"")</f>
        <v/>
      </c>
      <c r="H249" s="136" t="str">
        <f>IF(F249="Salesman",วันทำงาน!G249,"")</f>
        <v/>
      </c>
      <c r="I249" s="141" t="str">
        <f>IF($H249="","",AB249/$R249*(100%-เงื่อนไข!$B$4))</f>
        <v/>
      </c>
      <c r="J249" s="141" t="str">
        <f>IF($H249="","",AK249/$R249*(100%-เงื่อนไข!$B$4))</f>
        <v/>
      </c>
      <c r="K249" s="141" t="str">
        <f>IF($H249="","",AT249/$R249*(100%-เงื่อนไข!$B$4))</f>
        <v/>
      </c>
      <c r="L249" s="141" t="str">
        <f t="shared" si="58"/>
        <v/>
      </c>
      <c r="M249" s="142" t="str">
        <f>IF((OR(วันทำงาน!H249="",$F$1="")),"",IF(F249="Salesman",วันทำงาน!H249,""))</f>
        <v/>
      </c>
      <c r="N249" s="111">
        <f>IF($M249="",0,IF($X249="P",Y249*เงื่อนไข!$C$5,0))</f>
        <v>0</v>
      </c>
      <c r="O249" s="111">
        <f>IF($M249="",0,IF($X249="P",AH249*เงื่อนไข!$C$5,0))</f>
        <v>0</v>
      </c>
      <c r="P249" s="141">
        <f>IF($M249="",0,IF($X249="P",AQ249*เงื่อนไข!$C$5,0))</f>
        <v>0</v>
      </c>
      <c r="Q249" s="141">
        <f t="shared" si="59"/>
        <v>0</v>
      </c>
      <c r="R249" s="124" t="str">
        <f>IF($A249="","",IF(วันทำงาน!J249&lt;&gt;"",วันทำงาน!J249,""))</f>
        <v/>
      </c>
      <c r="S249" s="124" t="str">
        <f>IF($A249="","",IF(วันทำงาน!K249&lt;&gt;"",วันทำงาน!K249,""))</f>
        <v/>
      </c>
      <c r="T249" s="156">
        <f>IF(วันทำงาน!AZ249&lt;&gt;"",IF(วันทำงาน!AZ249&gt;S249,S249,วันทำงาน!AZ249),"")</f>
        <v>1</v>
      </c>
      <c r="U249" s="106" t="str">
        <f>IF(A249="","",เงื่อนไข!C$4)</f>
        <v/>
      </c>
      <c r="V249" s="106">
        <f t="shared" si="46"/>
        <v>0</v>
      </c>
      <c r="W249" s="105" t="str">
        <f t="shared" si="47"/>
        <v/>
      </c>
      <c r="X249" s="186" t="str">
        <f t="shared" si="48"/>
        <v/>
      </c>
      <c r="Y249" s="184">
        <f>วันทำงาน!AQ249</f>
        <v>0</v>
      </c>
      <c r="Z249" s="150"/>
      <c r="AA249" s="150">
        <f>IF($W249="",0,IF($W249&gt;=100%,เงื่อนไข!$H$4,IF($W249&gt;=80%,เงื่อนไข!$G$4,IF($W249&gt;=50%,เงื่อนไข!$F$4,IF($W249&lt;50%,เงื่อนไข!$E$4)))))</f>
        <v>0</v>
      </c>
      <c r="AB249" s="179">
        <f t="shared" si="49"/>
        <v>0</v>
      </c>
      <c r="AC249" s="141">
        <f t="shared" si="50"/>
        <v>0</v>
      </c>
      <c r="AD249" s="175">
        <f>IF(AB249=0,0,AB249/$R249*เงื่อนไข!$B$4)</f>
        <v>0</v>
      </c>
      <c r="AE249" s="181">
        <f t="shared" si="55"/>
        <v>0</v>
      </c>
      <c r="AF249" s="175">
        <f>SUMIF(วันทำงาน!$F$554:$F$687,$B249,วันทำงาน!$J$554:$J$687)</f>
        <v>0</v>
      </c>
      <c r="AG249" s="182">
        <f>IF((AND($W249&gt;=100%,$W249&lt;&gt;"")),เงื่อนไข!$F$8*Y249/$V249,0)</f>
        <v>0</v>
      </c>
      <c r="AH249" s="181">
        <f>SUM(วันทำงาน!AR249:AT249,วันทำงาน!AV249:AX249)</f>
        <v>0</v>
      </c>
      <c r="AI249" s="150"/>
      <c r="AJ249" s="150">
        <f>IF($W249="",0,IF($W249&gt;=100%,เงื่อนไข!$L$4,IF($W249&gt;=80%,เงื่อนไข!$K$4,IF($W249&gt;=50%,เงื่อนไข!$J$4,IF($W249&lt;50%,เงื่อนไข!$I$4)))))</f>
        <v>0</v>
      </c>
      <c r="AK249" s="179">
        <f t="shared" si="51"/>
        <v>0</v>
      </c>
      <c r="AL249" s="175">
        <f t="shared" si="52"/>
        <v>0</v>
      </c>
      <c r="AM249" s="175">
        <f>IF(AK249=0,0,AK249/$R249*เงื่อนไข!$B$4)</f>
        <v>0</v>
      </c>
      <c r="AN249" s="181">
        <f t="shared" si="56"/>
        <v>0</v>
      </c>
      <c r="AO249" s="175">
        <f>SUMIF(วันทำงาน!$F$554:$F$687,$B249,วันทำงาน!$K$554:$K$687)</f>
        <v>0</v>
      </c>
      <c r="AP249" s="182">
        <f>IF((AND($W249&gt;=100%,$W249&lt;&gt;"")),เงื่อนไข!$F$8*AH249/$V249,0)</f>
        <v>0</v>
      </c>
      <c r="AQ249" s="184">
        <f>วันทำงาน!AU249</f>
        <v>0</v>
      </c>
      <c r="AR249" s="150"/>
      <c r="AS249" s="150">
        <f>IF(W249="",0,IF($W249&gt;=100%,เงื่อนไข!$P$4,IF($W249&gt;=80%,เงื่อนไข!$O$4,IF($W249&gt;=50%,เงื่อนไข!$N$4,IF($W249&lt;50%,เงื่อนไข!$M$4)))))</f>
        <v>0</v>
      </c>
      <c r="AT249" s="179">
        <f t="shared" si="53"/>
        <v>0</v>
      </c>
      <c r="AU249" s="175">
        <f t="shared" si="54"/>
        <v>0</v>
      </c>
      <c r="AV249" s="175">
        <f>IF(AT249=0,0,AT249/$R249*เงื่อนไข!$B$4)</f>
        <v>0</v>
      </c>
      <c r="AW249" s="181">
        <f t="shared" si="57"/>
        <v>0</v>
      </c>
      <c r="AX249" s="175">
        <f>SUMIF(วันทำงาน!$F$554:$F$687,$B249,วันทำงาน!$L$554:$L$687)</f>
        <v>0</v>
      </c>
      <c r="AY249" s="182">
        <f>IF((AND($W249&gt;=100%,$W249&lt;&gt;"")),เงื่อนไข!$F$8*AQ249/$V249,0)</f>
        <v>0</v>
      </c>
    </row>
    <row r="250" spans="1:51" s="6" customFormat="1" x14ac:dyDescent="0.25">
      <c r="A250" s="124" t="str">
        <f>IF(วันทำงาน!A250&lt;&gt;"",วันทำงาน!A250,"")</f>
        <v/>
      </c>
      <c r="B250" s="124" t="str">
        <f>IF(วันทำงาน!B250&lt;&gt;"",วันทำงาน!B250,"")</f>
        <v/>
      </c>
      <c r="C250" s="124"/>
      <c r="D250" s="124" t="str">
        <f>IF(วันทำงาน!C250&lt;&gt;"",วันทำงาน!C250,"")</f>
        <v/>
      </c>
      <c r="E250" s="125" t="str">
        <f>IF(วันทำงาน!D250&lt;&gt;"",วันทำงาน!D250,"")</f>
        <v/>
      </c>
      <c r="F250" s="90" t="str">
        <f>IF(วันทำงาน!E250&lt;&gt;"",วันทำงาน!E250,"")</f>
        <v/>
      </c>
      <c r="G250" s="124" t="str">
        <f>IF(วันทำงาน!F250&lt;&gt;"",วันทำงาน!F250,"")</f>
        <v/>
      </c>
      <c r="H250" s="136" t="str">
        <f>IF(F250="Salesman",วันทำงาน!G250,"")</f>
        <v/>
      </c>
      <c r="I250" s="141" t="str">
        <f>IF($H250="","",AB250/$R250*(100%-เงื่อนไข!$B$4))</f>
        <v/>
      </c>
      <c r="J250" s="141" t="str">
        <f>IF($H250="","",AK250/$R250*(100%-เงื่อนไข!$B$4))</f>
        <v/>
      </c>
      <c r="K250" s="141" t="str">
        <f>IF($H250="","",AT250/$R250*(100%-เงื่อนไข!$B$4))</f>
        <v/>
      </c>
      <c r="L250" s="141" t="str">
        <f t="shared" si="58"/>
        <v/>
      </c>
      <c r="M250" s="142" t="str">
        <f>IF((OR(วันทำงาน!H250="",$F$1="")),"",IF(F250="Salesman",วันทำงาน!H250,""))</f>
        <v/>
      </c>
      <c r="N250" s="111">
        <f>IF($M250="",0,IF($X250="P",Y250*เงื่อนไข!$C$5,0))</f>
        <v>0</v>
      </c>
      <c r="O250" s="111">
        <f>IF($M250="",0,IF($X250="P",AH250*เงื่อนไข!$C$5,0))</f>
        <v>0</v>
      </c>
      <c r="P250" s="141">
        <f>IF($M250="",0,IF($X250="P",AQ250*เงื่อนไข!$C$5,0))</f>
        <v>0</v>
      </c>
      <c r="Q250" s="141">
        <f t="shared" si="59"/>
        <v>0</v>
      </c>
      <c r="R250" s="124" t="str">
        <f>IF($A250="","",IF(วันทำงาน!J250&lt;&gt;"",วันทำงาน!J250,""))</f>
        <v/>
      </c>
      <c r="S250" s="124" t="str">
        <f>IF($A250="","",IF(วันทำงาน!K250&lt;&gt;"",วันทำงาน!K250,""))</f>
        <v/>
      </c>
      <c r="T250" s="156">
        <f>IF(วันทำงาน!AZ250&lt;&gt;"",IF(วันทำงาน!AZ250&gt;S250,S250,วันทำงาน!AZ250),"")</f>
        <v>1</v>
      </c>
      <c r="U250" s="106" t="str">
        <f>IF(A250="","",เงื่อนไข!C$4)</f>
        <v/>
      </c>
      <c r="V250" s="106">
        <f t="shared" si="46"/>
        <v>0</v>
      </c>
      <c r="W250" s="105" t="str">
        <f t="shared" si="47"/>
        <v/>
      </c>
      <c r="X250" s="186" t="str">
        <f t="shared" si="48"/>
        <v/>
      </c>
      <c r="Y250" s="184">
        <f>วันทำงาน!AQ250</f>
        <v>0</v>
      </c>
      <c r="Z250" s="150"/>
      <c r="AA250" s="150">
        <f>IF($W250="",0,IF($W250&gt;=100%,เงื่อนไข!$H$4,IF($W250&gt;=80%,เงื่อนไข!$G$4,IF($W250&gt;=50%,เงื่อนไข!$F$4,IF($W250&lt;50%,เงื่อนไข!$E$4)))))</f>
        <v>0</v>
      </c>
      <c r="AB250" s="179">
        <f t="shared" si="49"/>
        <v>0</v>
      </c>
      <c r="AC250" s="141">
        <f t="shared" si="50"/>
        <v>0</v>
      </c>
      <c r="AD250" s="175">
        <f>IF(AB250=0,0,AB250/$R250*เงื่อนไข!$B$4)</f>
        <v>0</v>
      </c>
      <c r="AE250" s="181">
        <f t="shared" si="55"/>
        <v>0</v>
      </c>
      <c r="AF250" s="175">
        <f>SUMIF(วันทำงาน!$F$554:$F$687,$B250,วันทำงาน!$J$554:$J$687)</f>
        <v>0</v>
      </c>
      <c r="AG250" s="182">
        <f>IF((AND($W250&gt;=100%,$W250&lt;&gt;"")),เงื่อนไข!$F$8*Y250/$V250,0)</f>
        <v>0</v>
      </c>
      <c r="AH250" s="181">
        <f>SUM(วันทำงาน!AR250:AT250,วันทำงาน!AV250:AX250)</f>
        <v>0</v>
      </c>
      <c r="AI250" s="150"/>
      <c r="AJ250" s="150">
        <f>IF($W250="",0,IF($W250&gt;=100%,เงื่อนไข!$L$4,IF($W250&gt;=80%,เงื่อนไข!$K$4,IF($W250&gt;=50%,เงื่อนไข!$J$4,IF($W250&lt;50%,เงื่อนไข!$I$4)))))</f>
        <v>0</v>
      </c>
      <c r="AK250" s="179">
        <f t="shared" si="51"/>
        <v>0</v>
      </c>
      <c r="AL250" s="175">
        <f t="shared" si="52"/>
        <v>0</v>
      </c>
      <c r="AM250" s="175">
        <f>IF(AK250=0,0,AK250/$R250*เงื่อนไข!$B$4)</f>
        <v>0</v>
      </c>
      <c r="AN250" s="181">
        <f t="shared" si="56"/>
        <v>0</v>
      </c>
      <c r="AO250" s="175">
        <f>SUMIF(วันทำงาน!$F$554:$F$687,$B250,วันทำงาน!$K$554:$K$687)</f>
        <v>0</v>
      </c>
      <c r="AP250" s="182">
        <f>IF((AND($W250&gt;=100%,$W250&lt;&gt;"")),เงื่อนไข!$F$8*AH250/$V250,0)</f>
        <v>0</v>
      </c>
      <c r="AQ250" s="184">
        <f>วันทำงาน!AU250</f>
        <v>0</v>
      </c>
      <c r="AR250" s="150"/>
      <c r="AS250" s="150">
        <f>IF(W250="",0,IF($W250&gt;=100%,เงื่อนไข!$P$4,IF($W250&gt;=80%,เงื่อนไข!$O$4,IF($W250&gt;=50%,เงื่อนไข!$N$4,IF($W250&lt;50%,เงื่อนไข!$M$4)))))</f>
        <v>0</v>
      </c>
      <c r="AT250" s="179">
        <f t="shared" si="53"/>
        <v>0</v>
      </c>
      <c r="AU250" s="175">
        <f t="shared" si="54"/>
        <v>0</v>
      </c>
      <c r="AV250" s="175">
        <f>IF(AT250=0,0,AT250/$R250*เงื่อนไข!$B$4)</f>
        <v>0</v>
      </c>
      <c r="AW250" s="181">
        <f t="shared" si="57"/>
        <v>0</v>
      </c>
      <c r="AX250" s="175">
        <f>SUMIF(วันทำงาน!$F$554:$F$687,$B250,วันทำงาน!$L$554:$L$687)</f>
        <v>0</v>
      </c>
      <c r="AY250" s="182">
        <f>IF((AND($W250&gt;=100%,$W250&lt;&gt;"")),เงื่อนไข!$F$8*AQ250/$V250,0)</f>
        <v>0</v>
      </c>
    </row>
    <row r="251" spans="1:51" s="6" customFormat="1" x14ac:dyDescent="0.25">
      <c r="A251" s="124" t="str">
        <f>IF(วันทำงาน!A251&lt;&gt;"",วันทำงาน!A251,"")</f>
        <v/>
      </c>
      <c r="B251" s="124" t="str">
        <f>IF(วันทำงาน!B251&lt;&gt;"",วันทำงาน!B251,"")</f>
        <v/>
      </c>
      <c r="C251" s="124"/>
      <c r="D251" s="124" t="str">
        <f>IF(วันทำงาน!C251&lt;&gt;"",วันทำงาน!C251,"")</f>
        <v/>
      </c>
      <c r="E251" s="125" t="str">
        <f>IF(วันทำงาน!D251&lt;&gt;"",วันทำงาน!D251,"")</f>
        <v/>
      </c>
      <c r="F251" s="90" t="str">
        <f>IF(วันทำงาน!E251&lt;&gt;"",วันทำงาน!E251,"")</f>
        <v/>
      </c>
      <c r="G251" s="124" t="str">
        <f>IF(วันทำงาน!F251&lt;&gt;"",วันทำงาน!F251,"")</f>
        <v/>
      </c>
      <c r="H251" s="136" t="str">
        <f>IF(F251="Salesman",วันทำงาน!G251,"")</f>
        <v/>
      </c>
      <c r="I251" s="141" t="str">
        <f>IF($H251="","",AB251/$R251*(100%-เงื่อนไข!$B$4))</f>
        <v/>
      </c>
      <c r="J251" s="141" t="str">
        <f>IF($H251="","",AK251/$R251*(100%-เงื่อนไข!$B$4))</f>
        <v/>
      </c>
      <c r="K251" s="141" t="str">
        <f>IF($H251="","",AT251/$R251*(100%-เงื่อนไข!$B$4))</f>
        <v/>
      </c>
      <c r="L251" s="141" t="str">
        <f t="shared" si="58"/>
        <v/>
      </c>
      <c r="M251" s="142" t="str">
        <f>IF((OR(วันทำงาน!H251="",$F$1="")),"",IF(F251="Salesman",วันทำงาน!H251,""))</f>
        <v/>
      </c>
      <c r="N251" s="111">
        <f>IF($M251="",0,IF($X251="P",Y251*เงื่อนไข!$C$5,0))</f>
        <v>0</v>
      </c>
      <c r="O251" s="111">
        <f>IF($M251="",0,IF($X251="P",AH251*เงื่อนไข!$C$5,0))</f>
        <v>0</v>
      </c>
      <c r="P251" s="141">
        <f>IF($M251="",0,IF($X251="P",AQ251*เงื่อนไข!$C$5,0))</f>
        <v>0</v>
      </c>
      <c r="Q251" s="141">
        <f t="shared" si="59"/>
        <v>0</v>
      </c>
      <c r="R251" s="124" t="str">
        <f>IF($A251="","",IF(วันทำงาน!J251&lt;&gt;"",วันทำงาน!J251,""))</f>
        <v/>
      </c>
      <c r="S251" s="124" t="str">
        <f>IF($A251="","",IF(วันทำงาน!K251&lt;&gt;"",วันทำงาน!K251,""))</f>
        <v/>
      </c>
      <c r="T251" s="156">
        <f>IF(วันทำงาน!AZ251&lt;&gt;"",IF(วันทำงาน!AZ251&gt;S251,S251,วันทำงาน!AZ251),"")</f>
        <v>1</v>
      </c>
      <c r="U251" s="106" t="str">
        <f>IF(A251="","",เงื่อนไข!C$4)</f>
        <v/>
      </c>
      <c r="V251" s="106">
        <f t="shared" si="46"/>
        <v>0</v>
      </c>
      <c r="W251" s="105" t="str">
        <f t="shared" si="47"/>
        <v/>
      </c>
      <c r="X251" s="186" t="str">
        <f t="shared" si="48"/>
        <v/>
      </c>
      <c r="Y251" s="184">
        <f>วันทำงาน!AQ251</f>
        <v>0</v>
      </c>
      <c r="Z251" s="150"/>
      <c r="AA251" s="150">
        <f>IF($W251="",0,IF($W251&gt;=100%,เงื่อนไข!$H$4,IF($W251&gt;=80%,เงื่อนไข!$G$4,IF($W251&gt;=50%,เงื่อนไข!$F$4,IF($W251&lt;50%,เงื่อนไข!$E$4)))))</f>
        <v>0</v>
      </c>
      <c r="AB251" s="179">
        <f t="shared" si="49"/>
        <v>0</v>
      </c>
      <c r="AC251" s="141">
        <f t="shared" si="50"/>
        <v>0</v>
      </c>
      <c r="AD251" s="175">
        <f>IF(AB251=0,0,AB251/$R251*เงื่อนไข!$B$4)</f>
        <v>0</v>
      </c>
      <c r="AE251" s="181">
        <f t="shared" si="55"/>
        <v>0</v>
      </c>
      <c r="AF251" s="175">
        <f>SUMIF(วันทำงาน!$F$554:$F$687,$B251,วันทำงาน!$J$554:$J$687)</f>
        <v>0</v>
      </c>
      <c r="AG251" s="182">
        <f>IF((AND($W251&gt;=100%,$W251&lt;&gt;"")),เงื่อนไข!$F$8*Y251/$V251,0)</f>
        <v>0</v>
      </c>
      <c r="AH251" s="181">
        <f>SUM(วันทำงาน!AR251:AT251,วันทำงาน!AV251:AX251)</f>
        <v>0</v>
      </c>
      <c r="AI251" s="150"/>
      <c r="AJ251" s="150">
        <f>IF($W251="",0,IF($W251&gt;=100%,เงื่อนไข!$L$4,IF($W251&gt;=80%,เงื่อนไข!$K$4,IF($W251&gt;=50%,เงื่อนไข!$J$4,IF($W251&lt;50%,เงื่อนไข!$I$4)))))</f>
        <v>0</v>
      </c>
      <c r="AK251" s="179">
        <f t="shared" si="51"/>
        <v>0</v>
      </c>
      <c r="AL251" s="175">
        <f t="shared" si="52"/>
        <v>0</v>
      </c>
      <c r="AM251" s="175">
        <f>IF(AK251=0,0,AK251/$R251*เงื่อนไข!$B$4)</f>
        <v>0</v>
      </c>
      <c r="AN251" s="181">
        <f t="shared" si="56"/>
        <v>0</v>
      </c>
      <c r="AO251" s="175">
        <f>SUMIF(วันทำงาน!$F$554:$F$687,$B251,วันทำงาน!$K$554:$K$687)</f>
        <v>0</v>
      </c>
      <c r="AP251" s="182">
        <f>IF((AND($W251&gt;=100%,$W251&lt;&gt;"")),เงื่อนไข!$F$8*AH251/$V251,0)</f>
        <v>0</v>
      </c>
      <c r="AQ251" s="184">
        <f>วันทำงาน!AU251</f>
        <v>0</v>
      </c>
      <c r="AR251" s="150"/>
      <c r="AS251" s="150">
        <f>IF(W251="",0,IF($W251&gt;=100%,เงื่อนไข!$P$4,IF($W251&gt;=80%,เงื่อนไข!$O$4,IF($W251&gt;=50%,เงื่อนไข!$N$4,IF($W251&lt;50%,เงื่อนไข!$M$4)))))</f>
        <v>0</v>
      </c>
      <c r="AT251" s="179">
        <f t="shared" si="53"/>
        <v>0</v>
      </c>
      <c r="AU251" s="175">
        <f t="shared" si="54"/>
        <v>0</v>
      </c>
      <c r="AV251" s="175">
        <f>IF(AT251=0,0,AT251/$R251*เงื่อนไข!$B$4)</f>
        <v>0</v>
      </c>
      <c r="AW251" s="181">
        <f t="shared" si="57"/>
        <v>0</v>
      </c>
      <c r="AX251" s="175">
        <f>SUMIF(วันทำงาน!$F$554:$F$687,$B251,วันทำงาน!$L$554:$L$687)</f>
        <v>0</v>
      </c>
      <c r="AY251" s="182">
        <f>IF((AND($W251&gt;=100%,$W251&lt;&gt;"")),เงื่อนไข!$F$8*AQ251/$V251,0)</f>
        <v>0</v>
      </c>
    </row>
    <row r="252" spans="1:51" s="6" customFormat="1" x14ac:dyDescent="0.25">
      <c r="A252" s="124" t="str">
        <f>IF(วันทำงาน!A252&lt;&gt;"",วันทำงาน!A252,"")</f>
        <v/>
      </c>
      <c r="B252" s="124" t="str">
        <f>IF(วันทำงาน!B252&lt;&gt;"",วันทำงาน!B252,"")</f>
        <v/>
      </c>
      <c r="C252" s="124"/>
      <c r="D252" s="124" t="str">
        <f>IF(วันทำงาน!C252&lt;&gt;"",วันทำงาน!C252,"")</f>
        <v/>
      </c>
      <c r="E252" s="125" t="str">
        <f>IF(วันทำงาน!D252&lt;&gt;"",วันทำงาน!D252,"")</f>
        <v/>
      </c>
      <c r="F252" s="90" t="str">
        <f>IF(วันทำงาน!E252&lt;&gt;"",วันทำงาน!E252,"")</f>
        <v/>
      </c>
      <c r="G252" s="124" t="str">
        <f>IF(วันทำงาน!F252&lt;&gt;"",วันทำงาน!F252,"")</f>
        <v/>
      </c>
      <c r="H252" s="136" t="str">
        <f>IF(F252="Salesman",วันทำงาน!G252,"")</f>
        <v/>
      </c>
      <c r="I252" s="141" t="str">
        <f>IF($H252="","",AB252/$R252*(100%-เงื่อนไข!$B$4))</f>
        <v/>
      </c>
      <c r="J252" s="141" t="str">
        <f>IF($H252="","",AK252/$R252*(100%-เงื่อนไข!$B$4))</f>
        <v/>
      </c>
      <c r="K252" s="141" t="str">
        <f>IF($H252="","",AT252/$R252*(100%-เงื่อนไข!$B$4))</f>
        <v/>
      </c>
      <c r="L252" s="141" t="str">
        <f t="shared" si="58"/>
        <v/>
      </c>
      <c r="M252" s="142" t="str">
        <f>IF((OR(วันทำงาน!H252="",$F$1="")),"",IF(F252="Salesman",วันทำงาน!H252,""))</f>
        <v/>
      </c>
      <c r="N252" s="111">
        <f>IF($M252="",0,IF($X252="P",Y252*เงื่อนไข!$C$5,0))</f>
        <v>0</v>
      </c>
      <c r="O252" s="111">
        <f>IF($M252="",0,IF($X252="P",AH252*เงื่อนไข!$C$5,0))</f>
        <v>0</v>
      </c>
      <c r="P252" s="141">
        <f>IF($M252="",0,IF($X252="P",AQ252*เงื่อนไข!$C$5,0))</f>
        <v>0</v>
      </c>
      <c r="Q252" s="141">
        <f t="shared" si="59"/>
        <v>0</v>
      </c>
      <c r="R252" s="124" t="str">
        <f>IF($A252="","",IF(วันทำงาน!J252&lt;&gt;"",วันทำงาน!J252,""))</f>
        <v/>
      </c>
      <c r="S252" s="124" t="str">
        <f>IF($A252="","",IF(วันทำงาน!K252&lt;&gt;"",วันทำงาน!K252,""))</f>
        <v/>
      </c>
      <c r="T252" s="156">
        <f>IF(วันทำงาน!AZ252&lt;&gt;"",IF(วันทำงาน!AZ252&gt;S252,S252,วันทำงาน!AZ252),"")</f>
        <v>1</v>
      </c>
      <c r="U252" s="106" t="str">
        <f>IF(A252="","",เงื่อนไข!C$4)</f>
        <v/>
      </c>
      <c r="V252" s="106">
        <f t="shared" si="46"/>
        <v>0</v>
      </c>
      <c r="W252" s="105" t="str">
        <f t="shared" si="47"/>
        <v/>
      </c>
      <c r="X252" s="186" t="str">
        <f t="shared" si="48"/>
        <v/>
      </c>
      <c r="Y252" s="184">
        <f>วันทำงาน!AQ252</f>
        <v>0</v>
      </c>
      <c r="Z252" s="150"/>
      <c r="AA252" s="150">
        <f>IF($W252="",0,IF($W252&gt;=100%,เงื่อนไข!$H$4,IF($W252&gt;=80%,เงื่อนไข!$G$4,IF($W252&gt;=50%,เงื่อนไข!$F$4,IF($W252&lt;50%,เงื่อนไข!$E$4)))))</f>
        <v>0</v>
      </c>
      <c r="AB252" s="179">
        <f t="shared" si="49"/>
        <v>0</v>
      </c>
      <c r="AC252" s="141">
        <f t="shared" si="50"/>
        <v>0</v>
      </c>
      <c r="AD252" s="175">
        <f>IF(AB252=0,0,AB252/$R252*เงื่อนไข!$B$4)</f>
        <v>0</v>
      </c>
      <c r="AE252" s="181">
        <f t="shared" si="55"/>
        <v>0</v>
      </c>
      <c r="AF252" s="175">
        <f>SUMIF(วันทำงาน!$F$554:$F$687,$B252,วันทำงาน!$J$554:$J$687)</f>
        <v>0</v>
      </c>
      <c r="AG252" s="182">
        <f>IF((AND($W252&gt;=100%,$W252&lt;&gt;"")),เงื่อนไข!$F$8*Y252/$V252,0)</f>
        <v>0</v>
      </c>
      <c r="AH252" s="181">
        <f>SUM(วันทำงาน!AR252:AT252,วันทำงาน!AV252:AX252)</f>
        <v>0</v>
      </c>
      <c r="AI252" s="150"/>
      <c r="AJ252" s="150">
        <f>IF($W252="",0,IF($W252&gt;=100%,เงื่อนไข!$L$4,IF($W252&gt;=80%,เงื่อนไข!$K$4,IF($W252&gt;=50%,เงื่อนไข!$J$4,IF($W252&lt;50%,เงื่อนไข!$I$4)))))</f>
        <v>0</v>
      </c>
      <c r="AK252" s="179">
        <f t="shared" si="51"/>
        <v>0</v>
      </c>
      <c r="AL252" s="175">
        <f t="shared" si="52"/>
        <v>0</v>
      </c>
      <c r="AM252" s="175">
        <f>IF(AK252=0,0,AK252/$R252*เงื่อนไข!$B$4)</f>
        <v>0</v>
      </c>
      <c r="AN252" s="181">
        <f t="shared" si="56"/>
        <v>0</v>
      </c>
      <c r="AO252" s="175">
        <f>SUMIF(วันทำงาน!$F$554:$F$687,$B252,วันทำงาน!$K$554:$K$687)</f>
        <v>0</v>
      </c>
      <c r="AP252" s="182">
        <f>IF((AND($W252&gt;=100%,$W252&lt;&gt;"")),เงื่อนไข!$F$8*AH252/$V252,0)</f>
        <v>0</v>
      </c>
      <c r="AQ252" s="184">
        <f>วันทำงาน!AU252</f>
        <v>0</v>
      </c>
      <c r="AR252" s="150"/>
      <c r="AS252" s="150">
        <f>IF(W252="",0,IF($W252&gt;=100%,เงื่อนไข!$P$4,IF($W252&gt;=80%,เงื่อนไข!$O$4,IF($W252&gt;=50%,เงื่อนไข!$N$4,IF($W252&lt;50%,เงื่อนไข!$M$4)))))</f>
        <v>0</v>
      </c>
      <c r="AT252" s="179">
        <f t="shared" si="53"/>
        <v>0</v>
      </c>
      <c r="AU252" s="175">
        <f t="shared" si="54"/>
        <v>0</v>
      </c>
      <c r="AV252" s="175">
        <f>IF(AT252=0,0,AT252/$R252*เงื่อนไข!$B$4)</f>
        <v>0</v>
      </c>
      <c r="AW252" s="181">
        <f t="shared" si="57"/>
        <v>0</v>
      </c>
      <c r="AX252" s="175">
        <f>SUMIF(วันทำงาน!$F$554:$F$687,$B252,วันทำงาน!$L$554:$L$687)</f>
        <v>0</v>
      </c>
      <c r="AY252" s="182">
        <f>IF((AND($W252&gt;=100%,$W252&lt;&gt;"")),เงื่อนไข!$F$8*AQ252/$V252,0)</f>
        <v>0</v>
      </c>
    </row>
    <row r="253" spans="1:51" s="6" customFormat="1" x14ac:dyDescent="0.25">
      <c r="A253" s="124" t="str">
        <f>IF(วันทำงาน!A253&lt;&gt;"",วันทำงาน!A253,"")</f>
        <v/>
      </c>
      <c r="B253" s="124" t="str">
        <f>IF(วันทำงาน!B253&lt;&gt;"",วันทำงาน!B253,"")</f>
        <v/>
      </c>
      <c r="C253" s="124"/>
      <c r="D253" s="124" t="str">
        <f>IF(วันทำงาน!C253&lt;&gt;"",วันทำงาน!C253,"")</f>
        <v/>
      </c>
      <c r="E253" s="125" t="str">
        <f>IF(วันทำงาน!D253&lt;&gt;"",วันทำงาน!D253,"")</f>
        <v/>
      </c>
      <c r="F253" s="90" t="str">
        <f>IF(วันทำงาน!E253&lt;&gt;"",วันทำงาน!E253,"")</f>
        <v/>
      </c>
      <c r="G253" s="124" t="str">
        <f>IF(วันทำงาน!F253&lt;&gt;"",วันทำงาน!F253,"")</f>
        <v/>
      </c>
      <c r="H253" s="136" t="str">
        <f>IF(F253="Salesman",วันทำงาน!G253,"")</f>
        <v/>
      </c>
      <c r="I253" s="141" t="str">
        <f>IF($H253="","",AB253/$R253*(100%-เงื่อนไข!$B$4))</f>
        <v/>
      </c>
      <c r="J253" s="141" t="str">
        <f>IF($H253="","",AK253/$R253*(100%-เงื่อนไข!$B$4))</f>
        <v/>
      </c>
      <c r="K253" s="141" t="str">
        <f>IF($H253="","",AT253/$R253*(100%-เงื่อนไข!$B$4))</f>
        <v/>
      </c>
      <c r="L253" s="141" t="str">
        <f t="shared" si="58"/>
        <v/>
      </c>
      <c r="M253" s="142" t="str">
        <f>IF((OR(วันทำงาน!H253="",$F$1="")),"",IF(F253="Salesman",วันทำงาน!H253,""))</f>
        <v/>
      </c>
      <c r="N253" s="111">
        <f>IF($M253="",0,IF($X253="P",Y253*เงื่อนไข!$C$5,0))</f>
        <v>0</v>
      </c>
      <c r="O253" s="111">
        <f>IF($M253="",0,IF($X253="P",AH253*เงื่อนไข!$C$5,0))</f>
        <v>0</v>
      </c>
      <c r="P253" s="141">
        <f>IF($M253="",0,IF($X253="P",AQ253*เงื่อนไข!$C$5,0))</f>
        <v>0</v>
      </c>
      <c r="Q253" s="141">
        <f t="shared" si="59"/>
        <v>0</v>
      </c>
      <c r="R253" s="124" t="str">
        <f>IF($A253="","",IF(วันทำงาน!J253&lt;&gt;"",วันทำงาน!J253,""))</f>
        <v/>
      </c>
      <c r="S253" s="124" t="str">
        <f>IF($A253="","",IF(วันทำงาน!K253&lt;&gt;"",วันทำงาน!K253,""))</f>
        <v/>
      </c>
      <c r="T253" s="156">
        <f>IF(วันทำงาน!AZ253&lt;&gt;"",IF(วันทำงาน!AZ253&gt;S253,S253,วันทำงาน!AZ253),"")</f>
        <v>1</v>
      </c>
      <c r="U253" s="106" t="str">
        <f>IF(A253="","",เงื่อนไข!C$4)</f>
        <v/>
      </c>
      <c r="V253" s="106">
        <f t="shared" si="46"/>
        <v>0</v>
      </c>
      <c r="W253" s="105" t="str">
        <f t="shared" si="47"/>
        <v/>
      </c>
      <c r="X253" s="186" t="str">
        <f t="shared" si="48"/>
        <v/>
      </c>
      <c r="Y253" s="184">
        <f>วันทำงาน!AQ253</f>
        <v>0</v>
      </c>
      <c r="Z253" s="150"/>
      <c r="AA253" s="150">
        <f>IF($W253="",0,IF($W253&gt;=100%,เงื่อนไข!$H$4,IF($W253&gt;=80%,เงื่อนไข!$G$4,IF($W253&gt;=50%,เงื่อนไข!$F$4,IF($W253&lt;50%,เงื่อนไข!$E$4)))))</f>
        <v>0</v>
      </c>
      <c r="AB253" s="179">
        <f t="shared" si="49"/>
        <v>0</v>
      </c>
      <c r="AC253" s="141">
        <f t="shared" si="50"/>
        <v>0</v>
      </c>
      <c r="AD253" s="175">
        <f>IF(AB253=0,0,AB253/$R253*เงื่อนไข!$B$4)</f>
        <v>0</v>
      </c>
      <c r="AE253" s="181">
        <f t="shared" si="55"/>
        <v>0</v>
      </c>
      <c r="AF253" s="175">
        <f>SUMIF(วันทำงาน!$F$554:$F$687,$B253,วันทำงาน!$J$554:$J$687)</f>
        <v>0</v>
      </c>
      <c r="AG253" s="182">
        <f>IF((AND($W253&gt;=100%,$W253&lt;&gt;"")),เงื่อนไข!$F$8*Y253/$V253,0)</f>
        <v>0</v>
      </c>
      <c r="AH253" s="181">
        <f>SUM(วันทำงาน!AR253:AT253,วันทำงาน!AV253:AX253)</f>
        <v>0</v>
      </c>
      <c r="AI253" s="150"/>
      <c r="AJ253" s="150">
        <f>IF($W253="",0,IF($W253&gt;=100%,เงื่อนไข!$L$4,IF($W253&gt;=80%,เงื่อนไข!$K$4,IF($W253&gt;=50%,เงื่อนไข!$J$4,IF($W253&lt;50%,เงื่อนไข!$I$4)))))</f>
        <v>0</v>
      </c>
      <c r="AK253" s="179">
        <f t="shared" si="51"/>
        <v>0</v>
      </c>
      <c r="AL253" s="175">
        <f t="shared" si="52"/>
        <v>0</v>
      </c>
      <c r="AM253" s="175">
        <f>IF(AK253=0,0,AK253/$R253*เงื่อนไข!$B$4)</f>
        <v>0</v>
      </c>
      <c r="AN253" s="181">
        <f t="shared" si="56"/>
        <v>0</v>
      </c>
      <c r="AO253" s="175">
        <f>SUMIF(วันทำงาน!$F$554:$F$687,$B253,วันทำงาน!$K$554:$K$687)</f>
        <v>0</v>
      </c>
      <c r="AP253" s="182">
        <f>IF((AND($W253&gt;=100%,$W253&lt;&gt;"")),เงื่อนไข!$F$8*AH253/$V253,0)</f>
        <v>0</v>
      </c>
      <c r="AQ253" s="184">
        <f>วันทำงาน!AU253</f>
        <v>0</v>
      </c>
      <c r="AR253" s="150"/>
      <c r="AS253" s="150">
        <f>IF(W253="",0,IF($W253&gt;=100%,เงื่อนไข!$P$4,IF($W253&gt;=80%,เงื่อนไข!$O$4,IF($W253&gt;=50%,เงื่อนไข!$N$4,IF($W253&lt;50%,เงื่อนไข!$M$4)))))</f>
        <v>0</v>
      </c>
      <c r="AT253" s="179">
        <f t="shared" si="53"/>
        <v>0</v>
      </c>
      <c r="AU253" s="175">
        <f t="shared" si="54"/>
        <v>0</v>
      </c>
      <c r="AV253" s="175">
        <f>IF(AT253=0,0,AT253/$R253*เงื่อนไข!$B$4)</f>
        <v>0</v>
      </c>
      <c r="AW253" s="181">
        <f t="shared" si="57"/>
        <v>0</v>
      </c>
      <c r="AX253" s="175">
        <f>SUMIF(วันทำงาน!$F$554:$F$687,$B253,วันทำงาน!$L$554:$L$687)</f>
        <v>0</v>
      </c>
      <c r="AY253" s="182">
        <f>IF((AND($W253&gt;=100%,$W253&lt;&gt;"")),เงื่อนไข!$F$8*AQ253/$V253,0)</f>
        <v>0</v>
      </c>
    </row>
    <row r="254" spans="1:51" s="6" customFormat="1" x14ac:dyDescent="0.25">
      <c r="A254" s="124" t="str">
        <f>IF(วันทำงาน!A254&lt;&gt;"",วันทำงาน!A254,"")</f>
        <v/>
      </c>
      <c r="B254" s="124" t="str">
        <f>IF(วันทำงาน!B254&lt;&gt;"",วันทำงาน!B254,"")</f>
        <v/>
      </c>
      <c r="C254" s="124"/>
      <c r="D254" s="124" t="str">
        <f>IF(วันทำงาน!C254&lt;&gt;"",วันทำงาน!C254,"")</f>
        <v/>
      </c>
      <c r="E254" s="125" t="str">
        <f>IF(วันทำงาน!D254&lt;&gt;"",วันทำงาน!D254,"")</f>
        <v/>
      </c>
      <c r="F254" s="90" t="str">
        <f>IF(วันทำงาน!E254&lt;&gt;"",วันทำงาน!E254,"")</f>
        <v/>
      </c>
      <c r="G254" s="124" t="str">
        <f>IF(วันทำงาน!F254&lt;&gt;"",วันทำงาน!F254,"")</f>
        <v/>
      </c>
      <c r="H254" s="136" t="str">
        <f>IF(F254="Salesman",วันทำงาน!G254,"")</f>
        <v/>
      </c>
      <c r="I254" s="141" t="str">
        <f>IF($H254="","",AB254/$R254*(100%-เงื่อนไข!$B$4))</f>
        <v/>
      </c>
      <c r="J254" s="141" t="str">
        <f>IF($H254="","",AK254/$R254*(100%-เงื่อนไข!$B$4))</f>
        <v/>
      </c>
      <c r="K254" s="141" t="str">
        <f>IF($H254="","",AT254/$R254*(100%-เงื่อนไข!$B$4))</f>
        <v/>
      </c>
      <c r="L254" s="141" t="str">
        <f t="shared" si="58"/>
        <v/>
      </c>
      <c r="M254" s="142" t="str">
        <f>IF((OR(วันทำงาน!H254="",$F$1="")),"",IF(F254="Salesman",วันทำงาน!H254,""))</f>
        <v/>
      </c>
      <c r="N254" s="111">
        <f>IF($M254="",0,IF($X254="P",Y254*เงื่อนไข!$C$5,0))</f>
        <v>0</v>
      </c>
      <c r="O254" s="111">
        <f>IF($M254="",0,IF($X254="P",AH254*เงื่อนไข!$C$5,0))</f>
        <v>0</v>
      </c>
      <c r="P254" s="141">
        <f>IF($M254="",0,IF($X254="P",AQ254*เงื่อนไข!$C$5,0))</f>
        <v>0</v>
      </c>
      <c r="Q254" s="141">
        <f t="shared" si="59"/>
        <v>0</v>
      </c>
      <c r="R254" s="124" t="str">
        <f>IF($A254="","",IF(วันทำงาน!J254&lt;&gt;"",วันทำงาน!J254,""))</f>
        <v/>
      </c>
      <c r="S254" s="124" t="str">
        <f>IF($A254="","",IF(วันทำงาน!K254&lt;&gt;"",วันทำงาน!K254,""))</f>
        <v/>
      </c>
      <c r="T254" s="156">
        <f>IF(วันทำงาน!AZ254&lt;&gt;"",IF(วันทำงาน!AZ254&gt;S254,S254,วันทำงาน!AZ254),"")</f>
        <v>1</v>
      </c>
      <c r="U254" s="106" t="str">
        <f>IF(A254="","",เงื่อนไข!C$4)</f>
        <v/>
      </c>
      <c r="V254" s="106">
        <f t="shared" si="46"/>
        <v>0</v>
      </c>
      <c r="W254" s="105" t="str">
        <f t="shared" si="47"/>
        <v/>
      </c>
      <c r="X254" s="186" t="str">
        <f t="shared" si="48"/>
        <v/>
      </c>
      <c r="Y254" s="184">
        <f>วันทำงาน!AQ254</f>
        <v>0</v>
      </c>
      <c r="Z254" s="150"/>
      <c r="AA254" s="150">
        <f>IF($W254="",0,IF($W254&gt;=100%,เงื่อนไข!$H$4,IF($W254&gt;=80%,เงื่อนไข!$G$4,IF($W254&gt;=50%,เงื่อนไข!$F$4,IF($W254&lt;50%,เงื่อนไข!$E$4)))))</f>
        <v>0</v>
      </c>
      <c r="AB254" s="179">
        <f t="shared" si="49"/>
        <v>0</v>
      </c>
      <c r="AC254" s="141">
        <f t="shared" si="50"/>
        <v>0</v>
      </c>
      <c r="AD254" s="175">
        <f>IF(AB254=0,0,AB254/$R254*เงื่อนไข!$B$4)</f>
        <v>0</v>
      </c>
      <c r="AE254" s="181">
        <f t="shared" si="55"/>
        <v>0</v>
      </c>
      <c r="AF254" s="175">
        <f>SUMIF(วันทำงาน!$F$554:$F$687,$B254,วันทำงาน!$J$554:$J$687)</f>
        <v>0</v>
      </c>
      <c r="AG254" s="182">
        <f>IF((AND($W254&gt;=100%,$W254&lt;&gt;"")),เงื่อนไข!$F$8*Y254/$V254,0)</f>
        <v>0</v>
      </c>
      <c r="AH254" s="181">
        <f>SUM(วันทำงาน!AR254:AT254,วันทำงาน!AV254:AX254)</f>
        <v>0</v>
      </c>
      <c r="AI254" s="150"/>
      <c r="AJ254" s="150">
        <f>IF($W254="",0,IF($W254&gt;=100%,เงื่อนไข!$L$4,IF($W254&gt;=80%,เงื่อนไข!$K$4,IF($W254&gt;=50%,เงื่อนไข!$J$4,IF($W254&lt;50%,เงื่อนไข!$I$4)))))</f>
        <v>0</v>
      </c>
      <c r="AK254" s="179">
        <f t="shared" si="51"/>
        <v>0</v>
      </c>
      <c r="AL254" s="175">
        <f t="shared" si="52"/>
        <v>0</v>
      </c>
      <c r="AM254" s="175">
        <f>IF(AK254=0,0,AK254/$R254*เงื่อนไข!$B$4)</f>
        <v>0</v>
      </c>
      <c r="AN254" s="181">
        <f t="shared" si="56"/>
        <v>0</v>
      </c>
      <c r="AO254" s="175">
        <f>SUMIF(วันทำงาน!$F$554:$F$687,$B254,วันทำงาน!$K$554:$K$687)</f>
        <v>0</v>
      </c>
      <c r="AP254" s="182">
        <f>IF((AND($W254&gt;=100%,$W254&lt;&gt;"")),เงื่อนไข!$F$8*AH254/$V254,0)</f>
        <v>0</v>
      </c>
      <c r="AQ254" s="184">
        <f>วันทำงาน!AU254</f>
        <v>0</v>
      </c>
      <c r="AR254" s="150"/>
      <c r="AS254" s="150">
        <f>IF(W254="",0,IF($W254&gt;=100%,เงื่อนไข!$P$4,IF($W254&gt;=80%,เงื่อนไข!$O$4,IF($W254&gt;=50%,เงื่อนไข!$N$4,IF($W254&lt;50%,เงื่อนไข!$M$4)))))</f>
        <v>0</v>
      </c>
      <c r="AT254" s="179">
        <f t="shared" si="53"/>
        <v>0</v>
      </c>
      <c r="AU254" s="175">
        <f t="shared" si="54"/>
        <v>0</v>
      </c>
      <c r="AV254" s="175">
        <f>IF(AT254=0,0,AT254/$R254*เงื่อนไข!$B$4)</f>
        <v>0</v>
      </c>
      <c r="AW254" s="181">
        <f t="shared" si="57"/>
        <v>0</v>
      </c>
      <c r="AX254" s="175">
        <f>SUMIF(วันทำงาน!$F$554:$F$687,$B254,วันทำงาน!$L$554:$L$687)</f>
        <v>0</v>
      </c>
      <c r="AY254" s="182">
        <f>IF((AND($W254&gt;=100%,$W254&lt;&gt;"")),เงื่อนไข!$F$8*AQ254/$V254,0)</f>
        <v>0</v>
      </c>
    </row>
    <row r="255" spans="1:51" s="6" customFormat="1" x14ac:dyDescent="0.25">
      <c r="A255" s="124" t="str">
        <f>IF(วันทำงาน!A255&lt;&gt;"",วันทำงาน!A255,"")</f>
        <v/>
      </c>
      <c r="B255" s="124" t="str">
        <f>IF(วันทำงาน!B255&lt;&gt;"",วันทำงาน!B255,"")</f>
        <v/>
      </c>
      <c r="C255" s="124"/>
      <c r="D255" s="124" t="str">
        <f>IF(วันทำงาน!C255&lt;&gt;"",วันทำงาน!C255,"")</f>
        <v/>
      </c>
      <c r="E255" s="125" t="str">
        <f>IF(วันทำงาน!D255&lt;&gt;"",วันทำงาน!D255,"")</f>
        <v/>
      </c>
      <c r="F255" s="90" t="str">
        <f>IF(วันทำงาน!E255&lt;&gt;"",วันทำงาน!E255,"")</f>
        <v/>
      </c>
      <c r="G255" s="124" t="str">
        <f>IF(วันทำงาน!F255&lt;&gt;"",วันทำงาน!F255,"")</f>
        <v/>
      </c>
      <c r="H255" s="136" t="str">
        <f>IF(F255="Salesman",วันทำงาน!G255,"")</f>
        <v/>
      </c>
      <c r="I255" s="141" t="str">
        <f>IF($H255="","",AB255/$R255*(100%-เงื่อนไข!$B$4))</f>
        <v/>
      </c>
      <c r="J255" s="141" t="str">
        <f>IF($H255="","",AK255/$R255*(100%-เงื่อนไข!$B$4))</f>
        <v/>
      </c>
      <c r="K255" s="141" t="str">
        <f>IF($H255="","",AT255/$R255*(100%-เงื่อนไข!$B$4))</f>
        <v/>
      </c>
      <c r="L255" s="141" t="str">
        <f t="shared" si="58"/>
        <v/>
      </c>
      <c r="M255" s="142" t="str">
        <f>IF((OR(วันทำงาน!H255="",$F$1="")),"",IF(F255="Salesman",วันทำงาน!H255,""))</f>
        <v/>
      </c>
      <c r="N255" s="111">
        <f>IF($M255="",0,IF($X255="P",Y255*เงื่อนไข!$C$5,0))</f>
        <v>0</v>
      </c>
      <c r="O255" s="111">
        <f>IF($M255="",0,IF($X255="P",AH255*เงื่อนไข!$C$5,0))</f>
        <v>0</v>
      </c>
      <c r="P255" s="141">
        <f>IF($M255="",0,IF($X255="P",AQ255*เงื่อนไข!$C$5,0))</f>
        <v>0</v>
      </c>
      <c r="Q255" s="141">
        <f t="shared" si="59"/>
        <v>0</v>
      </c>
      <c r="R255" s="124" t="str">
        <f>IF($A255="","",IF(วันทำงาน!J255&lt;&gt;"",วันทำงาน!J255,""))</f>
        <v/>
      </c>
      <c r="S255" s="124" t="str">
        <f>IF($A255="","",IF(วันทำงาน!K255&lt;&gt;"",วันทำงาน!K255,""))</f>
        <v/>
      </c>
      <c r="T255" s="156">
        <f>IF(วันทำงาน!AZ255&lt;&gt;"",IF(วันทำงาน!AZ255&gt;S255,S255,วันทำงาน!AZ255),"")</f>
        <v>1</v>
      </c>
      <c r="U255" s="106" t="str">
        <f>IF(A255="","",เงื่อนไข!C$4)</f>
        <v/>
      </c>
      <c r="V255" s="106">
        <f t="shared" si="46"/>
        <v>0</v>
      </c>
      <c r="W255" s="105" t="str">
        <f t="shared" si="47"/>
        <v/>
      </c>
      <c r="X255" s="186" t="str">
        <f t="shared" si="48"/>
        <v/>
      </c>
      <c r="Y255" s="184">
        <f>วันทำงาน!AQ255</f>
        <v>0</v>
      </c>
      <c r="Z255" s="150"/>
      <c r="AA255" s="150">
        <f>IF($W255="",0,IF($W255&gt;=100%,เงื่อนไข!$H$4,IF($W255&gt;=80%,เงื่อนไข!$G$4,IF($W255&gt;=50%,เงื่อนไข!$F$4,IF($W255&lt;50%,เงื่อนไข!$E$4)))))</f>
        <v>0</v>
      </c>
      <c r="AB255" s="179">
        <f t="shared" si="49"/>
        <v>0</v>
      </c>
      <c r="AC255" s="141">
        <f t="shared" si="50"/>
        <v>0</v>
      </c>
      <c r="AD255" s="175">
        <f>IF(AB255=0,0,AB255/$R255*เงื่อนไข!$B$4)</f>
        <v>0</v>
      </c>
      <c r="AE255" s="181">
        <f t="shared" si="55"/>
        <v>0</v>
      </c>
      <c r="AF255" s="175">
        <f>SUMIF(วันทำงาน!$F$554:$F$687,$B255,วันทำงาน!$J$554:$J$687)</f>
        <v>0</v>
      </c>
      <c r="AG255" s="182">
        <f>IF((AND($W255&gt;=100%,$W255&lt;&gt;"")),เงื่อนไข!$F$8*Y255/$V255,0)</f>
        <v>0</v>
      </c>
      <c r="AH255" s="181">
        <f>SUM(วันทำงาน!AR255:AT255,วันทำงาน!AV255:AX255)</f>
        <v>0</v>
      </c>
      <c r="AI255" s="150"/>
      <c r="AJ255" s="150">
        <f>IF($W255="",0,IF($W255&gt;=100%,เงื่อนไข!$L$4,IF($W255&gt;=80%,เงื่อนไข!$K$4,IF($W255&gt;=50%,เงื่อนไข!$J$4,IF($W255&lt;50%,เงื่อนไข!$I$4)))))</f>
        <v>0</v>
      </c>
      <c r="AK255" s="179">
        <f t="shared" si="51"/>
        <v>0</v>
      </c>
      <c r="AL255" s="175">
        <f t="shared" si="52"/>
        <v>0</v>
      </c>
      <c r="AM255" s="175">
        <f>IF(AK255=0,0,AK255/$R255*เงื่อนไข!$B$4)</f>
        <v>0</v>
      </c>
      <c r="AN255" s="181">
        <f t="shared" si="56"/>
        <v>0</v>
      </c>
      <c r="AO255" s="175">
        <f>SUMIF(วันทำงาน!$F$554:$F$687,$B255,วันทำงาน!$K$554:$K$687)</f>
        <v>0</v>
      </c>
      <c r="AP255" s="182">
        <f>IF((AND($W255&gt;=100%,$W255&lt;&gt;"")),เงื่อนไข!$F$8*AH255/$V255,0)</f>
        <v>0</v>
      </c>
      <c r="AQ255" s="184">
        <f>วันทำงาน!AU255</f>
        <v>0</v>
      </c>
      <c r="AR255" s="150"/>
      <c r="AS255" s="150">
        <f>IF(W255="",0,IF($W255&gt;=100%,เงื่อนไข!$P$4,IF($W255&gt;=80%,เงื่อนไข!$O$4,IF($W255&gt;=50%,เงื่อนไข!$N$4,IF($W255&lt;50%,เงื่อนไข!$M$4)))))</f>
        <v>0</v>
      </c>
      <c r="AT255" s="179">
        <f t="shared" si="53"/>
        <v>0</v>
      </c>
      <c r="AU255" s="175">
        <f t="shared" si="54"/>
        <v>0</v>
      </c>
      <c r="AV255" s="175">
        <f>IF(AT255=0,0,AT255/$R255*เงื่อนไข!$B$4)</f>
        <v>0</v>
      </c>
      <c r="AW255" s="181">
        <f t="shared" si="57"/>
        <v>0</v>
      </c>
      <c r="AX255" s="175">
        <f>SUMIF(วันทำงาน!$F$554:$F$687,$B255,วันทำงาน!$L$554:$L$687)</f>
        <v>0</v>
      </c>
      <c r="AY255" s="182">
        <f>IF((AND($W255&gt;=100%,$W255&lt;&gt;"")),เงื่อนไข!$F$8*AQ255/$V255,0)</f>
        <v>0</v>
      </c>
    </row>
    <row r="256" spans="1:51" s="6" customFormat="1" x14ac:dyDescent="0.25">
      <c r="A256" s="124" t="str">
        <f>IF(วันทำงาน!A256&lt;&gt;"",วันทำงาน!A256,"")</f>
        <v/>
      </c>
      <c r="B256" s="124" t="str">
        <f>IF(วันทำงาน!B256&lt;&gt;"",วันทำงาน!B256,"")</f>
        <v/>
      </c>
      <c r="C256" s="124"/>
      <c r="D256" s="124" t="str">
        <f>IF(วันทำงาน!C256&lt;&gt;"",วันทำงาน!C256,"")</f>
        <v/>
      </c>
      <c r="E256" s="125" t="str">
        <f>IF(วันทำงาน!D256&lt;&gt;"",วันทำงาน!D256,"")</f>
        <v/>
      </c>
      <c r="F256" s="90" t="str">
        <f>IF(วันทำงาน!E256&lt;&gt;"",วันทำงาน!E256,"")</f>
        <v/>
      </c>
      <c r="G256" s="124" t="str">
        <f>IF(วันทำงาน!F256&lt;&gt;"",วันทำงาน!F256,"")</f>
        <v/>
      </c>
      <c r="H256" s="136" t="str">
        <f>IF(F256="Salesman",วันทำงาน!G256,"")</f>
        <v/>
      </c>
      <c r="I256" s="141" t="str">
        <f>IF($H256="","",AB256/$R256*(100%-เงื่อนไข!$B$4))</f>
        <v/>
      </c>
      <c r="J256" s="141" t="str">
        <f>IF($H256="","",AK256/$R256*(100%-เงื่อนไข!$B$4))</f>
        <v/>
      </c>
      <c r="K256" s="141" t="str">
        <f>IF($H256="","",AT256/$R256*(100%-เงื่อนไข!$B$4))</f>
        <v/>
      </c>
      <c r="L256" s="141" t="str">
        <f t="shared" si="58"/>
        <v/>
      </c>
      <c r="M256" s="142" t="str">
        <f>IF((OR(วันทำงาน!H256="",$F$1="")),"",IF(F256="Salesman",วันทำงาน!H256,""))</f>
        <v/>
      </c>
      <c r="N256" s="111">
        <f>IF($M256="",0,IF($X256="P",Y256*เงื่อนไข!$C$5,0))</f>
        <v>0</v>
      </c>
      <c r="O256" s="111">
        <f>IF($M256="",0,IF($X256="P",AH256*เงื่อนไข!$C$5,0))</f>
        <v>0</v>
      </c>
      <c r="P256" s="141">
        <f>IF($M256="",0,IF($X256="P",AQ256*เงื่อนไข!$C$5,0))</f>
        <v>0</v>
      </c>
      <c r="Q256" s="141">
        <f t="shared" si="59"/>
        <v>0</v>
      </c>
      <c r="R256" s="124" t="str">
        <f>IF($A256="","",IF(วันทำงาน!J256&lt;&gt;"",วันทำงาน!J256,""))</f>
        <v/>
      </c>
      <c r="S256" s="124" t="str">
        <f>IF($A256="","",IF(วันทำงาน!K256&lt;&gt;"",วันทำงาน!K256,""))</f>
        <v/>
      </c>
      <c r="T256" s="156">
        <f>IF(วันทำงาน!AZ256&lt;&gt;"",IF(วันทำงาน!AZ256&gt;S256,S256,วันทำงาน!AZ256),"")</f>
        <v>1</v>
      </c>
      <c r="U256" s="106" t="str">
        <f>IF(A256="","",เงื่อนไข!C$4)</f>
        <v/>
      </c>
      <c r="V256" s="106">
        <f t="shared" si="46"/>
        <v>0</v>
      </c>
      <c r="W256" s="105" t="str">
        <f t="shared" si="47"/>
        <v/>
      </c>
      <c r="X256" s="186" t="str">
        <f t="shared" si="48"/>
        <v/>
      </c>
      <c r="Y256" s="184">
        <f>วันทำงาน!AQ256</f>
        <v>0</v>
      </c>
      <c r="Z256" s="150"/>
      <c r="AA256" s="150">
        <f>IF($W256="",0,IF($W256&gt;=100%,เงื่อนไข!$H$4,IF($W256&gt;=80%,เงื่อนไข!$G$4,IF($W256&gt;=50%,เงื่อนไข!$F$4,IF($W256&lt;50%,เงื่อนไข!$E$4)))))</f>
        <v>0</v>
      </c>
      <c r="AB256" s="179">
        <f t="shared" si="49"/>
        <v>0</v>
      </c>
      <c r="AC256" s="141">
        <f t="shared" si="50"/>
        <v>0</v>
      </c>
      <c r="AD256" s="175">
        <f>IF(AB256=0,0,AB256/$R256*เงื่อนไข!$B$4)</f>
        <v>0</v>
      </c>
      <c r="AE256" s="181">
        <f t="shared" si="55"/>
        <v>0</v>
      </c>
      <c r="AF256" s="175">
        <f>SUMIF(วันทำงาน!$F$554:$F$687,$B256,วันทำงาน!$J$554:$J$687)</f>
        <v>0</v>
      </c>
      <c r="AG256" s="182">
        <f>IF((AND($W256&gt;=100%,$W256&lt;&gt;"")),เงื่อนไข!$F$8*Y256/$V256,0)</f>
        <v>0</v>
      </c>
      <c r="AH256" s="181">
        <f>SUM(วันทำงาน!AR256:AT256,วันทำงาน!AV256:AX256)</f>
        <v>0</v>
      </c>
      <c r="AI256" s="150"/>
      <c r="AJ256" s="150">
        <f>IF($W256="",0,IF($W256&gt;=100%,เงื่อนไข!$L$4,IF($W256&gt;=80%,เงื่อนไข!$K$4,IF($W256&gt;=50%,เงื่อนไข!$J$4,IF($W256&lt;50%,เงื่อนไข!$I$4)))))</f>
        <v>0</v>
      </c>
      <c r="AK256" s="179">
        <f t="shared" si="51"/>
        <v>0</v>
      </c>
      <c r="AL256" s="175">
        <f t="shared" si="52"/>
        <v>0</v>
      </c>
      <c r="AM256" s="175">
        <f>IF(AK256=0,0,AK256/$R256*เงื่อนไข!$B$4)</f>
        <v>0</v>
      </c>
      <c r="AN256" s="181">
        <f t="shared" si="56"/>
        <v>0</v>
      </c>
      <c r="AO256" s="175">
        <f>SUMIF(วันทำงาน!$F$554:$F$687,$B256,วันทำงาน!$K$554:$K$687)</f>
        <v>0</v>
      </c>
      <c r="AP256" s="182">
        <f>IF((AND($W256&gt;=100%,$W256&lt;&gt;"")),เงื่อนไข!$F$8*AH256/$V256,0)</f>
        <v>0</v>
      </c>
      <c r="AQ256" s="184">
        <f>วันทำงาน!AU256</f>
        <v>0</v>
      </c>
      <c r="AR256" s="150"/>
      <c r="AS256" s="150">
        <f>IF(W256="",0,IF($W256&gt;=100%,เงื่อนไข!$P$4,IF($W256&gt;=80%,เงื่อนไข!$O$4,IF($W256&gt;=50%,เงื่อนไข!$N$4,IF($W256&lt;50%,เงื่อนไข!$M$4)))))</f>
        <v>0</v>
      </c>
      <c r="AT256" s="179">
        <f t="shared" si="53"/>
        <v>0</v>
      </c>
      <c r="AU256" s="175">
        <f t="shared" si="54"/>
        <v>0</v>
      </c>
      <c r="AV256" s="175">
        <f>IF(AT256=0,0,AT256/$R256*เงื่อนไข!$B$4)</f>
        <v>0</v>
      </c>
      <c r="AW256" s="181">
        <f t="shared" si="57"/>
        <v>0</v>
      </c>
      <c r="AX256" s="175">
        <f>SUMIF(วันทำงาน!$F$554:$F$687,$B256,วันทำงาน!$L$554:$L$687)</f>
        <v>0</v>
      </c>
      <c r="AY256" s="182">
        <f>IF((AND($W256&gt;=100%,$W256&lt;&gt;"")),เงื่อนไข!$F$8*AQ256/$V256,0)</f>
        <v>0</v>
      </c>
    </row>
    <row r="257" spans="1:51" s="6" customFormat="1" x14ac:dyDescent="0.25">
      <c r="A257" s="124" t="str">
        <f>IF(วันทำงาน!A257&lt;&gt;"",วันทำงาน!A257,"")</f>
        <v/>
      </c>
      <c r="B257" s="124" t="str">
        <f>IF(วันทำงาน!B257&lt;&gt;"",วันทำงาน!B257,"")</f>
        <v/>
      </c>
      <c r="C257" s="124"/>
      <c r="D257" s="124" t="str">
        <f>IF(วันทำงาน!C257&lt;&gt;"",วันทำงาน!C257,"")</f>
        <v/>
      </c>
      <c r="E257" s="125" t="str">
        <f>IF(วันทำงาน!D257&lt;&gt;"",วันทำงาน!D257,"")</f>
        <v/>
      </c>
      <c r="F257" s="90" t="str">
        <f>IF(วันทำงาน!E257&lt;&gt;"",วันทำงาน!E257,"")</f>
        <v/>
      </c>
      <c r="G257" s="124" t="str">
        <f>IF(วันทำงาน!F257&lt;&gt;"",วันทำงาน!F257,"")</f>
        <v/>
      </c>
      <c r="H257" s="136" t="str">
        <f>IF(F257="Salesman",วันทำงาน!G257,"")</f>
        <v/>
      </c>
      <c r="I257" s="141" t="str">
        <f>IF($H257="","",AB257/$R257*(100%-เงื่อนไข!$B$4))</f>
        <v/>
      </c>
      <c r="J257" s="141" t="str">
        <f>IF($H257="","",AK257/$R257*(100%-เงื่อนไข!$B$4))</f>
        <v/>
      </c>
      <c r="K257" s="141" t="str">
        <f>IF($H257="","",AT257/$R257*(100%-เงื่อนไข!$B$4))</f>
        <v/>
      </c>
      <c r="L257" s="141" t="str">
        <f t="shared" si="58"/>
        <v/>
      </c>
      <c r="M257" s="142" t="str">
        <f>IF((OR(วันทำงาน!H257="",$F$1="")),"",IF(F257="Salesman",วันทำงาน!H257,""))</f>
        <v/>
      </c>
      <c r="N257" s="111">
        <f>IF($M257="",0,IF($X257="P",Y257*เงื่อนไข!$C$5,0))</f>
        <v>0</v>
      </c>
      <c r="O257" s="111">
        <f>IF($M257="",0,IF($X257="P",AH257*เงื่อนไข!$C$5,0))</f>
        <v>0</v>
      </c>
      <c r="P257" s="141">
        <f>IF($M257="",0,IF($X257="P",AQ257*เงื่อนไข!$C$5,0))</f>
        <v>0</v>
      </c>
      <c r="Q257" s="141">
        <f t="shared" si="59"/>
        <v>0</v>
      </c>
      <c r="R257" s="124" t="str">
        <f>IF($A257="","",IF(วันทำงาน!J257&lt;&gt;"",วันทำงาน!J257,""))</f>
        <v/>
      </c>
      <c r="S257" s="124" t="str">
        <f>IF($A257="","",IF(วันทำงาน!K257&lt;&gt;"",วันทำงาน!K257,""))</f>
        <v/>
      </c>
      <c r="T257" s="156">
        <f>IF(วันทำงาน!AZ257&lt;&gt;"",IF(วันทำงาน!AZ257&gt;S257,S257,วันทำงาน!AZ257),"")</f>
        <v>1</v>
      </c>
      <c r="U257" s="106" t="str">
        <f>IF(A257="","",เงื่อนไข!C$4)</f>
        <v/>
      </c>
      <c r="V257" s="106">
        <f t="shared" si="46"/>
        <v>0</v>
      </c>
      <c r="W257" s="105" t="str">
        <f t="shared" si="47"/>
        <v/>
      </c>
      <c r="X257" s="186" t="str">
        <f t="shared" si="48"/>
        <v/>
      </c>
      <c r="Y257" s="184">
        <f>วันทำงาน!AQ257</f>
        <v>0</v>
      </c>
      <c r="Z257" s="150"/>
      <c r="AA257" s="150">
        <f>IF($W257="",0,IF($W257&gt;=100%,เงื่อนไข!$H$4,IF($W257&gt;=80%,เงื่อนไข!$G$4,IF($W257&gt;=50%,เงื่อนไข!$F$4,IF($W257&lt;50%,เงื่อนไข!$E$4)))))</f>
        <v>0</v>
      </c>
      <c r="AB257" s="179">
        <f t="shared" si="49"/>
        <v>0</v>
      </c>
      <c r="AC257" s="141">
        <f t="shared" si="50"/>
        <v>0</v>
      </c>
      <c r="AD257" s="175">
        <f>IF(AB257=0,0,AB257/$R257*เงื่อนไข!$B$4)</f>
        <v>0</v>
      </c>
      <c r="AE257" s="181">
        <f t="shared" si="55"/>
        <v>0</v>
      </c>
      <c r="AF257" s="175">
        <f>SUMIF(วันทำงาน!$F$554:$F$687,$B257,วันทำงาน!$J$554:$J$687)</f>
        <v>0</v>
      </c>
      <c r="AG257" s="182">
        <f>IF((AND($W257&gt;=100%,$W257&lt;&gt;"")),เงื่อนไข!$F$8*Y257/$V257,0)</f>
        <v>0</v>
      </c>
      <c r="AH257" s="181">
        <f>SUM(วันทำงาน!AR257:AT257,วันทำงาน!AV257:AX257)</f>
        <v>0</v>
      </c>
      <c r="AI257" s="150"/>
      <c r="AJ257" s="150">
        <f>IF($W257="",0,IF($W257&gt;=100%,เงื่อนไข!$L$4,IF($W257&gt;=80%,เงื่อนไข!$K$4,IF($W257&gt;=50%,เงื่อนไข!$J$4,IF($W257&lt;50%,เงื่อนไข!$I$4)))))</f>
        <v>0</v>
      </c>
      <c r="AK257" s="179">
        <f t="shared" si="51"/>
        <v>0</v>
      </c>
      <c r="AL257" s="175">
        <f t="shared" si="52"/>
        <v>0</v>
      </c>
      <c r="AM257" s="175">
        <f>IF(AK257=0,0,AK257/$R257*เงื่อนไข!$B$4)</f>
        <v>0</v>
      </c>
      <c r="AN257" s="181">
        <f t="shared" si="56"/>
        <v>0</v>
      </c>
      <c r="AO257" s="175">
        <f>SUMIF(วันทำงาน!$F$554:$F$687,$B257,วันทำงาน!$K$554:$K$687)</f>
        <v>0</v>
      </c>
      <c r="AP257" s="182">
        <f>IF((AND($W257&gt;=100%,$W257&lt;&gt;"")),เงื่อนไข!$F$8*AH257/$V257,0)</f>
        <v>0</v>
      </c>
      <c r="AQ257" s="184">
        <f>วันทำงาน!AU257</f>
        <v>0</v>
      </c>
      <c r="AR257" s="150"/>
      <c r="AS257" s="150">
        <f>IF(W257="",0,IF($W257&gt;=100%,เงื่อนไข!$P$4,IF($W257&gt;=80%,เงื่อนไข!$O$4,IF($W257&gt;=50%,เงื่อนไข!$N$4,IF($W257&lt;50%,เงื่อนไข!$M$4)))))</f>
        <v>0</v>
      </c>
      <c r="AT257" s="179">
        <f t="shared" si="53"/>
        <v>0</v>
      </c>
      <c r="AU257" s="175">
        <f t="shared" si="54"/>
        <v>0</v>
      </c>
      <c r="AV257" s="175">
        <f>IF(AT257=0,0,AT257/$R257*เงื่อนไข!$B$4)</f>
        <v>0</v>
      </c>
      <c r="AW257" s="181">
        <f t="shared" si="57"/>
        <v>0</v>
      </c>
      <c r="AX257" s="175">
        <f>SUMIF(วันทำงาน!$F$554:$F$687,$B257,วันทำงาน!$L$554:$L$687)</f>
        <v>0</v>
      </c>
      <c r="AY257" s="182">
        <f>IF((AND($W257&gt;=100%,$W257&lt;&gt;"")),เงื่อนไข!$F$8*AQ257/$V257,0)</f>
        <v>0</v>
      </c>
    </row>
    <row r="258" spans="1:51" s="6" customFormat="1" x14ac:dyDescent="0.25">
      <c r="A258" s="124" t="str">
        <f>IF(วันทำงาน!A258&lt;&gt;"",วันทำงาน!A258,"")</f>
        <v/>
      </c>
      <c r="B258" s="124" t="str">
        <f>IF(วันทำงาน!B258&lt;&gt;"",วันทำงาน!B258,"")</f>
        <v/>
      </c>
      <c r="C258" s="124"/>
      <c r="D258" s="124" t="str">
        <f>IF(วันทำงาน!C258&lt;&gt;"",วันทำงาน!C258,"")</f>
        <v/>
      </c>
      <c r="E258" s="125" t="str">
        <f>IF(วันทำงาน!D258&lt;&gt;"",วันทำงาน!D258,"")</f>
        <v/>
      </c>
      <c r="F258" s="90" t="str">
        <f>IF(วันทำงาน!E258&lt;&gt;"",วันทำงาน!E258,"")</f>
        <v/>
      </c>
      <c r="G258" s="124" t="str">
        <f>IF(วันทำงาน!F258&lt;&gt;"",วันทำงาน!F258,"")</f>
        <v/>
      </c>
      <c r="H258" s="136" t="str">
        <f>IF(F258="Salesman",วันทำงาน!G258,"")</f>
        <v/>
      </c>
      <c r="I258" s="141" t="str">
        <f>IF($H258="","",AB258/$R258*(100%-เงื่อนไข!$B$4))</f>
        <v/>
      </c>
      <c r="J258" s="141" t="str">
        <f>IF($H258="","",AK258/$R258*(100%-เงื่อนไข!$B$4))</f>
        <v/>
      </c>
      <c r="K258" s="141" t="str">
        <f>IF($H258="","",AT258/$R258*(100%-เงื่อนไข!$B$4))</f>
        <v/>
      </c>
      <c r="L258" s="141" t="str">
        <f t="shared" si="58"/>
        <v/>
      </c>
      <c r="M258" s="142" t="str">
        <f>IF((OR(วันทำงาน!H258="",$F$1="")),"",IF(F258="Salesman",วันทำงาน!H258,""))</f>
        <v/>
      </c>
      <c r="N258" s="111">
        <f>IF($M258="",0,IF($X258="P",Y258*เงื่อนไข!$C$5,0))</f>
        <v>0</v>
      </c>
      <c r="O258" s="111">
        <f>IF($M258="",0,IF($X258="P",AH258*เงื่อนไข!$C$5,0))</f>
        <v>0</v>
      </c>
      <c r="P258" s="141">
        <f>IF($M258="",0,IF($X258="P",AQ258*เงื่อนไข!$C$5,0))</f>
        <v>0</v>
      </c>
      <c r="Q258" s="141">
        <f t="shared" si="59"/>
        <v>0</v>
      </c>
      <c r="R258" s="124" t="str">
        <f>IF($A258="","",IF(วันทำงาน!J258&lt;&gt;"",วันทำงาน!J258,""))</f>
        <v/>
      </c>
      <c r="S258" s="124" t="str">
        <f>IF($A258="","",IF(วันทำงาน!K258&lt;&gt;"",วันทำงาน!K258,""))</f>
        <v/>
      </c>
      <c r="T258" s="156">
        <f>IF(วันทำงาน!AZ258&lt;&gt;"",IF(วันทำงาน!AZ258&gt;S258,S258,วันทำงาน!AZ258),"")</f>
        <v>1</v>
      </c>
      <c r="U258" s="106" t="str">
        <f>IF(A258="","",เงื่อนไข!C$4)</f>
        <v/>
      </c>
      <c r="V258" s="106">
        <f t="shared" si="46"/>
        <v>0</v>
      </c>
      <c r="W258" s="105" t="str">
        <f t="shared" si="47"/>
        <v/>
      </c>
      <c r="X258" s="186" t="str">
        <f t="shared" si="48"/>
        <v/>
      </c>
      <c r="Y258" s="184">
        <f>วันทำงาน!AQ258</f>
        <v>0</v>
      </c>
      <c r="Z258" s="150"/>
      <c r="AA258" s="150">
        <f>IF($W258="",0,IF($W258&gt;=100%,เงื่อนไข!$H$4,IF($W258&gt;=80%,เงื่อนไข!$G$4,IF($W258&gt;=50%,เงื่อนไข!$F$4,IF($W258&lt;50%,เงื่อนไข!$E$4)))))</f>
        <v>0</v>
      </c>
      <c r="AB258" s="179">
        <f t="shared" si="49"/>
        <v>0</v>
      </c>
      <c r="AC258" s="141">
        <f t="shared" si="50"/>
        <v>0</v>
      </c>
      <c r="AD258" s="175">
        <f>IF(AB258=0,0,AB258/$R258*เงื่อนไข!$B$4)</f>
        <v>0</v>
      </c>
      <c r="AE258" s="181">
        <f t="shared" si="55"/>
        <v>0</v>
      </c>
      <c r="AF258" s="175">
        <f>SUMIF(วันทำงาน!$F$554:$F$687,$B258,วันทำงาน!$J$554:$J$687)</f>
        <v>0</v>
      </c>
      <c r="AG258" s="182">
        <f>IF((AND($W258&gt;=100%,$W258&lt;&gt;"")),เงื่อนไข!$F$8*Y258/$V258,0)</f>
        <v>0</v>
      </c>
      <c r="AH258" s="181">
        <f>SUM(วันทำงาน!AR258:AT258,วันทำงาน!AV258:AX258)</f>
        <v>0</v>
      </c>
      <c r="AI258" s="150"/>
      <c r="AJ258" s="150">
        <f>IF($W258="",0,IF($W258&gt;=100%,เงื่อนไข!$L$4,IF($W258&gt;=80%,เงื่อนไข!$K$4,IF($W258&gt;=50%,เงื่อนไข!$J$4,IF($W258&lt;50%,เงื่อนไข!$I$4)))))</f>
        <v>0</v>
      </c>
      <c r="AK258" s="179">
        <f t="shared" si="51"/>
        <v>0</v>
      </c>
      <c r="AL258" s="175">
        <f t="shared" si="52"/>
        <v>0</v>
      </c>
      <c r="AM258" s="175">
        <f>IF(AK258=0,0,AK258/$R258*เงื่อนไข!$B$4)</f>
        <v>0</v>
      </c>
      <c r="AN258" s="181">
        <f t="shared" si="56"/>
        <v>0</v>
      </c>
      <c r="AO258" s="175">
        <f>SUMIF(วันทำงาน!$F$554:$F$687,$B258,วันทำงาน!$K$554:$K$687)</f>
        <v>0</v>
      </c>
      <c r="AP258" s="182">
        <f>IF((AND($W258&gt;=100%,$W258&lt;&gt;"")),เงื่อนไข!$F$8*AH258/$V258,0)</f>
        <v>0</v>
      </c>
      <c r="AQ258" s="184">
        <f>วันทำงาน!AU258</f>
        <v>0</v>
      </c>
      <c r="AR258" s="150"/>
      <c r="AS258" s="150">
        <f>IF(W258="",0,IF($W258&gt;=100%,เงื่อนไข!$P$4,IF($W258&gt;=80%,เงื่อนไข!$O$4,IF($W258&gt;=50%,เงื่อนไข!$N$4,IF($W258&lt;50%,เงื่อนไข!$M$4)))))</f>
        <v>0</v>
      </c>
      <c r="AT258" s="179">
        <f t="shared" si="53"/>
        <v>0</v>
      </c>
      <c r="AU258" s="175">
        <f t="shared" si="54"/>
        <v>0</v>
      </c>
      <c r="AV258" s="175">
        <f>IF(AT258=0,0,AT258/$R258*เงื่อนไข!$B$4)</f>
        <v>0</v>
      </c>
      <c r="AW258" s="181">
        <f t="shared" si="57"/>
        <v>0</v>
      </c>
      <c r="AX258" s="175">
        <f>SUMIF(วันทำงาน!$F$554:$F$687,$B258,วันทำงาน!$L$554:$L$687)</f>
        <v>0</v>
      </c>
      <c r="AY258" s="182">
        <f>IF((AND($W258&gt;=100%,$W258&lt;&gt;"")),เงื่อนไข!$F$8*AQ258/$V258,0)</f>
        <v>0</v>
      </c>
    </row>
    <row r="259" spans="1:51" s="6" customFormat="1" x14ac:dyDescent="0.25">
      <c r="A259" s="124" t="str">
        <f>IF(วันทำงาน!A259&lt;&gt;"",วันทำงาน!A259,"")</f>
        <v/>
      </c>
      <c r="B259" s="124" t="str">
        <f>IF(วันทำงาน!B259&lt;&gt;"",วันทำงาน!B259,"")</f>
        <v/>
      </c>
      <c r="C259" s="124"/>
      <c r="D259" s="124" t="str">
        <f>IF(วันทำงาน!C259&lt;&gt;"",วันทำงาน!C259,"")</f>
        <v/>
      </c>
      <c r="E259" s="125" t="str">
        <f>IF(วันทำงาน!D259&lt;&gt;"",วันทำงาน!D259,"")</f>
        <v/>
      </c>
      <c r="F259" s="90" t="str">
        <f>IF(วันทำงาน!E259&lt;&gt;"",วันทำงาน!E259,"")</f>
        <v/>
      </c>
      <c r="G259" s="124" t="str">
        <f>IF(วันทำงาน!F259&lt;&gt;"",วันทำงาน!F259,"")</f>
        <v/>
      </c>
      <c r="H259" s="136" t="str">
        <f>IF(F259="Salesman",วันทำงาน!G259,"")</f>
        <v/>
      </c>
      <c r="I259" s="141" t="str">
        <f>IF($H259="","",AB259/$R259*(100%-เงื่อนไข!$B$4))</f>
        <v/>
      </c>
      <c r="J259" s="141" t="str">
        <f>IF($H259="","",AK259/$R259*(100%-เงื่อนไข!$B$4))</f>
        <v/>
      </c>
      <c r="K259" s="141" t="str">
        <f>IF($H259="","",AT259/$R259*(100%-เงื่อนไข!$B$4))</f>
        <v/>
      </c>
      <c r="L259" s="141" t="str">
        <f t="shared" si="58"/>
        <v/>
      </c>
      <c r="M259" s="142" t="str">
        <f>IF((OR(วันทำงาน!H259="",$F$1="")),"",IF(F259="Salesman",วันทำงาน!H259,""))</f>
        <v/>
      </c>
      <c r="N259" s="111">
        <f>IF($M259="",0,IF($X259="P",Y259*เงื่อนไข!$C$5,0))</f>
        <v>0</v>
      </c>
      <c r="O259" s="111">
        <f>IF($M259="",0,IF($X259="P",AH259*เงื่อนไข!$C$5,0))</f>
        <v>0</v>
      </c>
      <c r="P259" s="141">
        <f>IF($M259="",0,IF($X259="P",AQ259*เงื่อนไข!$C$5,0))</f>
        <v>0</v>
      </c>
      <c r="Q259" s="141">
        <f t="shared" si="59"/>
        <v>0</v>
      </c>
      <c r="R259" s="124" t="str">
        <f>IF($A259="","",IF(วันทำงาน!J259&lt;&gt;"",วันทำงาน!J259,""))</f>
        <v/>
      </c>
      <c r="S259" s="124" t="str">
        <f>IF($A259="","",IF(วันทำงาน!K259&lt;&gt;"",วันทำงาน!K259,""))</f>
        <v/>
      </c>
      <c r="T259" s="156">
        <f>IF(วันทำงาน!AZ259&lt;&gt;"",IF(วันทำงาน!AZ259&gt;S259,S259,วันทำงาน!AZ259),"")</f>
        <v>1</v>
      </c>
      <c r="U259" s="106" t="str">
        <f>IF(A259="","",เงื่อนไข!C$4)</f>
        <v/>
      </c>
      <c r="V259" s="106">
        <f t="shared" si="46"/>
        <v>0</v>
      </c>
      <c r="W259" s="105" t="str">
        <f t="shared" si="47"/>
        <v/>
      </c>
      <c r="X259" s="186" t="str">
        <f t="shared" si="48"/>
        <v/>
      </c>
      <c r="Y259" s="184">
        <f>วันทำงาน!AQ259</f>
        <v>0</v>
      </c>
      <c r="Z259" s="150"/>
      <c r="AA259" s="150">
        <f>IF($W259="",0,IF($W259&gt;=100%,เงื่อนไข!$H$4,IF($W259&gt;=80%,เงื่อนไข!$G$4,IF($W259&gt;=50%,เงื่อนไข!$F$4,IF($W259&lt;50%,เงื่อนไข!$E$4)))))</f>
        <v>0</v>
      </c>
      <c r="AB259" s="179">
        <f t="shared" si="49"/>
        <v>0</v>
      </c>
      <c r="AC259" s="141">
        <f t="shared" si="50"/>
        <v>0</v>
      </c>
      <c r="AD259" s="175">
        <f>IF(AB259=0,0,AB259/$R259*เงื่อนไข!$B$4)</f>
        <v>0</v>
      </c>
      <c r="AE259" s="181">
        <f t="shared" si="55"/>
        <v>0</v>
      </c>
      <c r="AF259" s="175">
        <f>SUMIF(วันทำงาน!$F$554:$F$687,$B259,วันทำงาน!$J$554:$J$687)</f>
        <v>0</v>
      </c>
      <c r="AG259" s="182">
        <f>IF((AND($W259&gt;=100%,$W259&lt;&gt;"")),เงื่อนไข!$F$8*Y259/$V259,0)</f>
        <v>0</v>
      </c>
      <c r="AH259" s="181">
        <f>SUM(วันทำงาน!AR259:AT259,วันทำงาน!AV259:AX259)</f>
        <v>0</v>
      </c>
      <c r="AI259" s="150"/>
      <c r="AJ259" s="150">
        <f>IF($W259="",0,IF($W259&gt;=100%,เงื่อนไข!$L$4,IF($W259&gt;=80%,เงื่อนไข!$K$4,IF($W259&gt;=50%,เงื่อนไข!$J$4,IF($W259&lt;50%,เงื่อนไข!$I$4)))))</f>
        <v>0</v>
      </c>
      <c r="AK259" s="179">
        <f t="shared" si="51"/>
        <v>0</v>
      </c>
      <c r="AL259" s="175">
        <f t="shared" si="52"/>
        <v>0</v>
      </c>
      <c r="AM259" s="175">
        <f>IF(AK259=0,0,AK259/$R259*เงื่อนไข!$B$4)</f>
        <v>0</v>
      </c>
      <c r="AN259" s="181">
        <f t="shared" si="56"/>
        <v>0</v>
      </c>
      <c r="AO259" s="175">
        <f>SUMIF(วันทำงาน!$F$554:$F$687,$B259,วันทำงาน!$K$554:$K$687)</f>
        <v>0</v>
      </c>
      <c r="AP259" s="182">
        <f>IF((AND($W259&gt;=100%,$W259&lt;&gt;"")),เงื่อนไข!$F$8*AH259/$V259,0)</f>
        <v>0</v>
      </c>
      <c r="AQ259" s="184">
        <f>วันทำงาน!AU259</f>
        <v>0</v>
      </c>
      <c r="AR259" s="150"/>
      <c r="AS259" s="150">
        <f>IF(W259="",0,IF($W259&gt;=100%,เงื่อนไข!$P$4,IF($W259&gt;=80%,เงื่อนไข!$O$4,IF($W259&gt;=50%,เงื่อนไข!$N$4,IF($W259&lt;50%,เงื่อนไข!$M$4)))))</f>
        <v>0</v>
      </c>
      <c r="AT259" s="179">
        <f t="shared" si="53"/>
        <v>0</v>
      </c>
      <c r="AU259" s="175">
        <f t="shared" si="54"/>
        <v>0</v>
      </c>
      <c r="AV259" s="175">
        <f>IF(AT259=0,0,AT259/$R259*เงื่อนไข!$B$4)</f>
        <v>0</v>
      </c>
      <c r="AW259" s="181">
        <f t="shared" si="57"/>
        <v>0</v>
      </c>
      <c r="AX259" s="175">
        <f>SUMIF(วันทำงาน!$F$554:$F$687,$B259,วันทำงาน!$L$554:$L$687)</f>
        <v>0</v>
      </c>
      <c r="AY259" s="182">
        <f>IF((AND($W259&gt;=100%,$W259&lt;&gt;"")),เงื่อนไข!$F$8*AQ259/$V259,0)</f>
        <v>0</v>
      </c>
    </row>
    <row r="260" spans="1:51" s="6" customFormat="1" x14ac:dyDescent="0.25">
      <c r="A260" s="124" t="str">
        <f>IF(วันทำงาน!A260&lt;&gt;"",วันทำงาน!A260,"")</f>
        <v/>
      </c>
      <c r="B260" s="124" t="str">
        <f>IF(วันทำงาน!B260&lt;&gt;"",วันทำงาน!B260,"")</f>
        <v/>
      </c>
      <c r="C260" s="124"/>
      <c r="D260" s="124" t="str">
        <f>IF(วันทำงาน!C260&lt;&gt;"",วันทำงาน!C260,"")</f>
        <v/>
      </c>
      <c r="E260" s="125" t="str">
        <f>IF(วันทำงาน!D260&lt;&gt;"",วันทำงาน!D260,"")</f>
        <v/>
      </c>
      <c r="F260" s="90" t="str">
        <f>IF(วันทำงาน!E260&lt;&gt;"",วันทำงาน!E260,"")</f>
        <v/>
      </c>
      <c r="G260" s="124" t="str">
        <f>IF(วันทำงาน!F260&lt;&gt;"",วันทำงาน!F260,"")</f>
        <v/>
      </c>
      <c r="H260" s="136" t="str">
        <f>IF(F260="Salesman",วันทำงาน!G260,"")</f>
        <v/>
      </c>
      <c r="I260" s="141" t="str">
        <f>IF($H260="","",AB260/$R260*(100%-เงื่อนไข!$B$4))</f>
        <v/>
      </c>
      <c r="J260" s="141" t="str">
        <f>IF($H260="","",AK260/$R260*(100%-เงื่อนไข!$B$4))</f>
        <v/>
      </c>
      <c r="K260" s="141" t="str">
        <f>IF($H260="","",AT260/$R260*(100%-เงื่อนไข!$B$4))</f>
        <v/>
      </c>
      <c r="L260" s="141" t="str">
        <f t="shared" si="58"/>
        <v/>
      </c>
      <c r="M260" s="142" t="str">
        <f>IF((OR(วันทำงาน!H260="",$F$1="")),"",IF(F260="Salesman",วันทำงาน!H260,""))</f>
        <v/>
      </c>
      <c r="N260" s="111">
        <f>IF($M260="",0,IF($X260="P",Y260*เงื่อนไข!$C$5,0))</f>
        <v>0</v>
      </c>
      <c r="O260" s="111">
        <f>IF($M260="",0,IF($X260="P",AH260*เงื่อนไข!$C$5,0))</f>
        <v>0</v>
      </c>
      <c r="P260" s="141">
        <f>IF($M260="",0,IF($X260="P",AQ260*เงื่อนไข!$C$5,0))</f>
        <v>0</v>
      </c>
      <c r="Q260" s="141">
        <f t="shared" si="59"/>
        <v>0</v>
      </c>
      <c r="R260" s="124" t="str">
        <f>IF($A260="","",IF(วันทำงาน!J260&lt;&gt;"",วันทำงาน!J260,""))</f>
        <v/>
      </c>
      <c r="S260" s="124" t="str">
        <f>IF($A260="","",IF(วันทำงาน!K260&lt;&gt;"",วันทำงาน!K260,""))</f>
        <v/>
      </c>
      <c r="T260" s="156">
        <f>IF(วันทำงาน!AZ260&lt;&gt;"",IF(วันทำงาน!AZ260&gt;S260,S260,วันทำงาน!AZ260),"")</f>
        <v>1</v>
      </c>
      <c r="U260" s="106" t="str">
        <f>IF(A260="","",เงื่อนไข!C$4)</f>
        <v/>
      </c>
      <c r="V260" s="106">
        <f t="shared" si="46"/>
        <v>0</v>
      </c>
      <c r="W260" s="105" t="str">
        <f t="shared" si="47"/>
        <v/>
      </c>
      <c r="X260" s="186" t="str">
        <f t="shared" si="48"/>
        <v/>
      </c>
      <c r="Y260" s="184">
        <f>วันทำงาน!AQ260</f>
        <v>0</v>
      </c>
      <c r="Z260" s="150"/>
      <c r="AA260" s="150">
        <f>IF($W260="",0,IF($W260&gt;=100%,เงื่อนไข!$H$4,IF($W260&gt;=80%,เงื่อนไข!$G$4,IF($W260&gt;=50%,เงื่อนไข!$F$4,IF($W260&lt;50%,เงื่อนไข!$E$4)))))</f>
        <v>0</v>
      </c>
      <c r="AB260" s="179">
        <f t="shared" si="49"/>
        <v>0</v>
      </c>
      <c r="AC260" s="141">
        <f t="shared" si="50"/>
        <v>0</v>
      </c>
      <c r="AD260" s="175">
        <f>IF(AB260=0,0,AB260/$R260*เงื่อนไข!$B$4)</f>
        <v>0</v>
      </c>
      <c r="AE260" s="181">
        <f t="shared" si="55"/>
        <v>0</v>
      </c>
      <c r="AF260" s="175">
        <f>SUMIF(วันทำงาน!$F$554:$F$687,$B260,วันทำงาน!$J$554:$J$687)</f>
        <v>0</v>
      </c>
      <c r="AG260" s="182">
        <f>IF((AND($W260&gt;=100%,$W260&lt;&gt;"")),เงื่อนไข!$F$8*Y260/$V260,0)</f>
        <v>0</v>
      </c>
      <c r="AH260" s="181">
        <f>SUM(วันทำงาน!AR260:AT260,วันทำงาน!AV260:AX260)</f>
        <v>0</v>
      </c>
      <c r="AI260" s="150"/>
      <c r="AJ260" s="150">
        <f>IF($W260="",0,IF($W260&gt;=100%,เงื่อนไข!$L$4,IF($W260&gt;=80%,เงื่อนไข!$K$4,IF($W260&gt;=50%,เงื่อนไข!$J$4,IF($W260&lt;50%,เงื่อนไข!$I$4)))))</f>
        <v>0</v>
      </c>
      <c r="AK260" s="179">
        <f t="shared" si="51"/>
        <v>0</v>
      </c>
      <c r="AL260" s="175">
        <f t="shared" si="52"/>
        <v>0</v>
      </c>
      <c r="AM260" s="175">
        <f>IF(AK260=0,0,AK260/$R260*เงื่อนไข!$B$4)</f>
        <v>0</v>
      </c>
      <c r="AN260" s="181">
        <f t="shared" si="56"/>
        <v>0</v>
      </c>
      <c r="AO260" s="175">
        <f>SUMIF(วันทำงาน!$F$554:$F$687,$B260,วันทำงาน!$K$554:$K$687)</f>
        <v>0</v>
      </c>
      <c r="AP260" s="182">
        <f>IF((AND($W260&gt;=100%,$W260&lt;&gt;"")),เงื่อนไข!$F$8*AH260/$V260,0)</f>
        <v>0</v>
      </c>
      <c r="AQ260" s="184">
        <f>วันทำงาน!AU260</f>
        <v>0</v>
      </c>
      <c r="AR260" s="150"/>
      <c r="AS260" s="150">
        <f>IF(W260="",0,IF($W260&gt;=100%,เงื่อนไข!$P$4,IF($W260&gt;=80%,เงื่อนไข!$O$4,IF($W260&gt;=50%,เงื่อนไข!$N$4,IF($W260&lt;50%,เงื่อนไข!$M$4)))))</f>
        <v>0</v>
      </c>
      <c r="AT260" s="179">
        <f t="shared" si="53"/>
        <v>0</v>
      </c>
      <c r="AU260" s="175">
        <f t="shared" si="54"/>
        <v>0</v>
      </c>
      <c r="AV260" s="175">
        <f>IF(AT260=0,0,AT260/$R260*เงื่อนไข!$B$4)</f>
        <v>0</v>
      </c>
      <c r="AW260" s="181">
        <f t="shared" si="57"/>
        <v>0</v>
      </c>
      <c r="AX260" s="175">
        <f>SUMIF(วันทำงาน!$F$554:$F$687,$B260,วันทำงาน!$L$554:$L$687)</f>
        <v>0</v>
      </c>
      <c r="AY260" s="182">
        <f>IF((AND($W260&gt;=100%,$W260&lt;&gt;"")),เงื่อนไข!$F$8*AQ260/$V260,0)</f>
        <v>0</v>
      </c>
    </row>
    <row r="261" spans="1:51" s="6" customFormat="1" x14ac:dyDescent="0.25">
      <c r="A261" s="124" t="str">
        <f>IF(วันทำงาน!A261&lt;&gt;"",วันทำงาน!A261,"")</f>
        <v/>
      </c>
      <c r="B261" s="124" t="str">
        <f>IF(วันทำงาน!B261&lt;&gt;"",วันทำงาน!B261,"")</f>
        <v/>
      </c>
      <c r="C261" s="124"/>
      <c r="D261" s="124" t="str">
        <f>IF(วันทำงาน!C261&lt;&gt;"",วันทำงาน!C261,"")</f>
        <v/>
      </c>
      <c r="E261" s="125" t="str">
        <f>IF(วันทำงาน!D261&lt;&gt;"",วันทำงาน!D261,"")</f>
        <v/>
      </c>
      <c r="F261" s="90" t="str">
        <f>IF(วันทำงาน!E261&lt;&gt;"",วันทำงาน!E261,"")</f>
        <v/>
      </c>
      <c r="G261" s="124" t="str">
        <f>IF(วันทำงาน!F261&lt;&gt;"",วันทำงาน!F261,"")</f>
        <v/>
      </c>
      <c r="H261" s="136" t="str">
        <f>IF(F261="Salesman",วันทำงาน!G261,"")</f>
        <v/>
      </c>
      <c r="I261" s="141" t="str">
        <f>IF($H261="","",AB261/$R261*(100%-เงื่อนไข!$B$4))</f>
        <v/>
      </c>
      <c r="J261" s="141" t="str">
        <f>IF($H261="","",AK261/$R261*(100%-เงื่อนไข!$B$4))</f>
        <v/>
      </c>
      <c r="K261" s="141" t="str">
        <f>IF($H261="","",AT261/$R261*(100%-เงื่อนไข!$B$4))</f>
        <v/>
      </c>
      <c r="L261" s="141" t="str">
        <f t="shared" si="58"/>
        <v/>
      </c>
      <c r="M261" s="142" t="str">
        <f>IF((OR(วันทำงาน!H261="",$F$1="")),"",IF(F261="Salesman",วันทำงาน!H261,""))</f>
        <v/>
      </c>
      <c r="N261" s="111">
        <f>IF($M261="",0,IF($X261="P",Y261*เงื่อนไข!$C$5,0))</f>
        <v>0</v>
      </c>
      <c r="O261" s="111">
        <f>IF($M261="",0,IF($X261="P",AH261*เงื่อนไข!$C$5,0))</f>
        <v>0</v>
      </c>
      <c r="P261" s="141">
        <f>IF($M261="",0,IF($X261="P",AQ261*เงื่อนไข!$C$5,0))</f>
        <v>0</v>
      </c>
      <c r="Q261" s="141">
        <f t="shared" si="59"/>
        <v>0</v>
      </c>
      <c r="R261" s="124" t="str">
        <f>IF($A261="","",IF(วันทำงาน!J261&lt;&gt;"",วันทำงาน!J261,""))</f>
        <v/>
      </c>
      <c r="S261" s="124" t="str">
        <f>IF($A261="","",IF(วันทำงาน!K261&lt;&gt;"",วันทำงาน!K261,""))</f>
        <v/>
      </c>
      <c r="T261" s="156">
        <f>IF(วันทำงาน!AZ261&lt;&gt;"",IF(วันทำงาน!AZ261&gt;S261,S261,วันทำงาน!AZ261),"")</f>
        <v>1</v>
      </c>
      <c r="U261" s="106" t="str">
        <f>IF(A261="","",เงื่อนไข!C$4)</f>
        <v/>
      </c>
      <c r="V261" s="106">
        <f t="shared" si="46"/>
        <v>0</v>
      </c>
      <c r="W261" s="105" t="str">
        <f t="shared" si="47"/>
        <v/>
      </c>
      <c r="X261" s="186" t="str">
        <f t="shared" si="48"/>
        <v/>
      </c>
      <c r="Y261" s="184">
        <f>วันทำงาน!AQ261</f>
        <v>0</v>
      </c>
      <c r="Z261" s="150"/>
      <c r="AA261" s="150">
        <f>IF($W261="",0,IF($W261&gt;=100%,เงื่อนไข!$H$4,IF($W261&gt;=80%,เงื่อนไข!$G$4,IF($W261&gt;=50%,เงื่อนไข!$F$4,IF($W261&lt;50%,เงื่อนไข!$E$4)))))</f>
        <v>0</v>
      </c>
      <c r="AB261" s="179">
        <f t="shared" si="49"/>
        <v>0</v>
      </c>
      <c r="AC261" s="141">
        <f t="shared" si="50"/>
        <v>0</v>
      </c>
      <c r="AD261" s="175">
        <f>IF(AB261=0,0,AB261/$R261*เงื่อนไข!$B$4)</f>
        <v>0</v>
      </c>
      <c r="AE261" s="181">
        <f t="shared" si="55"/>
        <v>0</v>
      </c>
      <c r="AF261" s="175">
        <f>SUMIF(วันทำงาน!$F$554:$F$687,$B261,วันทำงาน!$J$554:$J$687)</f>
        <v>0</v>
      </c>
      <c r="AG261" s="182">
        <f>IF((AND($W261&gt;=100%,$W261&lt;&gt;"")),เงื่อนไข!$F$8*Y261/$V261,0)</f>
        <v>0</v>
      </c>
      <c r="AH261" s="181">
        <f>SUM(วันทำงาน!AR261:AT261,วันทำงาน!AV261:AX261)</f>
        <v>0</v>
      </c>
      <c r="AI261" s="150"/>
      <c r="AJ261" s="150">
        <f>IF($W261="",0,IF($W261&gt;=100%,เงื่อนไข!$L$4,IF($W261&gt;=80%,เงื่อนไข!$K$4,IF($W261&gt;=50%,เงื่อนไข!$J$4,IF($W261&lt;50%,เงื่อนไข!$I$4)))))</f>
        <v>0</v>
      </c>
      <c r="AK261" s="179">
        <f t="shared" si="51"/>
        <v>0</v>
      </c>
      <c r="AL261" s="175">
        <f t="shared" si="52"/>
        <v>0</v>
      </c>
      <c r="AM261" s="175">
        <f>IF(AK261=0,0,AK261/$R261*เงื่อนไข!$B$4)</f>
        <v>0</v>
      </c>
      <c r="AN261" s="181">
        <f t="shared" si="56"/>
        <v>0</v>
      </c>
      <c r="AO261" s="175">
        <f>SUMIF(วันทำงาน!$F$554:$F$687,$B261,วันทำงาน!$K$554:$K$687)</f>
        <v>0</v>
      </c>
      <c r="AP261" s="182">
        <f>IF((AND($W261&gt;=100%,$W261&lt;&gt;"")),เงื่อนไข!$F$8*AH261/$V261,0)</f>
        <v>0</v>
      </c>
      <c r="AQ261" s="184">
        <f>วันทำงาน!AU261</f>
        <v>0</v>
      </c>
      <c r="AR261" s="150"/>
      <c r="AS261" s="150">
        <f>IF(W261="",0,IF($W261&gt;=100%,เงื่อนไข!$P$4,IF($W261&gt;=80%,เงื่อนไข!$O$4,IF($W261&gt;=50%,เงื่อนไข!$N$4,IF($W261&lt;50%,เงื่อนไข!$M$4)))))</f>
        <v>0</v>
      </c>
      <c r="AT261" s="179">
        <f t="shared" si="53"/>
        <v>0</v>
      </c>
      <c r="AU261" s="175">
        <f t="shared" si="54"/>
        <v>0</v>
      </c>
      <c r="AV261" s="175">
        <f>IF(AT261=0,0,AT261/$R261*เงื่อนไข!$B$4)</f>
        <v>0</v>
      </c>
      <c r="AW261" s="181">
        <f t="shared" si="57"/>
        <v>0</v>
      </c>
      <c r="AX261" s="175">
        <f>SUMIF(วันทำงาน!$F$554:$F$687,$B261,วันทำงาน!$L$554:$L$687)</f>
        <v>0</v>
      </c>
      <c r="AY261" s="182">
        <f>IF((AND($W261&gt;=100%,$W261&lt;&gt;"")),เงื่อนไข!$F$8*AQ261/$V261,0)</f>
        <v>0</v>
      </c>
    </row>
    <row r="262" spans="1:51" s="6" customFormat="1" x14ac:dyDescent="0.25">
      <c r="A262" s="124" t="str">
        <f>IF(วันทำงาน!A262&lt;&gt;"",วันทำงาน!A262,"")</f>
        <v/>
      </c>
      <c r="B262" s="124" t="str">
        <f>IF(วันทำงาน!B262&lt;&gt;"",วันทำงาน!B262,"")</f>
        <v/>
      </c>
      <c r="C262" s="124"/>
      <c r="D262" s="124" t="str">
        <f>IF(วันทำงาน!C262&lt;&gt;"",วันทำงาน!C262,"")</f>
        <v/>
      </c>
      <c r="E262" s="125" t="str">
        <f>IF(วันทำงาน!D262&lt;&gt;"",วันทำงาน!D262,"")</f>
        <v/>
      </c>
      <c r="F262" s="90" t="str">
        <f>IF(วันทำงาน!E262&lt;&gt;"",วันทำงาน!E262,"")</f>
        <v/>
      </c>
      <c r="G262" s="124" t="str">
        <f>IF(วันทำงาน!F262&lt;&gt;"",วันทำงาน!F262,"")</f>
        <v/>
      </c>
      <c r="H262" s="136" t="str">
        <f>IF(F262="Salesman",วันทำงาน!G262,"")</f>
        <v/>
      </c>
      <c r="I262" s="141" t="str">
        <f>IF($H262="","",AB262/$R262*(100%-เงื่อนไข!$B$4))</f>
        <v/>
      </c>
      <c r="J262" s="141" t="str">
        <f>IF($H262="","",AK262/$R262*(100%-เงื่อนไข!$B$4))</f>
        <v/>
      </c>
      <c r="K262" s="141" t="str">
        <f>IF($H262="","",AT262/$R262*(100%-เงื่อนไข!$B$4))</f>
        <v/>
      </c>
      <c r="L262" s="141" t="str">
        <f t="shared" si="58"/>
        <v/>
      </c>
      <c r="M262" s="142" t="str">
        <f>IF((OR(วันทำงาน!H262="",$F$1="")),"",IF(F262="Salesman",วันทำงาน!H262,""))</f>
        <v/>
      </c>
      <c r="N262" s="111">
        <f>IF($M262="",0,IF($X262="P",Y262*เงื่อนไข!$C$5,0))</f>
        <v>0</v>
      </c>
      <c r="O262" s="111">
        <f>IF($M262="",0,IF($X262="P",AH262*เงื่อนไข!$C$5,0))</f>
        <v>0</v>
      </c>
      <c r="P262" s="141">
        <f>IF($M262="",0,IF($X262="P",AQ262*เงื่อนไข!$C$5,0))</f>
        <v>0</v>
      </c>
      <c r="Q262" s="141">
        <f t="shared" si="59"/>
        <v>0</v>
      </c>
      <c r="R262" s="124" t="str">
        <f>IF($A262="","",IF(วันทำงาน!J262&lt;&gt;"",วันทำงาน!J262,""))</f>
        <v/>
      </c>
      <c r="S262" s="124" t="str">
        <f>IF($A262="","",IF(วันทำงาน!K262&lt;&gt;"",วันทำงาน!K262,""))</f>
        <v/>
      </c>
      <c r="T262" s="156">
        <f>IF(วันทำงาน!AZ262&lt;&gt;"",IF(วันทำงาน!AZ262&gt;S262,S262,วันทำงาน!AZ262),"")</f>
        <v>1</v>
      </c>
      <c r="U262" s="106" t="str">
        <f>IF(A262="","",เงื่อนไข!C$4)</f>
        <v/>
      </c>
      <c r="V262" s="106">
        <f t="shared" ref="V262:V325" si="60">SUM(Y262,AH262,AQ262)</f>
        <v>0</v>
      </c>
      <c r="W262" s="105" t="str">
        <f t="shared" ref="W262:W325" si="61">IF((OR(U262=0,U262="")),"",V262/U262)</f>
        <v/>
      </c>
      <c r="X262" s="186" t="str">
        <f t="shared" ref="X262:X325" si="62">IF((AND(F262="Salesman",W262&gt;=80%)),"P","")</f>
        <v/>
      </c>
      <c r="Y262" s="184">
        <f>วันทำงาน!AQ262</f>
        <v>0</v>
      </c>
      <c r="Z262" s="150"/>
      <c r="AA262" s="150">
        <f>IF($W262="",0,IF($W262&gt;=100%,เงื่อนไข!$H$4,IF($W262&gt;=80%,เงื่อนไข!$G$4,IF($W262&gt;=50%,เงื่อนไข!$F$4,IF($W262&lt;50%,เงื่อนไข!$E$4)))))</f>
        <v>0</v>
      </c>
      <c r="AB262" s="179">
        <f t="shared" ref="AB262:AB325" si="63">Y262*AA262</f>
        <v>0</v>
      </c>
      <c r="AC262" s="141">
        <f t="shared" ref="AC262:AC325" si="64">IF(AB262=0,0,AB262/$R262)</f>
        <v>0</v>
      </c>
      <c r="AD262" s="175">
        <f>IF(AB262=0,0,AB262/$R262*เงื่อนไข!$B$4)</f>
        <v>0</v>
      </c>
      <c r="AE262" s="181">
        <f t="shared" si="55"/>
        <v>0</v>
      </c>
      <c r="AF262" s="175">
        <f>SUMIF(วันทำงาน!$F$554:$F$687,$B262,วันทำงาน!$J$554:$J$687)</f>
        <v>0</v>
      </c>
      <c r="AG262" s="182">
        <f>IF((AND($W262&gt;=100%,$W262&lt;&gt;"")),เงื่อนไข!$F$8*Y262/$V262,0)</f>
        <v>0</v>
      </c>
      <c r="AH262" s="181">
        <f>SUM(วันทำงาน!AR262:AT262,วันทำงาน!AV262:AX262)</f>
        <v>0</v>
      </c>
      <c r="AI262" s="150"/>
      <c r="AJ262" s="150">
        <f>IF($W262="",0,IF($W262&gt;=100%,เงื่อนไข!$L$4,IF($W262&gt;=80%,เงื่อนไข!$K$4,IF($W262&gt;=50%,เงื่อนไข!$J$4,IF($W262&lt;50%,เงื่อนไข!$I$4)))))</f>
        <v>0</v>
      </c>
      <c r="AK262" s="179">
        <f t="shared" ref="AK262:AK325" si="65">AH262*AJ262</f>
        <v>0</v>
      </c>
      <c r="AL262" s="175">
        <f t="shared" ref="AL262:AL325" si="66">IF(AK262=0,0,AK262/$R262)</f>
        <v>0</v>
      </c>
      <c r="AM262" s="175">
        <f>IF(AK262=0,0,AK262/$R262*เงื่อนไข!$B$4)</f>
        <v>0</v>
      </c>
      <c r="AN262" s="181">
        <f t="shared" si="56"/>
        <v>0</v>
      </c>
      <c r="AO262" s="175">
        <f>SUMIF(วันทำงาน!$F$554:$F$687,$B262,วันทำงาน!$K$554:$K$687)</f>
        <v>0</v>
      </c>
      <c r="AP262" s="182">
        <f>IF((AND($W262&gt;=100%,$W262&lt;&gt;"")),เงื่อนไข!$F$8*AH262/$V262,0)</f>
        <v>0</v>
      </c>
      <c r="AQ262" s="184">
        <f>วันทำงาน!AU262</f>
        <v>0</v>
      </c>
      <c r="AR262" s="150"/>
      <c r="AS262" s="150">
        <f>IF(W262="",0,IF($W262&gt;=100%,เงื่อนไข!$P$4,IF($W262&gt;=80%,เงื่อนไข!$O$4,IF($W262&gt;=50%,เงื่อนไข!$N$4,IF($W262&lt;50%,เงื่อนไข!$M$4)))))</f>
        <v>0</v>
      </c>
      <c r="AT262" s="179">
        <f t="shared" ref="AT262:AT325" si="67">AQ262*AS262</f>
        <v>0</v>
      </c>
      <c r="AU262" s="175">
        <f t="shared" ref="AU262:AU325" si="68">IF(AT262=0,0,AT262/$R262)</f>
        <v>0</v>
      </c>
      <c r="AV262" s="175">
        <f>IF(AT262=0,0,AT262/$R262*เงื่อนไข!$B$4)</f>
        <v>0</v>
      </c>
      <c r="AW262" s="181">
        <f t="shared" si="57"/>
        <v>0</v>
      </c>
      <c r="AX262" s="175">
        <f>SUMIF(วันทำงาน!$F$554:$F$687,$B262,วันทำงาน!$L$554:$L$687)</f>
        <v>0</v>
      </c>
      <c r="AY262" s="182">
        <f>IF((AND($W262&gt;=100%,$W262&lt;&gt;"")),เงื่อนไข!$F$8*AQ262/$V262,0)</f>
        <v>0</v>
      </c>
    </row>
    <row r="263" spans="1:51" s="6" customFormat="1" x14ac:dyDescent="0.25">
      <c r="A263" s="124" t="str">
        <f>IF(วันทำงาน!A263&lt;&gt;"",วันทำงาน!A263,"")</f>
        <v/>
      </c>
      <c r="B263" s="124" t="str">
        <f>IF(วันทำงาน!B263&lt;&gt;"",วันทำงาน!B263,"")</f>
        <v/>
      </c>
      <c r="C263" s="124"/>
      <c r="D263" s="124" t="str">
        <f>IF(วันทำงาน!C263&lt;&gt;"",วันทำงาน!C263,"")</f>
        <v/>
      </c>
      <c r="E263" s="125" t="str">
        <f>IF(วันทำงาน!D263&lt;&gt;"",วันทำงาน!D263,"")</f>
        <v/>
      </c>
      <c r="F263" s="90" t="str">
        <f>IF(วันทำงาน!E263&lt;&gt;"",วันทำงาน!E263,"")</f>
        <v/>
      </c>
      <c r="G263" s="124" t="str">
        <f>IF(วันทำงาน!F263&lt;&gt;"",วันทำงาน!F263,"")</f>
        <v/>
      </c>
      <c r="H263" s="136" t="str">
        <f>IF(F263="Salesman",วันทำงาน!G263,"")</f>
        <v/>
      </c>
      <c r="I263" s="141" t="str">
        <f>IF($H263="","",AB263/$R263*(100%-เงื่อนไข!$B$4))</f>
        <v/>
      </c>
      <c r="J263" s="141" t="str">
        <f>IF($H263="","",AK263/$R263*(100%-เงื่อนไข!$B$4))</f>
        <v/>
      </c>
      <c r="K263" s="141" t="str">
        <f>IF($H263="","",AT263/$R263*(100%-เงื่อนไข!$B$4))</f>
        <v/>
      </c>
      <c r="L263" s="141" t="str">
        <f t="shared" si="58"/>
        <v/>
      </c>
      <c r="M263" s="142" t="str">
        <f>IF((OR(วันทำงาน!H263="",$F$1="")),"",IF(F263="Salesman",วันทำงาน!H263,""))</f>
        <v/>
      </c>
      <c r="N263" s="111">
        <f>IF($M263="",0,IF($X263="P",Y263*เงื่อนไข!$C$5,0))</f>
        <v>0</v>
      </c>
      <c r="O263" s="111">
        <f>IF($M263="",0,IF($X263="P",AH263*เงื่อนไข!$C$5,0))</f>
        <v>0</v>
      </c>
      <c r="P263" s="141">
        <f>IF($M263="",0,IF($X263="P",AQ263*เงื่อนไข!$C$5,0))</f>
        <v>0</v>
      </c>
      <c r="Q263" s="141">
        <f t="shared" si="59"/>
        <v>0</v>
      </c>
      <c r="R263" s="124" t="str">
        <f>IF($A263="","",IF(วันทำงาน!J263&lt;&gt;"",วันทำงาน!J263,""))</f>
        <v/>
      </c>
      <c r="S263" s="124" t="str">
        <f>IF($A263="","",IF(วันทำงาน!K263&lt;&gt;"",วันทำงาน!K263,""))</f>
        <v/>
      </c>
      <c r="T263" s="156">
        <f>IF(วันทำงาน!AZ263&lt;&gt;"",IF(วันทำงาน!AZ263&gt;S263,S263,วันทำงาน!AZ263),"")</f>
        <v>1</v>
      </c>
      <c r="U263" s="106" t="str">
        <f>IF(A263="","",เงื่อนไข!C$4)</f>
        <v/>
      </c>
      <c r="V263" s="106">
        <f t="shared" si="60"/>
        <v>0</v>
      </c>
      <c r="W263" s="105" t="str">
        <f t="shared" si="61"/>
        <v/>
      </c>
      <c r="X263" s="186" t="str">
        <f t="shared" si="62"/>
        <v/>
      </c>
      <c r="Y263" s="184">
        <f>วันทำงาน!AQ263</f>
        <v>0</v>
      </c>
      <c r="Z263" s="150"/>
      <c r="AA263" s="150">
        <f>IF($W263="",0,IF($W263&gt;=100%,เงื่อนไข!$H$4,IF($W263&gt;=80%,เงื่อนไข!$G$4,IF($W263&gt;=50%,เงื่อนไข!$F$4,IF($W263&lt;50%,เงื่อนไข!$E$4)))))</f>
        <v>0</v>
      </c>
      <c r="AB263" s="179">
        <f t="shared" si="63"/>
        <v>0</v>
      </c>
      <c r="AC263" s="141">
        <f t="shared" si="64"/>
        <v>0</v>
      </c>
      <c r="AD263" s="175">
        <f>IF(AB263=0,0,AB263/$R263*เงื่อนไข!$B$4)</f>
        <v>0</v>
      </c>
      <c r="AE263" s="181">
        <f t="shared" ref="AE263:AE326" si="69">IF($F263="Trainer Rollout",VLOOKUP($B263,$M$15:$P$550,2,0),IF($F263="Driver",VLOOKUP($B263,$H$15:$K$550,2,0)*$S263,IF((AND(AC263=0,AD263=0)),0,(AC263*$T263)+(AD263*($S263-$T263)))))</f>
        <v>0</v>
      </c>
      <c r="AF263" s="175">
        <f>SUMIF(วันทำงาน!$F$554:$F$687,$B263,วันทำงาน!$J$554:$J$687)</f>
        <v>0</v>
      </c>
      <c r="AG263" s="182">
        <f>IF((AND($W263&gt;=100%,$W263&lt;&gt;"")),เงื่อนไข!$F$8*Y263/$V263,0)</f>
        <v>0</v>
      </c>
      <c r="AH263" s="181">
        <f>SUM(วันทำงาน!AR263:AT263,วันทำงาน!AV263:AX263)</f>
        <v>0</v>
      </c>
      <c r="AI263" s="150"/>
      <c r="AJ263" s="150">
        <f>IF($W263="",0,IF($W263&gt;=100%,เงื่อนไข!$L$4,IF($W263&gt;=80%,เงื่อนไข!$K$4,IF($W263&gt;=50%,เงื่อนไข!$J$4,IF($W263&lt;50%,เงื่อนไข!$I$4)))))</f>
        <v>0</v>
      </c>
      <c r="AK263" s="179">
        <f t="shared" si="65"/>
        <v>0</v>
      </c>
      <c r="AL263" s="175">
        <f t="shared" si="66"/>
        <v>0</v>
      </c>
      <c r="AM263" s="175">
        <f>IF(AK263=0,0,AK263/$R263*เงื่อนไข!$B$4)</f>
        <v>0</v>
      </c>
      <c r="AN263" s="181">
        <f t="shared" ref="AN263:AN326" si="70">IF($F263="Trainer Rollout",VLOOKUP($B263,$M$15:$P$550,3,0),IF($F263="Driver",VLOOKUP($B263,$H$15:$K$550,3,0)*$S263,IF((AND(AL263=0,AM263=0)),0,(AL263*$T263)+(AM263*($S263-$T263)))))</f>
        <v>0</v>
      </c>
      <c r="AO263" s="175">
        <f>SUMIF(วันทำงาน!$F$554:$F$687,$B263,วันทำงาน!$K$554:$K$687)</f>
        <v>0</v>
      </c>
      <c r="AP263" s="182">
        <f>IF((AND($W263&gt;=100%,$W263&lt;&gt;"")),เงื่อนไข!$F$8*AH263/$V263,0)</f>
        <v>0</v>
      </c>
      <c r="AQ263" s="184">
        <f>วันทำงาน!AU263</f>
        <v>0</v>
      </c>
      <c r="AR263" s="150"/>
      <c r="AS263" s="150">
        <f>IF(W263="",0,IF($W263&gt;=100%,เงื่อนไข!$P$4,IF($W263&gt;=80%,เงื่อนไข!$O$4,IF($W263&gt;=50%,เงื่อนไข!$N$4,IF($W263&lt;50%,เงื่อนไข!$M$4)))))</f>
        <v>0</v>
      </c>
      <c r="AT263" s="179">
        <f t="shared" si="67"/>
        <v>0</v>
      </c>
      <c r="AU263" s="175">
        <f t="shared" si="68"/>
        <v>0</v>
      </c>
      <c r="AV263" s="175">
        <f>IF(AT263=0,0,AT263/$R263*เงื่อนไข!$B$4)</f>
        <v>0</v>
      </c>
      <c r="AW263" s="181">
        <f t="shared" ref="AW263:AW326" si="71">IF($F263="Trainer Rollout",VLOOKUP($B263,$M$15:$P$550,4,0),IF($F263="Driver",VLOOKUP($B263,$H$15:$K$550,4,0)*$S263,IF((AND(AU263=0,AV263=0)),0,(AU263*$T263)+(AV263*($S263-$T263)))))</f>
        <v>0</v>
      </c>
      <c r="AX263" s="175">
        <f>SUMIF(วันทำงาน!$F$554:$F$687,$B263,วันทำงาน!$L$554:$L$687)</f>
        <v>0</v>
      </c>
      <c r="AY263" s="182">
        <f>IF((AND($W263&gt;=100%,$W263&lt;&gt;"")),เงื่อนไข!$F$8*AQ263/$V263,0)</f>
        <v>0</v>
      </c>
    </row>
    <row r="264" spans="1:51" s="6" customFormat="1" x14ac:dyDescent="0.25">
      <c r="A264" s="124" t="str">
        <f>IF(วันทำงาน!A264&lt;&gt;"",วันทำงาน!A264,"")</f>
        <v/>
      </c>
      <c r="B264" s="124" t="str">
        <f>IF(วันทำงาน!B264&lt;&gt;"",วันทำงาน!B264,"")</f>
        <v/>
      </c>
      <c r="C264" s="124"/>
      <c r="D264" s="124" t="str">
        <f>IF(วันทำงาน!C264&lt;&gt;"",วันทำงาน!C264,"")</f>
        <v/>
      </c>
      <c r="E264" s="125" t="str">
        <f>IF(วันทำงาน!D264&lt;&gt;"",วันทำงาน!D264,"")</f>
        <v/>
      </c>
      <c r="F264" s="90" t="str">
        <f>IF(วันทำงาน!E264&lt;&gt;"",วันทำงาน!E264,"")</f>
        <v/>
      </c>
      <c r="G264" s="124" t="str">
        <f>IF(วันทำงาน!F264&lt;&gt;"",วันทำงาน!F264,"")</f>
        <v/>
      </c>
      <c r="H264" s="136" t="str">
        <f>IF(F264="Salesman",วันทำงาน!G264,"")</f>
        <v/>
      </c>
      <c r="I264" s="141" t="str">
        <f>IF($H264="","",AB264/$R264*(100%-เงื่อนไข!$B$4))</f>
        <v/>
      </c>
      <c r="J264" s="141" t="str">
        <f>IF($H264="","",AK264/$R264*(100%-เงื่อนไข!$B$4))</f>
        <v/>
      </c>
      <c r="K264" s="141" t="str">
        <f>IF($H264="","",AT264/$R264*(100%-เงื่อนไข!$B$4))</f>
        <v/>
      </c>
      <c r="L264" s="141" t="str">
        <f t="shared" si="58"/>
        <v/>
      </c>
      <c r="M264" s="142" t="str">
        <f>IF((OR(วันทำงาน!H264="",$F$1="")),"",IF(F264="Salesman",วันทำงาน!H264,""))</f>
        <v/>
      </c>
      <c r="N264" s="111">
        <f>IF($M264="",0,IF($X264="P",Y264*เงื่อนไข!$C$5,0))</f>
        <v>0</v>
      </c>
      <c r="O264" s="111">
        <f>IF($M264="",0,IF($X264="P",AH264*เงื่อนไข!$C$5,0))</f>
        <v>0</v>
      </c>
      <c r="P264" s="141">
        <f>IF($M264="",0,IF($X264="P",AQ264*เงื่อนไข!$C$5,0))</f>
        <v>0</v>
      </c>
      <c r="Q264" s="141">
        <f t="shared" si="59"/>
        <v>0</v>
      </c>
      <c r="R264" s="124" t="str">
        <f>IF($A264="","",IF(วันทำงาน!J264&lt;&gt;"",วันทำงาน!J264,""))</f>
        <v/>
      </c>
      <c r="S264" s="124" t="str">
        <f>IF($A264="","",IF(วันทำงาน!K264&lt;&gt;"",วันทำงาน!K264,""))</f>
        <v/>
      </c>
      <c r="T264" s="156">
        <f>IF(วันทำงาน!AZ264&lt;&gt;"",IF(วันทำงาน!AZ264&gt;S264,S264,วันทำงาน!AZ264),"")</f>
        <v>1</v>
      </c>
      <c r="U264" s="106" t="str">
        <f>IF(A264="","",เงื่อนไข!C$4)</f>
        <v/>
      </c>
      <c r="V264" s="106">
        <f t="shared" si="60"/>
        <v>0</v>
      </c>
      <c r="W264" s="105" t="str">
        <f t="shared" si="61"/>
        <v/>
      </c>
      <c r="X264" s="186" t="str">
        <f t="shared" si="62"/>
        <v/>
      </c>
      <c r="Y264" s="184">
        <f>วันทำงาน!AQ264</f>
        <v>0</v>
      </c>
      <c r="Z264" s="150"/>
      <c r="AA264" s="150">
        <f>IF($W264="",0,IF($W264&gt;=100%,เงื่อนไข!$H$4,IF($W264&gt;=80%,เงื่อนไข!$G$4,IF($W264&gt;=50%,เงื่อนไข!$F$4,IF($W264&lt;50%,เงื่อนไข!$E$4)))))</f>
        <v>0</v>
      </c>
      <c r="AB264" s="179">
        <f t="shared" si="63"/>
        <v>0</v>
      </c>
      <c r="AC264" s="141">
        <f t="shared" si="64"/>
        <v>0</v>
      </c>
      <c r="AD264" s="175">
        <f>IF(AB264=0,0,AB264/$R264*เงื่อนไข!$B$4)</f>
        <v>0</v>
      </c>
      <c r="AE264" s="181">
        <f t="shared" si="69"/>
        <v>0</v>
      </c>
      <c r="AF264" s="175">
        <f>SUMIF(วันทำงาน!$F$554:$F$687,$B264,วันทำงาน!$J$554:$J$687)</f>
        <v>0</v>
      </c>
      <c r="AG264" s="182">
        <f>IF((AND($W264&gt;=100%,$W264&lt;&gt;"")),เงื่อนไข!$F$8*Y264/$V264,0)</f>
        <v>0</v>
      </c>
      <c r="AH264" s="181">
        <f>SUM(วันทำงาน!AR264:AT264,วันทำงาน!AV264:AX264)</f>
        <v>0</v>
      </c>
      <c r="AI264" s="150"/>
      <c r="AJ264" s="150">
        <f>IF($W264="",0,IF($W264&gt;=100%,เงื่อนไข!$L$4,IF($W264&gt;=80%,เงื่อนไข!$K$4,IF($W264&gt;=50%,เงื่อนไข!$J$4,IF($W264&lt;50%,เงื่อนไข!$I$4)))))</f>
        <v>0</v>
      </c>
      <c r="AK264" s="179">
        <f t="shared" si="65"/>
        <v>0</v>
      </c>
      <c r="AL264" s="175">
        <f t="shared" si="66"/>
        <v>0</v>
      </c>
      <c r="AM264" s="175">
        <f>IF(AK264=0,0,AK264/$R264*เงื่อนไข!$B$4)</f>
        <v>0</v>
      </c>
      <c r="AN264" s="181">
        <f t="shared" si="70"/>
        <v>0</v>
      </c>
      <c r="AO264" s="175">
        <f>SUMIF(วันทำงาน!$F$554:$F$687,$B264,วันทำงาน!$K$554:$K$687)</f>
        <v>0</v>
      </c>
      <c r="AP264" s="182">
        <f>IF((AND($W264&gt;=100%,$W264&lt;&gt;"")),เงื่อนไข!$F$8*AH264/$V264,0)</f>
        <v>0</v>
      </c>
      <c r="AQ264" s="184">
        <f>วันทำงาน!AU264</f>
        <v>0</v>
      </c>
      <c r="AR264" s="150"/>
      <c r="AS264" s="150">
        <f>IF(W264="",0,IF($W264&gt;=100%,เงื่อนไข!$P$4,IF($W264&gt;=80%,เงื่อนไข!$O$4,IF($W264&gt;=50%,เงื่อนไข!$N$4,IF($W264&lt;50%,เงื่อนไข!$M$4)))))</f>
        <v>0</v>
      </c>
      <c r="AT264" s="179">
        <f t="shared" si="67"/>
        <v>0</v>
      </c>
      <c r="AU264" s="175">
        <f t="shared" si="68"/>
        <v>0</v>
      </c>
      <c r="AV264" s="175">
        <f>IF(AT264=0,0,AT264/$R264*เงื่อนไข!$B$4)</f>
        <v>0</v>
      </c>
      <c r="AW264" s="181">
        <f t="shared" si="71"/>
        <v>0</v>
      </c>
      <c r="AX264" s="175">
        <f>SUMIF(วันทำงาน!$F$554:$F$687,$B264,วันทำงาน!$L$554:$L$687)</f>
        <v>0</v>
      </c>
      <c r="AY264" s="182">
        <f>IF((AND($W264&gt;=100%,$W264&lt;&gt;"")),เงื่อนไข!$F$8*AQ264/$V264,0)</f>
        <v>0</v>
      </c>
    </row>
    <row r="265" spans="1:51" s="6" customFormat="1" x14ac:dyDescent="0.25">
      <c r="A265" s="124" t="str">
        <f>IF(วันทำงาน!A265&lt;&gt;"",วันทำงาน!A265,"")</f>
        <v/>
      </c>
      <c r="B265" s="124" t="str">
        <f>IF(วันทำงาน!B265&lt;&gt;"",วันทำงาน!B265,"")</f>
        <v/>
      </c>
      <c r="C265" s="124"/>
      <c r="D265" s="124" t="str">
        <f>IF(วันทำงาน!C265&lt;&gt;"",วันทำงาน!C265,"")</f>
        <v/>
      </c>
      <c r="E265" s="125" t="str">
        <f>IF(วันทำงาน!D265&lt;&gt;"",วันทำงาน!D265,"")</f>
        <v/>
      </c>
      <c r="F265" s="90" t="str">
        <f>IF(วันทำงาน!E265&lt;&gt;"",วันทำงาน!E265,"")</f>
        <v/>
      </c>
      <c r="G265" s="124" t="str">
        <f>IF(วันทำงาน!F265&lt;&gt;"",วันทำงาน!F265,"")</f>
        <v/>
      </c>
      <c r="H265" s="136" t="str">
        <f>IF(F265="Salesman",วันทำงาน!G265,"")</f>
        <v/>
      </c>
      <c r="I265" s="141" t="str">
        <f>IF($H265="","",AB265/$R265*(100%-เงื่อนไข!$B$4))</f>
        <v/>
      </c>
      <c r="J265" s="141" t="str">
        <f>IF($H265="","",AK265/$R265*(100%-เงื่อนไข!$B$4))</f>
        <v/>
      </c>
      <c r="K265" s="141" t="str">
        <f>IF($H265="","",AT265/$R265*(100%-เงื่อนไข!$B$4))</f>
        <v/>
      </c>
      <c r="L265" s="141" t="str">
        <f t="shared" si="58"/>
        <v/>
      </c>
      <c r="M265" s="142" t="str">
        <f>IF((OR(วันทำงาน!H265="",$F$1="")),"",IF(F265="Salesman",วันทำงาน!H265,""))</f>
        <v/>
      </c>
      <c r="N265" s="111">
        <f>IF($M265="",0,IF($X265="P",Y265*เงื่อนไข!$C$5,0))</f>
        <v>0</v>
      </c>
      <c r="O265" s="111">
        <f>IF($M265="",0,IF($X265="P",AH265*เงื่อนไข!$C$5,0))</f>
        <v>0</v>
      </c>
      <c r="P265" s="141">
        <f>IF($M265="",0,IF($X265="P",AQ265*เงื่อนไข!$C$5,0))</f>
        <v>0</v>
      </c>
      <c r="Q265" s="141">
        <f t="shared" si="59"/>
        <v>0</v>
      </c>
      <c r="R265" s="124" t="str">
        <f>IF($A265="","",IF(วันทำงาน!J265&lt;&gt;"",วันทำงาน!J265,""))</f>
        <v/>
      </c>
      <c r="S265" s="124" t="str">
        <f>IF($A265="","",IF(วันทำงาน!K265&lt;&gt;"",วันทำงาน!K265,""))</f>
        <v/>
      </c>
      <c r="T265" s="156">
        <f>IF(วันทำงาน!AZ265&lt;&gt;"",IF(วันทำงาน!AZ265&gt;S265,S265,วันทำงาน!AZ265),"")</f>
        <v>1</v>
      </c>
      <c r="U265" s="106" t="str">
        <f>IF(A265="","",เงื่อนไข!C$4)</f>
        <v/>
      </c>
      <c r="V265" s="106">
        <f t="shared" si="60"/>
        <v>0</v>
      </c>
      <c r="W265" s="105" t="str">
        <f t="shared" si="61"/>
        <v/>
      </c>
      <c r="X265" s="186" t="str">
        <f t="shared" si="62"/>
        <v/>
      </c>
      <c r="Y265" s="184">
        <f>วันทำงาน!AQ265</f>
        <v>0</v>
      </c>
      <c r="Z265" s="150"/>
      <c r="AA265" s="150">
        <f>IF($W265="",0,IF($W265&gt;=100%,เงื่อนไข!$H$4,IF($W265&gt;=80%,เงื่อนไข!$G$4,IF($W265&gt;=50%,เงื่อนไข!$F$4,IF($W265&lt;50%,เงื่อนไข!$E$4)))))</f>
        <v>0</v>
      </c>
      <c r="AB265" s="179">
        <f t="shared" si="63"/>
        <v>0</v>
      </c>
      <c r="AC265" s="141">
        <f t="shared" si="64"/>
        <v>0</v>
      </c>
      <c r="AD265" s="175">
        <f>IF(AB265=0,0,AB265/$R265*เงื่อนไข!$B$4)</f>
        <v>0</v>
      </c>
      <c r="AE265" s="181">
        <f t="shared" si="69"/>
        <v>0</v>
      </c>
      <c r="AF265" s="175">
        <f>SUMIF(วันทำงาน!$F$554:$F$687,$B265,วันทำงาน!$J$554:$J$687)</f>
        <v>0</v>
      </c>
      <c r="AG265" s="182">
        <f>IF((AND($W265&gt;=100%,$W265&lt;&gt;"")),เงื่อนไข!$F$8*Y265/$V265,0)</f>
        <v>0</v>
      </c>
      <c r="AH265" s="181">
        <f>SUM(วันทำงาน!AR265:AT265,วันทำงาน!AV265:AX265)</f>
        <v>0</v>
      </c>
      <c r="AI265" s="150"/>
      <c r="AJ265" s="150">
        <f>IF($W265="",0,IF($W265&gt;=100%,เงื่อนไข!$L$4,IF($W265&gt;=80%,เงื่อนไข!$K$4,IF($W265&gt;=50%,เงื่อนไข!$J$4,IF($W265&lt;50%,เงื่อนไข!$I$4)))))</f>
        <v>0</v>
      </c>
      <c r="AK265" s="179">
        <f t="shared" si="65"/>
        <v>0</v>
      </c>
      <c r="AL265" s="175">
        <f t="shared" si="66"/>
        <v>0</v>
      </c>
      <c r="AM265" s="175">
        <f>IF(AK265=0,0,AK265/$R265*เงื่อนไข!$B$4)</f>
        <v>0</v>
      </c>
      <c r="AN265" s="181">
        <f t="shared" si="70"/>
        <v>0</v>
      </c>
      <c r="AO265" s="175">
        <f>SUMIF(วันทำงาน!$F$554:$F$687,$B265,วันทำงาน!$K$554:$K$687)</f>
        <v>0</v>
      </c>
      <c r="AP265" s="182">
        <f>IF((AND($W265&gt;=100%,$W265&lt;&gt;"")),เงื่อนไข!$F$8*AH265/$V265,0)</f>
        <v>0</v>
      </c>
      <c r="AQ265" s="184">
        <f>วันทำงาน!AU265</f>
        <v>0</v>
      </c>
      <c r="AR265" s="150"/>
      <c r="AS265" s="150">
        <f>IF(W265="",0,IF($W265&gt;=100%,เงื่อนไข!$P$4,IF($W265&gt;=80%,เงื่อนไข!$O$4,IF($W265&gt;=50%,เงื่อนไข!$N$4,IF($W265&lt;50%,เงื่อนไข!$M$4)))))</f>
        <v>0</v>
      </c>
      <c r="AT265" s="179">
        <f t="shared" si="67"/>
        <v>0</v>
      </c>
      <c r="AU265" s="175">
        <f t="shared" si="68"/>
        <v>0</v>
      </c>
      <c r="AV265" s="175">
        <f>IF(AT265=0,0,AT265/$R265*เงื่อนไข!$B$4)</f>
        <v>0</v>
      </c>
      <c r="AW265" s="181">
        <f t="shared" si="71"/>
        <v>0</v>
      </c>
      <c r="AX265" s="175">
        <f>SUMIF(วันทำงาน!$F$554:$F$687,$B265,วันทำงาน!$L$554:$L$687)</f>
        <v>0</v>
      </c>
      <c r="AY265" s="182">
        <f>IF((AND($W265&gt;=100%,$W265&lt;&gt;"")),เงื่อนไข!$F$8*AQ265/$V265,0)</f>
        <v>0</v>
      </c>
    </row>
    <row r="266" spans="1:51" s="6" customFormat="1" x14ac:dyDescent="0.25">
      <c r="A266" s="124" t="str">
        <f>IF(วันทำงาน!A266&lt;&gt;"",วันทำงาน!A266,"")</f>
        <v/>
      </c>
      <c r="B266" s="124" t="str">
        <f>IF(วันทำงาน!B266&lt;&gt;"",วันทำงาน!B266,"")</f>
        <v/>
      </c>
      <c r="C266" s="124"/>
      <c r="D266" s="124" t="str">
        <f>IF(วันทำงาน!C266&lt;&gt;"",วันทำงาน!C266,"")</f>
        <v/>
      </c>
      <c r="E266" s="125" t="str">
        <f>IF(วันทำงาน!D266&lt;&gt;"",วันทำงาน!D266,"")</f>
        <v/>
      </c>
      <c r="F266" s="90" t="str">
        <f>IF(วันทำงาน!E266&lt;&gt;"",วันทำงาน!E266,"")</f>
        <v/>
      </c>
      <c r="G266" s="124" t="str">
        <f>IF(วันทำงาน!F266&lt;&gt;"",วันทำงาน!F266,"")</f>
        <v/>
      </c>
      <c r="H266" s="136" t="str">
        <f>IF(F266="Salesman",วันทำงาน!G266,"")</f>
        <v/>
      </c>
      <c r="I266" s="141" t="str">
        <f>IF($H266="","",AB266/$R266*(100%-เงื่อนไข!$B$4))</f>
        <v/>
      </c>
      <c r="J266" s="141" t="str">
        <f>IF($H266="","",AK266/$R266*(100%-เงื่อนไข!$B$4))</f>
        <v/>
      </c>
      <c r="K266" s="141" t="str">
        <f>IF($H266="","",AT266/$R266*(100%-เงื่อนไข!$B$4))</f>
        <v/>
      </c>
      <c r="L266" s="141" t="str">
        <f t="shared" si="58"/>
        <v/>
      </c>
      <c r="M266" s="142" t="str">
        <f>IF((OR(วันทำงาน!H266="",$F$1="")),"",IF(F266="Salesman",วันทำงาน!H266,""))</f>
        <v/>
      </c>
      <c r="N266" s="111">
        <f>IF($M266="",0,IF($X266="P",Y266*เงื่อนไข!$C$5,0))</f>
        <v>0</v>
      </c>
      <c r="O266" s="111">
        <f>IF($M266="",0,IF($X266="P",AH266*เงื่อนไข!$C$5,0))</f>
        <v>0</v>
      </c>
      <c r="P266" s="141">
        <f>IF($M266="",0,IF($X266="P",AQ266*เงื่อนไข!$C$5,0))</f>
        <v>0</v>
      </c>
      <c r="Q266" s="141">
        <f t="shared" si="59"/>
        <v>0</v>
      </c>
      <c r="R266" s="124" t="str">
        <f>IF($A266="","",IF(วันทำงาน!J266&lt;&gt;"",วันทำงาน!J266,""))</f>
        <v/>
      </c>
      <c r="S266" s="124" t="str">
        <f>IF($A266="","",IF(วันทำงาน!K266&lt;&gt;"",วันทำงาน!K266,""))</f>
        <v/>
      </c>
      <c r="T266" s="156">
        <f>IF(วันทำงาน!AZ266&lt;&gt;"",IF(วันทำงาน!AZ266&gt;S266,S266,วันทำงาน!AZ266),"")</f>
        <v>1</v>
      </c>
      <c r="U266" s="106" t="str">
        <f>IF(A266="","",เงื่อนไข!C$4)</f>
        <v/>
      </c>
      <c r="V266" s="106">
        <f t="shared" si="60"/>
        <v>0</v>
      </c>
      <c r="W266" s="105" t="str">
        <f t="shared" si="61"/>
        <v/>
      </c>
      <c r="X266" s="186" t="str">
        <f t="shared" si="62"/>
        <v/>
      </c>
      <c r="Y266" s="184">
        <f>วันทำงาน!AQ266</f>
        <v>0</v>
      </c>
      <c r="Z266" s="150"/>
      <c r="AA266" s="150">
        <f>IF($W266="",0,IF($W266&gt;=100%,เงื่อนไข!$H$4,IF($W266&gt;=80%,เงื่อนไข!$G$4,IF($W266&gt;=50%,เงื่อนไข!$F$4,IF($W266&lt;50%,เงื่อนไข!$E$4)))))</f>
        <v>0</v>
      </c>
      <c r="AB266" s="179">
        <f t="shared" si="63"/>
        <v>0</v>
      </c>
      <c r="AC266" s="141">
        <f t="shared" si="64"/>
        <v>0</v>
      </c>
      <c r="AD266" s="175">
        <f>IF(AB266=0,0,AB266/$R266*เงื่อนไข!$B$4)</f>
        <v>0</v>
      </c>
      <c r="AE266" s="181">
        <f t="shared" si="69"/>
        <v>0</v>
      </c>
      <c r="AF266" s="175">
        <f>SUMIF(วันทำงาน!$F$554:$F$687,$B266,วันทำงาน!$J$554:$J$687)</f>
        <v>0</v>
      </c>
      <c r="AG266" s="182">
        <f>IF((AND($W266&gt;=100%,$W266&lt;&gt;"")),เงื่อนไข!$F$8*Y266/$V266,0)</f>
        <v>0</v>
      </c>
      <c r="AH266" s="181">
        <f>SUM(วันทำงาน!AR266:AT266,วันทำงาน!AV266:AX266)</f>
        <v>0</v>
      </c>
      <c r="AI266" s="150"/>
      <c r="AJ266" s="150">
        <f>IF($W266="",0,IF($W266&gt;=100%,เงื่อนไข!$L$4,IF($W266&gt;=80%,เงื่อนไข!$K$4,IF($W266&gt;=50%,เงื่อนไข!$J$4,IF($W266&lt;50%,เงื่อนไข!$I$4)))))</f>
        <v>0</v>
      </c>
      <c r="AK266" s="179">
        <f t="shared" si="65"/>
        <v>0</v>
      </c>
      <c r="AL266" s="175">
        <f t="shared" si="66"/>
        <v>0</v>
      </c>
      <c r="AM266" s="175">
        <f>IF(AK266=0,0,AK266/$R266*เงื่อนไข!$B$4)</f>
        <v>0</v>
      </c>
      <c r="AN266" s="181">
        <f t="shared" si="70"/>
        <v>0</v>
      </c>
      <c r="AO266" s="175">
        <f>SUMIF(วันทำงาน!$F$554:$F$687,$B266,วันทำงาน!$K$554:$K$687)</f>
        <v>0</v>
      </c>
      <c r="AP266" s="182">
        <f>IF((AND($W266&gt;=100%,$W266&lt;&gt;"")),เงื่อนไข!$F$8*AH266/$V266,0)</f>
        <v>0</v>
      </c>
      <c r="AQ266" s="184">
        <f>วันทำงาน!AU266</f>
        <v>0</v>
      </c>
      <c r="AR266" s="150"/>
      <c r="AS266" s="150">
        <f>IF(W266="",0,IF($W266&gt;=100%,เงื่อนไข!$P$4,IF($W266&gt;=80%,เงื่อนไข!$O$4,IF($W266&gt;=50%,เงื่อนไข!$N$4,IF($W266&lt;50%,เงื่อนไข!$M$4)))))</f>
        <v>0</v>
      </c>
      <c r="AT266" s="179">
        <f t="shared" si="67"/>
        <v>0</v>
      </c>
      <c r="AU266" s="175">
        <f t="shared" si="68"/>
        <v>0</v>
      </c>
      <c r="AV266" s="175">
        <f>IF(AT266=0,0,AT266/$R266*เงื่อนไข!$B$4)</f>
        <v>0</v>
      </c>
      <c r="AW266" s="181">
        <f t="shared" si="71"/>
        <v>0</v>
      </c>
      <c r="AX266" s="175">
        <f>SUMIF(วันทำงาน!$F$554:$F$687,$B266,วันทำงาน!$L$554:$L$687)</f>
        <v>0</v>
      </c>
      <c r="AY266" s="182">
        <f>IF((AND($W266&gt;=100%,$W266&lt;&gt;"")),เงื่อนไข!$F$8*AQ266/$V266,0)</f>
        <v>0</v>
      </c>
    </row>
    <row r="267" spans="1:51" s="6" customFormat="1" x14ac:dyDescent="0.25">
      <c r="A267" s="124" t="str">
        <f>IF(วันทำงาน!A267&lt;&gt;"",วันทำงาน!A267,"")</f>
        <v/>
      </c>
      <c r="B267" s="124" t="str">
        <f>IF(วันทำงาน!B267&lt;&gt;"",วันทำงาน!B267,"")</f>
        <v/>
      </c>
      <c r="C267" s="124"/>
      <c r="D267" s="124" t="str">
        <f>IF(วันทำงาน!C267&lt;&gt;"",วันทำงาน!C267,"")</f>
        <v/>
      </c>
      <c r="E267" s="125" t="str">
        <f>IF(วันทำงาน!D267&lt;&gt;"",วันทำงาน!D267,"")</f>
        <v/>
      </c>
      <c r="F267" s="90" t="str">
        <f>IF(วันทำงาน!E267&lt;&gt;"",วันทำงาน!E267,"")</f>
        <v/>
      </c>
      <c r="G267" s="124" t="str">
        <f>IF(วันทำงาน!F267&lt;&gt;"",วันทำงาน!F267,"")</f>
        <v/>
      </c>
      <c r="H267" s="136" t="str">
        <f>IF(F267="Salesman",วันทำงาน!G267,"")</f>
        <v/>
      </c>
      <c r="I267" s="141" t="str">
        <f>IF($H267="","",AB267/$R267*(100%-เงื่อนไข!$B$4))</f>
        <v/>
      </c>
      <c r="J267" s="141" t="str">
        <f>IF($H267="","",AK267/$R267*(100%-เงื่อนไข!$B$4))</f>
        <v/>
      </c>
      <c r="K267" s="141" t="str">
        <f>IF($H267="","",AT267/$R267*(100%-เงื่อนไข!$B$4))</f>
        <v/>
      </c>
      <c r="L267" s="141" t="str">
        <f t="shared" si="58"/>
        <v/>
      </c>
      <c r="M267" s="142" t="str">
        <f>IF((OR(วันทำงาน!H267="",$F$1="")),"",IF(F267="Salesman",วันทำงาน!H267,""))</f>
        <v/>
      </c>
      <c r="N267" s="111">
        <f>IF($M267="",0,IF($X267="P",Y267*เงื่อนไข!$C$5,0))</f>
        <v>0</v>
      </c>
      <c r="O267" s="111">
        <f>IF($M267="",0,IF($X267="P",AH267*เงื่อนไข!$C$5,0))</f>
        <v>0</v>
      </c>
      <c r="P267" s="141">
        <f>IF($M267="",0,IF($X267="P",AQ267*เงื่อนไข!$C$5,0))</f>
        <v>0</v>
      </c>
      <c r="Q267" s="141">
        <f t="shared" si="59"/>
        <v>0</v>
      </c>
      <c r="R267" s="124" t="str">
        <f>IF($A267="","",IF(วันทำงาน!J267&lt;&gt;"",วันทำงาน!J267,""))</f>
        <v/>
      </c>
      <c r="S267" s="124" t="str">
        <f>IF($A267="","",IF(วันทำงาน!K267&lt;&gt;"",วันทำงาน!K267,""))</f>
        <v/>
      </c>
      <c r="T267" s="156">
        <f>IF(วันทำงาน!AZ267&lt;&gt;"",IF(วันทำงาน!AZ267&gt;S267,S267,วันทำงาน!AZ267),"")</f>
        <v>1</v>
      </c>
      <c r="U267" s="106" t="str">
        <f>IF(A267="","",เงื่อนไข!C$4)</f>
        <v/>
      </c>
      <c r="V267" s="106">
        <f t="shared" si="60"/>
        <v>0</v>
      </c>
      <c r="W267" s="105" t="str">
        <f t="shared" si="61"/>
        <v/>
      </c>
      <c r="X267" s="186" t="str">
        <f t="shared" si="62"/>
        <v/>
      </c>
      <c r="Y267" s="184">
        <f>วันทำงาน!AQ267</f>
        <v>0</v>
      </c>
      <c r="Z267" s="150"/>
      <c r="AA267" s="150">
        <f>IF($W267="",0,IF($W267&gt;=100%,เงื่อนไข!$H$4,IF($W267&gt;=80%,เงื่อนไข!$G$4,IF($W267&gt;=50%,เงื่อนไข!$F$4,IF($W267&lt;50%,เงื่อนไข!$E$4)))))</f>
        <v>0</v>
      </c>
      <c r="AB267" s="179">
        <f t="shared" si="63"/>
        <v>0</v>
      </c>
      <c r="AC267" s="141">
        <f t="shared" si="64"/>
        <v>0</v>
      </c>
      <c r="AD267" s="175">
        <f>IF(AB267=0,0,AB267/$R267*เงื่อนไข!$B$4)</f>
        <v>0</v>
      </c>
      <c r="AE267" s="181">
        <f t="shared" si="69"/>
        <v>0</v>
      </c>
      <c r="AF267" s="175">
        <f>SUMIF(วันทำงาน!$F$554:$F$687,$B267,วันทำงาน!$J$554:$J$687)</f>
        <v>0</v>
      </c>
      <c r="AG267" s="182">
        <f>IF((AND($W267&gt;=100%,$W267&lt;&gt;"")),เงื่อนไข!$F$8*Y267/$V267,0)</f>
        <v>0</v>
      </c>
      <c r="AH267" s="181">
        <f>SUM(วันทำงาน!AR267:AT267,วันทำงาน!AV267:AX267)</f>
        <v>0</v>
      </c>
      <c r="AI267" s="150"/>
      <c r="AJ267" s="150">
        <f>IF($W267="",0,IF($W267&gt;=100%,เงื่อนไข!$L$4,IF($W267&gt;=80%,เงื่อนไข!$K$4,IF($W267&gt;=50%,เงื่อนไข!$J$4,IF($W267&lt;50%,เงื่อนไข!$I$4)))))</f>
        <v>0</v>
      </c>
      <c r="AK267" s="179">
        <f t="shared" si="65"/>
        <v>0</v>
      </c>
      <c r="AL267" s="175">
        <f t="shared" si="66"/>
        <v>0</v>
      </c>
      <c r="AM267" s="175">
        <f>IF(AK267=0,0,AK267/$R267*เงื่อนไข!$B$4)</f>
        <v>0</v>
      </c>
      <c r="AN267" s="181">
        <f t="shared" si="70"/>
        <v>0</v>
      </c>
      <c r="AO267" s="175">
        <f>SUMIF(วันทำงาน!$F$554:$F$687,$B267,วันทำงาน!$K$554:$K$687)</f>
        <v>0</v>
      </c>
      <c r="AP267" s="182">
        <f>IF((AND($W267&gt;=100%,$W267&lt;&gt;"")),เงื่อนไข!$F$8*AH267/$V267,0)</f>
        <v>0</v>
      </c>
      <c r="AQ267" s="184">
        <f>วันทำงาน!AU267</f>
        <v>0</v>
      </c>
      <c r="AR267" s="150"/>
      <c r="AS267" s="150">
        <f>IF(W267="",0,IF($W267&gt;=100%,เงื่อนไข!$P$4,IF($W267&gt;=80%,เงื่อนไข!$O$4,IF($W267&gt;=50%,เงื่อนไข!$N$4,IF($W267&lt;50%,เงื่อนไข!$M$4)))))</f>
        <v>0</v>
      </c>
      <c r="AT267" s="179">
        <f t="shared" si="67"/>
        <v>0</v>
      </c>
      <c r="AU267" s="175">
        <f t="shared" si="68"/>
        <v>0</v>
      </c>
      <c r="AV267" s="175">
        <f>IF(AT267=0,0,AT267/$R267*เงื่อนไข!$B$4)</f>
        <v>0</v>
      </c>
      <c r="AW267" s="181">
        <f t="shared" si="71"/>
        <v>0</v>
      </c>
      <c r="AX267" s="175">
        <f>SUMIF(วันทำงาน!$F$554:$F$687,$B267,วันทำงาน!$L$554:$L$687)</f>
        <v>0</v>
      </c>
      <c r="AY267" s="182">
        <f>IF((AND($W267&gt;=100%,$W267&lt;&gt;"")),เงื่อนไข!$F$8*AQ267/$V267,0)</f>
        <v>0</v>
      </c>
    </row>
    <row r="268" spans="1:51" s="6" customFormat="1" x14ac:dyDescent="0.25">
      <c r="A268" s="124" t="str">
        <f>IF(วันทำงาน!A268&lt;&gt;"",วันทำงาน!A268,"")</f>
        <v/>
      </c>
      <c r="B268" s="124" t="str">
        <f>IF(วันทำงาน!B268&lt;&gt;"",วันทำงาน!B268,"")</f>
        <v/>
      </c>
      <c r="C268" s="124"/>
      <c r="D268" s="124" t="str">
        <f>IF(วันทำงาน!C268&lt;&gt;"",วันทำงาน!C268,"")</f>
        <v/>
      </c>
      <c r="E268" s="125" t="str">
        <f>IF(วันทำงาน!D268&lt;&gt;"",วันทำงาน!D268,"")</f>
        <v/>
      </c>
      <c r="F268" s="90" t="str">
        <f>IF(วันทำงาน!E268&lt;&gt;"",วันทำงาน!E268,"")</f>
        <v/>
      </c>
      <c r="G268" s="124" t="str">
        <f>IF(วันทำงาน!F268&lt;&gt;"",วันทำงาน!F268,"")</f>
        <v/>
      </c>
      <c r="H268" s="136" t="str">
        <f>IF(F268="Salesman",วันทำงาน!G268,"")</f>
        <v/>
      </c>
      <c r="I268" s="141" t="str">
        <f>IF($H268="","",AB268/$R268*(100%-เงื่อนไข!$B$4))</f>
        <v/>
      </c>
      <c r="J268" s="141" t="str">
        <f>IF($H268="","",AK268/$R268*(100%-เงื่อนไข!$B$4))</f>
        <v/>
      </c>
      <c r="K268" s="141" t="str">
        <f>IF($H268="","",AT268/$R268*(100%-เงื่อนไข!$B$4))</f>
        <v/>
      </c>
      <c r="L268" s="141" t="str">
        <f t="shared" si="58"/>
        <v/>
      </c>
      <c r="M268" s="142" t="str">
        <f>IF((OR(วันทำงาน!H268="",$F$1="")),"",IF(F268="Salesman",วันทำงาน!H268,""))</f>
        <v/>
      </c>
      <c r="N268" s="111">
        <f>IF($M268="",0,IF($X268="P",Y268*เงื่อนไข!$C$5,0))</f>
        <v>0</v>
      </c>
      <c r="O268" s="111">
        <f>IF($M268="",0,IF($X268="P",AH268*เงื่อนไข!$C$5,0))</f>
        <v>0</v>
      </c>
      <c r="P268" s="141">
        <f>IF($M268="",0,IF($X268="P",AQ268*เงื่อนไข!$C$5,0))</f>
        <v>0</v>
      </c>
      <c r="Q268" s="141">
        <f t="shared" si="59"/>
        <v>0</v>
      </c>
      <c r="R268" s="124" t="str">
        <f>IF($A268="","",IF(วันทำงาน!J268&lt;&gt;"",วันทำงาน!J268,""))</f>
        <v/>
      </c>
      <c r="S268" s="124" t="str">
        <f>IF($A268="","",IF(วันทำงาน!K268&lt;&gt;"",วันทำงาน!K268,""))</f>
        <v/>
      </c>
      <c r="T268" s="156">
        <f>IF(วันทำงาน!AZ268&lt;&gt;"",IF(วันทำงาน!AZ268&gt;S268,S268,วันทำงาน!AZ268),"")</f>
        <v>1</v>
      </c>
      <c r="U268" s="106" t="str">
        <f>IF(A268="","",เงื่อนไข!C$4)</f>
        <v/>
      </c>
      <c r="V268" s="106">
        <f t="shared" si="60"/>
        <v>0</v>
      </c>
      <c r="W268" s="105" t="str">
        <f t="shared" si="61"/>
        <v/>
      </c>
      <c r="X268" s="186" t="str">
        <f t="shared" si="62"/>
        <v/>
      </c>
      <c r="Y268" s="184">
        <f>วันทำงาน!AQ268</f>
        <v>0</v>
      </c>
      <c r="Z268" s="150"/>
      <c r="AA268" s="150">
        <f>IF($W268="",0,IF($W268&gt;=100%,เงื่อนไข!$H$4,IF($W268&gt;=80%,เงื่อนไข!$G$4,IF($W268&gt;=50%,เงื่อนไข!$F$4,IF($W268&lt;50%,เงื่อนไข!$E$4)))))</f>
        <v>0</v>
      </c>
      <c r="AB268" s="179">
        <f t="shared" si="63"/>
        <v>0</v>
      </c>
      <c r="AC268" s="141">
        <f t="shared" si="64"/>
        <v>0</v>
      </c>
      <c r="AD268" s="175">
        <f>IF(AB268=0,0,AB268/$R268*เงื่อนไข!$B$4)</f>
        <v>0</v>
      </c>
      <c r="AE268" s="181">
        <f t="shared" si="69"/>
        <v>0</v>
      </c>
      <c r="AF268" s="175">
        <f>SUMIF(วันทำงาน!$F$554:$F$687,$B268,วันทำงาน!$J$554:$J$687)</f>
        <v>0</v>
      </c>
      <c r="AG268" s="182">
        <f>IF((AND($W268&gt;=100%,$W268&lt;&gt;"")),เงื่อนไข!$F$8*Y268/$V268,0)</f>
        <v>0</v>
      </c>
      <c r="AH268" s="181">
        <f>SUM(วันทำงาน!AR268:AT268,วันทำงาน!AV268:AX268)</f>
        <v>0</v>
      </c>
      <c r="AI268" s="150"/>
      <c r="AJ268" s="150">
        <f>IF($W268="",0,IF($W268&gt;=100%,เงื่อนไข!$L$4,IF($W268&gt;=80%,เงื่อนไข!$K$4,IF($W268&gt;=50%,เงื่อนไข!$J$4,IF($W268&lt;50%,เงื่อนไข!$I$4)))))</f>
        <v>0</v>
      </c>
      <c r="AK268" s="179">
        <f t="shared" si="65"/>
        <v>0</v>
      </c>
      <c r="AL268" s="175">
        <f t="shared" si="66"/>
        <v>0</v>
      </c>
      <c r="AM268" s="175">
        <f>IF(AK268=0,0,AK268/$R268*เงื่อนไข!$B$4)</f>
        <v>0</v>
      </c>
      <c r="AN268" s="181">
        <f t="shared" si="70"/>
        <v>0</v>
      </c>
      <c r="AO268" s="175">
        <f>SUMIF(วันทำงาน!$F$554:$F$687,$B268,วันทำงาน!$K$554:$K$687)</f>
        <v>0</v>
      </c>
      <c r="AP268" s="182">
        <f>IF((AND($W268&gt;=100%,$W268&lt;&gt;"")),เงื่อนไข!$F$8*AH268/$V268,0)</f>
        <v>0</v>
      </c>
      <c r="AQ268" s="184">
        <f>วันทำงาน!AU268</f>
        <v>0</v>
      </c>
      <c r="AR268" s="150"/>
      <c r="AS268" s="150">
        <f>IF(W268="",0,IF($W268&gt;=100%,เงื่อนไข!$P$4,IF($W268&gt;=80%,เงื่อนไข!$O$4,IF($W268&gt;=50%,เงื่อนไข!$N$4,IF($W268&lt;50%,เงื่อนไข!$M$4)))))</f>
        <v>0</v>
      </c>
      <c r="AT268" s="179">
        <f t="shared" si="67"/>
        <v>0</v>
      </c>
      <c r="AU268" s="175">
        <f t="shared" si="68"/>
        <v>0</v>
      </c>
      <c r="AV268" s="175">
        <f>IF(AT268=0,0,AT268/$R268*เงื่อนไข!$B$4)</f>
        <v>0</v>
      </c>
      <c r="AW268" s="181">
        <f t="shared" si="71"/>
        <v>0</v>
      </c>
      <c r="AX268" s="175">
        <f>SUMIF(วันทำงาน!$F$554:$F$687,$B268,วันทำงาน!$L$554:$L$687)</f>
        <v>0</v>
      </c>
      <c r="AY268" s="182">
        <f>IF((AND($W268&gt;=100%,$W268&lt;&gt;"")),เงื่อนไข!$F$8*AQ268/$V268,0)</f>
        <v>0</v>
      </c>
    </row>
    <row r="269" spans="1:51" s="6" customFormat="1" x14ac:dyDescent="0.25">
      <c r="A269" s="124" t="str">
        <f>IF(วันทำงาน!A269&lt;&gt;"",วันทำงาน!A269,"")</f>
        <v/>
      </c>
      <c r="B269" s="124" t="str">
        <f>IF(วันทำงาน!B269&lt;&gt;"",วันทำงาน!B269,"")</f>
        <v/>
      </c>
      <c r="C269" s="124"/>
      <c r="D269" s="124" t="str">
        <f>IF(วันทำงาน!C269&lt;&gt;"",วันทำงาน!C269,"")</f>
        <v/>
      </c>
      <c r="E269" s="125" t="str">
        <f>IF(วันทำงาน!D269&lt;&gt;"",วันทำงาน!D269,"")</f>
        <v/>
      </c>
      <c r="F269" s="90" t="str">
        <f>IF(วันทำงาน!E269&lt;&gt;"",วันทำงาน!E269,"")</f>
        <v/>
      </c>
      <c r="G269" s="124" t="str">
        <f>IF(วันทำงาน!F269&lt;&gt;"",วันทำงาน!F269,"")</f>
        <v/>
      </c>
      <c r="H269" s="136" t="str">
        <f>IF(F269="Salesman",วันทำงาน!G269,"")</f>
        <v/>
      </c>
      <c r="I269" s="141" t="str">
        <f>IF($H269="","",AB269/$R269*(100%-เงื่อนไข!$B$4))</f>
        <v/>
      </c>
      <c r="J269" s="141" t="str">
        <f>IF($H269="","",AK269/$R269*(100%-เงื่อนไข!$B$4))</f>
        <v/>
      </c>
      <c r="K269" s="141" t="str">
        <f>IF($H269="","",AT269/$R269*(100%-เงื่อนไข!$B$4))</f>
        <v/>
      </c>
      <c r="L269" s="141" t="str">
        <f t="shared" si="58"/>
        <v/>
      </c>
      <c r="M269" s="142" t="str">
        <f>IF((OR(วันทำงาน!H269="",$F$1="")),"",IF(F269="Salesman",วันทำงาน!H269,""))</f>
        <v/>
      </c>
      <c r="N269" s="111">
        <f>IF($M269="",0,IF($X269="P",Y269*เงื่อนไข!$C$5,0))</f>
        <v>0</v>
      </c>
      <c r="O269" s="111">
        <f>IF($M269="",0,IF($X269="P",AH269*เงื่อนไข!$C$5,0))</f>
        <v>0</v>
      </c>
      <c r="P269" s="141">
        <f>IF($M269="",0,IF($X269="P",AQ269*เงื่อนไข!$C$5,0))</f>
        <v>0</v>
      </c>
      <c r="Q269" s="141">
        <f t="shared" si="59"/>
        <v>0</v>
      </c>
      <c r="R269" s="124" t="str">
        <f>IF($A269="","",IF(วันทำงาน!J269&lt;&gt;"",วันทำงาน!J269,""))</f>
        <v/>
      </c>
      <c r="S269" s="124" t="str">
        <f>IF($A269="","",IF(วันทำงาน!K269&lt;&gt;"",วันทำงาน!K269,""))</f>
        <v/>
      </c>
      <c r="T269" s="156">
        <f>IF(วันทำงาน!AZ269&lt;&gt;"",IF(วันทำงาน!AZ269&gt;S269,S269,วันทำงาน!AZ269),"")</f>
        <v>1</v>
      </c>
      <c r="U269" s="106" t="str">
        <f>IF(A269="","",เงื่อนไข!C$4)</f>
        <v/>
      </c>
      <c r="V269" s="106">
        <f t="shared" si="60"/>
        <v>0</v>
      </c>
      <c r="W269" s="105" t="str">
        <f t="shared" si="61"/>
        <v/>
      </c>
      <c r="X269" s="186" t="str">
        <f t="shared" si="62"/>
        <v/>
      </c>
      <c r="Y269" s="184">
        <f>วันทำงาน!AQ269</f>
        <v>0</v>
      </c>
      <c r="Z269" s="150"/>
      <c r="AA269" s="150">
        <f>IF($W269="",0,IF($W269&gt;=100%,เงื่อนไข!$H$4,IF($W269&gt;=80%,เงื่อนไข!$G$4,IF($W269&gt;=50%,เงื่อนไข!$F$4,IF($W269&lt;50%,เงื่อนไข!$E$4)))))</f>
        <v>0</v>
      </c>
      <c r="AB269" s="179">
        <f t="shared" si="63"/>
        <v>0</v>
      </c>
      <c r="AC269" s="141">
        <f t="shared" si="64"/>
        <v>0</v>
      </c>
      <c r="AD269" s="175">
        <f>IF(AB269=0,0,AB269/$R269*เงื่อนไข!$B$4)</f>
        <v>0</v>
      </c>
      <c r="AE269" s="181">
        <f t="shared" si="69"/>
        <v>0</v>
      </c>
      <c r="AF269" s="175">
        <f>SUMIF(วันทำงาน!$F$554:$F$687,$B269,วันทำงาน!$J$554:$J$687)</f>
        <v>0</v>
      </c>
      <c r="AG269" s="182">
        <f>IF((AND($W269&gt;=100%,$W269&lt;&gt;"")),เงื่อนไข!$F$8*Y269/$V269,0)</f>
        <v>0</v>
      </c>
      <c r="AH269" s="181">
        <f>SUM(วันทำงาน!AR269:AT269,วันทำงาน!AV269:AX269)</f>
        <v>0</v>
      </c>
      <c r="AI269" s="150"/>
      <c r="AJ269" s="150">
        <f>IF($W269="",0,IF($W269&gt;=100%,เงื่อนไข!$L$4,IF($W269&gt;=80%,เงื่อนไข!$K$4,IF($W269&gt;=50%,เงื่อนไข!$J$4,IF($W269&lt;50%,เงื่อนไข!$I$4)))))</f>
        <v>0</v>
      </c>
      <c r="AK269" s="179">
        <f t="shared" si="65"/>
        <v>0</v>
      </c>
      <c r="AL269" s="175">
        <f t="shared" si="66"/>
        <v>0</v>
      </c>
      <c r="AM269" s="175">
        <f>IF(AK269=0,0,AK269/$R269*เงื่อนไข!$B$4)</f>
        <v>0</v>
      </c>
      <c r="AN269" s="181">
        <f t="shared" si="70"/>
        <v>0</v>
      </c>
      <c r="AO269" s="175">
        <f>SUMIF(วันทำงาน!$F$554:$F$687,$B269,วันทำงาน!$K$554:$K$687)</f>
        <v>0</v>
      </c>
      <c r="AP269" s="182">
        <f>IF((AND($W269&gt;=100%,$W269&lt;&gt;"")),เงื่อนไข!$F$8*AH269/$V269,0)</f>
        <v>0</v>
      </c>
      <c r="AQ269" s="184">
        <f>วันทำงาน!AU269</f>
        <v>0</v>
      </c>
      <c r="AR269" s="150"/>
      <c r="AS269" s="150">
        <f>IF(W269="",0,IF($W269&gt;=100%,เงื่อนไข!$P$4,IF($W269&gt;=80%,เงื่อนไข!$O$4,IF($W269&gt;=50%,เงื่อนไข!$N$4,IF($W269&lt;50%,เงื่อนไข!$M$4)))))</f>
        <v>0</v>
      </c>
      <c r="AT269" s="179">
        <f t="shared" si="67"/>
        <v>0</v>
      </c>
      <c r="AU269" s="175">
        <f t="shared" si="68"/>
        <v>0</v>
      </c>
      <c r="AV269" s="175">
        <f>IF(AT269=0,0,AT269/$R269*เงื่อนไข!$B$4)</f>
        <v>0</v>
      </c>
      <c r="AW269" s="181">
        <f t="shared" si="71"/>
        <v>0</v>
      </c>
      <c r="AX269" s="175">
        <f>SUMIF(วันทำงาน!$F$554:$F$687,$B269,วันทำงาน!$L$554:$L$687)</f>
        <v>0</v>
      </c>
      <c r="AY269" s="182">
        <f>IF((AND($W269&gt;=100%,$W269&lt;&gt;"")),เงื่อนไข!$F$8*AQ269/$V269,0)</f>
        <v>0</v>
      </c>
    </row>
    <row r="270" spans="1:51" s="6" customFormat="1" x14ac:dyDescent="0.25">
      <c r="A270" s="124" t="str">
        <f>IF(วันทำงาน!A270&lt;&gt;"",วันทำงาน!A270,"")</f>
        <v/>
      </c>
      <c r="B270" s="124" t="str">
        <f>IF(วันทำงาน!B270&lt;&gt;"",วันทำงาน!B270,"")</f>
        <v/>
      </c>
      <c r="C270" s="124"/>
      <c r="D270" s="124" t="str">
        <f>IF(วันทำงาน!C270&lt;&gt;"",วันทำงาน!C270,"")</f>
        <v/>
      </c>
      <c r="E270" s="125" t="str">
        <f>IF(วันทำงาน!D270&lt;&gt;"",วันทำงาน!D270,"")</f>
        <v/>
      </c>
      <c r="F270" s="90" t="str">
        <f>IF(วันทำงาน!E270&lt;&gt;"",วันทำงาน!E270,"")</f>
        <v/>
      </c>
      <c r="G270" s="124" t="str">
        <f>IF(วันทำงาน!F270&lt;&gt;"",วันทำงาน!F270,"")</f>
        <v/>
      </c>
      <c r="H270" s="136" t="str">
        <f>IF(F270="Salesman",วันทำงาน!G270,"")</f>
        <v/>
      </c>
      <c r="I270" s="141" t="str">
        <f>IF($H270="","",AB270/$R270*(100%-เงื่อนไข!$B$4))</f>
        <v/>
      </c>
      <c r="J270" s="141" t="str">
        <f>IF($H270="","",AK270/$R270*(100%-เงื่อนไข!$B$4))</f>
        <v/>
      </c>
      <c r="K270" s="141" t="str">
        <f>IF($H270="","",AT270/$R270*(100%-เงื่อนไข!$B$4))</f>
        <v/>
      </c>
      <c r="L270" s="141" t="str">
        <f t="shared" si="58"/>
        <v/>
      </c>
      <c r="M270" s="142" t="str">
        <f>IF((OR(วันทำงาน!H270="",$F$1="")),"",IF(F270="Salesman",วันทำงาน!H270,""))</f>
        <v/>
      </c>
      <c r="N270" s="111">
        <f>IF($M270="",0,IF($X270="P",Y270*เงื่อนไข!$C$5,0))</f>
        <v>0</v>
      </c>
      <c r="O270" s="111">
        <f>IF($M270="",0,IF($X270="P",AH270*เงื่อนไข!$C$5,0))</f>
        <v>0</v>
      </c>
      <c r="P270" s="141">
        <f>IF($M270="",0,IF($X270="P",AQ270*เงื่อนไข!$C$5,0))</f>
        <v>0</v>
      </c>
      <c r="Q270" s="141">
        <f t="shared" si="59"/>
        <v>0</v>
      </c>
      <c r="R270" s="124" t="str">
        <f>IF($A270="","",IF(วันทำงาน!J270&lt;&gt;"",วันทำงาน!J270,""))</f>
        <v/>
      </c>
      <c r="S270" s="124" t="str">
        <f>IF($A270="","",IF(วันทำงาน!K270&lt;&gt;"",วันทำงาน!K270,""))</f>
        <v/>
      </c>
      <c r="T270" s="156">
        <f>IF(วันทำงาน!AZ270&lt;&gt;"",IF(วันทำงาน!AZ270&gt;S270,S270,วันทำงาน!AZ270),"")</f>
        <v>1</v>
      </c>
      <c r="U270" s="106" t="str">
        <f>IF(A270="","",เงื่อนไข!C$4)</f>
        <v/>
      </c>
      <c r="V270" s="106">
        <f t="shared" si="60"/>
        <v>0</v>
      </c>
      <c r="W270" s="105" t="str">
        <f t="shared" si="61"/>
        <v/>
      </c>
      <c r="X270" s="186" t="str">
        <f t="shared" si="62"/>
        <v/>
      </c>
      <c r="Y270" s="184">
        <f>วันทำงาน!AQ270</f>
        <v>0</v>
      </c>
      <c r="Z270" s="150"/>
      <c r="AA270" s="150">
        <f>IF($W270="",0,IF($W270&gt;=100%,เงื่อนไข!$H$4,IF($W270&gt;=80%,เงื่อนไข!$G$4,IF($W270&gt;=50%,เงื่อนไข!$F$4,IF($W270&lt;50%,เงื่อนไข!$E$4)))))</f>
        <v>0</v>
      </c>
      <c r="AB270" s="179">
        <f t="shared" si="63"/>
        <v>0</v>
      </c>
      <c r="AC270" s="141">
        <f t="shared" si="64"/>
        <v>0</v>
      </c>
      <c r="AD270" s="175">
        <f>IF(AB270=0,0,AB270/$R270*เงื่อนไข!$B$4)</f>
        <v>0</v>
      </c>
      <c r="AE270" s="181">
        <f t="shared" si="69"/>
        <v>0</v>
      </c>
      <c r="AF270" s="175">
        <f>SUMIF(วันทำงาน!$F$554:$F$687,$B270,วันทำงาน!$J$554:$J$687)</f>
        <v>0</v>
      </c>
      <c r="AG270" s="182">
        <f>IF((AND($W270&gt;=100%,$W270&lt;&gt;"")),เงื่อนไข!$F$8*Y270/$V270,0)</f>
        <v>0</v>
      </c>
      <c r="AH270" s="181">
        <f>SUM(วันทำงาน!AR270:AT270,วันทำงาน!AV270:AX270)</f>
        <v>0</v>
      </c>
      <c r="AI270" s="150"/>
      <c r="AJ270" s="150">
        <f>IF($W270="",0,IF($W270&gt;=100%,เงื่อนไข!$L$4,IF($W270&gt;=80%,เงื่อนไข!$K$4,IF($W270&gt;=50%,เงื่อนไข!$J$4,IF($W270&lt;50%,เงื่อนไข!$I$4)))))</f>
        <v>0</v>
      </c>
      <c r="AK270" s="179">
        <f t="shared" si="65"/>
        <v>0</v>
      </c>
      <c r="AL270" s="175">
        <f t="shared" si="66"/>
        <v>0</v>
      </c>
      <c r="AM270" s="175">
        <f>IF(AK270=0,0,AK270/$R270*เงื่อนไข!$B$4)</f>
        <v>0</v>
      </c>
      <c r="AN270" s="181">
        <f t="shared" si="70"/>
        <v>0</v>
      </c>
      <c r="AO270" s="175">
        <f>SUMIF(วันทำงาน!$F$554:$F$687,$B270,วันทำงาน!$K$554:$K$687)</f>
        <v>0</v>
      </c>
      <c r="AP270" s="182">
        <f>IF((AND($W270&gt;=100%,$W270&lt;&gt;"")),เงื่อนไข!$F$8*AH270/$V270,0)</f>
        <v>0</v>
      </c>
      <c r="AQ270" s="184">
        <f>วันทำงาน!AU270</f>
        <v>0</v>
      </c>
      <c r="AR270" s="150"/>
      <c r="AS270" s="150">
        <f>IF(W270="",0,IF($W270&gt;=100%,เงื่อนไข!$P$4,IF($W270&gt;=80%,เงื่อนไข!$O$4,IF($W270&gt;=50%,เงื่อนไข!$N$4,IF($W270&lt;50%,เงื่อนไข!$M$4)))))</f>
        <v>0</v>
      </c>
      <c r="AT270" s="179">
        <f t="shared" si="67"/>
        <v>0</v>
      </c>
      <c r="AU270" s="175">
        <f t="shared" si="68"/>
        <v>0</v>
      </c>
      <c r="AV270" s="175">
        <f>IF(AT270=0,0,AT270/$R270*เงื่อนไข!$B$4)</f>
        <v>0</v>
      </c>
      <c r="AW270" s="181">
        <f t="shared" si="71"/>
        <v>0</v>
      </c>
      <c r="AX270" s="175">
        <f>SUMIF(วันทำงาน!$F$554:$F$687,$B270,วันทำงาน!$L$554:$L$687)</f>
        <v>0</v>
      </c>
      <c r="AY270" s="182">
        <f>IF((AND($W270&gt;=100%,$W270&lt;&gt;"")),เงื่อนไข!$F$8*AQ270/$V270,0)</f>
        <v>0</v>
      </c>
    </row>
    <row r="271" spans="1:51" s="6" customFormat="1" x14ac:dyDescent="0.25">
      <c r="A271" s="124" t="str">
        <f>IF(วันทำงาน!A271&lt;&gt;"",วันทำงาน!A271,"")</f>
        <v/>
      </c>
      <c r="B271" s="124" t="str">
        <f>IF(วันทำงาน!B271&lt;&gt;"",วันทำงาน!B271,"")</f>
        <v/>
      </c>
      <c r="C271" s="124"/>
      <c r="D271" s="124" t="str">
        <f>IF(วันทำงาน!C271&lt;&gt;"",วันทำงาน!C271,"")</f>
        <v/>
      </c>
      <c r="E271" s="125" t="str">
        <f>IF(วันทำงาน!D271&lt;&gt;"",วันทำงาน!D271,"")</f>
        <v/>
      </c>
      <c r="F271" s="90" t="str">
        <f>IF(วันทำงาน!E271&lt;&gt;"",วันทำงาน!E271,"")</f>
        <v/>
      </c>
      <c r="G271" s="124" t="str">
        <f>IF(วันทำงาน!F271&lt;&gt;"",วันทำงาน!F271,"")</f>
        <v/>
      </c>
      <c r="H271" s="136" t="str">
        <f>IF(F271="Salesman",วันทำงาน!G271,"")</f>
        <v/>
      </c>
      <c r="I271" s="141" t="str">
        <f>IF($H271="","",AB271/$R271*(100%-เงื่อนไข!$B$4))</f>
        <v/>
      </c>
      <c r="J271" s="141" t="str">
        <f>IF($H271="","",AK271/$R271*(100%-เงื่อนไข!$B$4))</f>
        <v/>
      </c>
      <c r="K271" s="141" t="str">
        <f>IF($H271="","",AT271/$R271*(100%-เงื่อนไข!$B$4))</f>
        <v/>
      </c>
      <c r="L271" s="141" t="str">
        <f t="shared" si="58"/>
        <v/>
      </c>
      <c r="M271" s="142" t="str">
        <f>IF((OR(วันทำงาน!H271="",$F$1="")),"",IF(F271="Salesman",วันทำงาน!H271,""))</f>
        <v/>
      </c>
      <c r="N271" s="111">
        <f>IF($M271="",0,IF($X271="P",Y271*เงื่อนไข!$C$5,0))</f>
        <v>0</v>
      </c>
      <c r="O271" s="111">
        <f>IF($M271="",0,IF($X271="P",AH271*เงื่อนไข!$C$5,0))</f>
        <v>0</v>
      </c>
      <c r="P271" s="141">
        <f>IF($M271="",0,IF($X271="P",AQ271*เงื่อนไข!$C$5,0))</f>
        <v>0</v>
      </c>
      <c r="Q271" s="141">
        <f t="shared" si="59"/>
        <v>0</v>
      </c>
      <c r="R271" s="124" t="str">
        <f>IF($A271="","",IF(วันทำงาน!J271&lt;&gt;"",วันทำงาน!J271,""))</f>
        <v/>
      </c>
      <c r="S271" s="124" t="str">
        <f>IF($A271="","",IF(วันทำงาน!K271&lt;&gt;"",วันทำงาน!K271,""))</f>
        <v/>
      </c>
      <c r="T271" s="156">
        <f>IF(วันทำงาน!AZ271&lt;&gt;"",IF(วันทำงาน!AZ271&gt;S271,S271,วันทำงาน!AZ271),"")</f>
        <v>1</v>
      </c>
      <c r="U271" s="106" t="str">
        <f>IF(A271="","",เงื่อนไข!C$4)</f>
        <v/>
      </c>
      <c r="V271" s="106">
        <f t="shared" si="60"/>
        <v>0</v>
      </c>
      <c r="W271" s="105" t="str">
        <f t="shared" si="61"/>
        <v/>
      </c>
      <c r="X271" s="186" t="str">
        <f t="shared" si="62"/>
        <v/>
      </c>
      <c r="Y271" s="184">
        <f>วันทำงาน!AQ271</f>
        <v>0</v>
      </c>
      <c r="Z271" s="150"/>
      <c r="AA271" s="150">
        <f>IF($W271="",0,IF($W271&gt;=100%,เงื่อนไข!$H$4,IF($W271&gt;=80%,เงื่อนไข!$G$4,IF($W271&gt;=50%,เงื่อนไข!$F$4,IF($W271&lt;50%,เงื่อนไข!$E$4)))))</f>
        <v>0</v>
      </c>
      <c r="AB271" s="179">
        <f t="shared" si="63"/>
        <v>0</v>
      </c>
      <c r="AC271" s="141">
        <f t="shared" si="64"/>
        <v>0</v>
      </c>
      <c r="AD271" s="175">
        <f>IF(AB271=0,0,AB271/$R271*เงื่อนไข!$B$4)</f>
        <v>0</v>
      </c>
      <c r="AE271" s="181">
        <f t="shared" si="69"/>
        <v>0</v>
      </c>
      <c r="AF271" s="175">
        <f>SUMIF(วันทำงาน!$F$554:$F$687,$B271,วันทำงาน!$J$554:$J$687)</f>
        <v>0</v>
      </c>
      <c r="AG271" s="182">
        <f>IF((AND($W271&gt;=100%,$W271&lt;&gt;"")),เงื่อนไข!$F$8*Y271/$V271,0)</f>
        <v>0</v>
      </c>
      <c r="AH271" s="181">
        <f>SUM(วันทำงาน!AR271:AT271,วันทำงาน!AV271:AX271)</f>
        <v>0</v>
      </c>
      <c r="AI271" s="150"/>
      <c r="AJ271" s="150">
        <f>IF($W271="",0,IF($W271&gt;=100%,เงื่อนไข!$L$4,IF($W271&gt;=80%,เงื่อนไข!$K$4,IF($W271&gt;=50%,เงื่อนไข!$J$4,IF($W271&lt;50%,เงื่อนไข!$I$4)))))</f>
        <v>0</v>
      </c>
      <c r="AK271" s="179">
        <f t="shared" si="65"/>
        <v>0</v>
      </c>
      <c r="AL271" s="175">
        <f t="shared" si="66"/>
        <v>0</v>
      </c>
      <c r="AM271" s="175">
        <f>IF(AK271=0,0,AK271/$R271*เงื่อนไข!$B$4)</f>
        <v>0</v>
      </c>
      <c r="AN271" s="181">
        <f t="shared" si="70"/>
        <v>0</v>
      </c>
      <c r="AO271" s="175">
        <f>SUMIF(วันทำงาน!$F$554:$F$687,$B271,วันทำงาน!$K$554:$K$687)</f>
        <v>0</v>
      </c>
      <c r="AP271" s="182">
        <f>IF((AND($W271&gt;=100%,$W271&lt;&gt;"")),เงื่อนไข!$F$8*AH271/$V271,0)</f>
        <v>0</v>
      </c>
      <c r="AQ271" s="184">
        <f>วันทำงาน!AU271</f>
        <v>0</v>
      </c>
      <c r="AR271" s="150"/>
      <c r="AS271" s="150">
        <f>IF(W271="",0,IF($W271&gt;=100%,เงื่อนไข!$P$4,IF($W271&gt;=80%,เงื่อนไข!$O$4,IF($W271&gt;=50%,เงื่อนไข!$N$4,IF($W271&lt;50%,เงื่อนไข!$M$4)))))</f>
        <v>0</v>
      </c>
      <c r="AT271" s="179">
        <f t="shared" si="67"/>
        <v>0</v>
      </c>
      <c r="AU271" s="175">
        <f t="shared" si="68"/>
        <v>0</v>
      </c>
      <c r="AV271" s="175">
        <f>IF(AT271=0,0,AT271/$R271*เงื่อนไข!$B$4)</f>
        <v>0</v>
      </c>
      <c r="AW271" s="181">
        <f t="shared" si="71"/>
        <v>0</v>
      </c>
      <c r="AX271" s="175">
        <f>SUMIF(วันทำงาน!$F$554:$F$687,$B271,วันทำงาน!$L$554:$L$687)</f>
        <v>0</v>
      </c>
      <c r="AY271" s="182">
        <f>IF((AND($W271&gt;=100%,$W271&lt;&gt;"")),เงื่อนไข!$F$8*AQ271/$V271,0)</f>
        <v>0</v>
      </c>
    </row>
    <row r="272" spans="1:51" s="6" customFormat="1" x14ac:dyDescent="0.25">
      <c r="A272" s="124" t="str">
        <f>IF(วันทำงาน!A272&lt;&gt;"",วันทำงาน!A272,"")</f>
        <v/>
      </c>
      <c r="B272" s="124" t="str">
        <f>IF(วันทำงาน!B272&lt;&gt;"",วันทำงาน!B272,"")</f>
        <v/>
      </c>
      <c r="C272" s="124"/>
      <c r="D272" s="124" t="str">
        <f>IF(วันทำงาน!C272&lt;&gt;"",วันทำงาน!C272,"")</f>
        <v/>
      </c>
      <c r="E272" s="125" t="str">
        <f>IF(วันทำงาน!D272&lt;&gt;"",วันทำงาน!D272,"")</f>
        <v/>
      </c>
      <c r="F272" s="90" t="str">
        <f>IF(วันทำงาน!E272&lt;&gt;"",วันทำงาน!E272,"")</f>
        <v/>
      </c>
      <c r="G272" s="124" t="str">
        <f>IF(วันทำงาน!F272&lt;&gt;"",วันทำงาน!F272,"")</f>
        <v/>
      </c>
      <c r="H272" s="136" t="str">
        <f>IF(F272="Salesman",วันทำงาน!G272,"")</f>
        <v/>
      </c>
      <c r="I272" s="141" t="str">
        <f>IF($H272="","",AB272/$R272*(100%-เงื่อนไข!$B$4))</f>
        <v/>
      </c>
      <c r="J272" s="141" t="str">
        <f>IF($H272="","",AK272/$R272*(100%-เงื่อนไข!$B$4))</f>
        <v/>
      </c>
      <c r="K272" s="141" t="str">
        <f>IF($H272="","",AT272/$R272*(100%-เงื่อนไข!$B$4))</f>
        <v/>
      </c>
      <c r="L272" s="141" t="str">
        <f t="shared" si="58"/>
        <v/>
      </c>
      <c r="M272" s="142" t="str">
        <f>IF((OR(วันทำงาน!H272="",$F$1="")),"",IF(F272="Salesman",วันทำงาน!H272,""))</f>
        <v/>
      </c>
      <c r="N272" s="111">
        <f>IF($M272="",0,IF($X272="P",Y272*เงื่อนไข!$C$5,0))</f>
        <v>0</v>
      </c>
      <c r="O272" s="111">
        <f>IF($M272="",0,IF($X272="P",AH272*เงื่อนไข!$C$5,0))</f>
        <v>0</v>
      </c>
      <c r="P272" s="141">
        <f>IF($M272="",0,IF($X272="P",AQ272*เงื่อนไข!$C$5,0))</f>
        <v>0</v>
      </c>
      <c r="Q272" s="141">
        <f t="shared" si="59"/>
        <v>0</v>
      </c>
      <c r="R272" s="124" t="str">
        <f>IF($A272="","",IF(วันทำงาน!J272&lt;&gt;"",วันทำงาน!J272,""))</f>
        <v/>
      </c>
      <c r="S272" s="124" t="str">
        <f>IF($A272="","",IF(วันทำงาน!K272&lt;&gt;"",วันทำงาน!K272,""))</f>
        <v/>
      </c>
      <c r="T272" s="156">
        <f>IF(วันทำงาน!AZ272&lt;&gt;"",IF(วันทำงาน!AZ272&gt;S272,S272,วันทำงาน!AZ272),"")</f>
        <v>1</v>
      </c>
      <c r="U272" s="106" t="str">
        <f>IF(A272="","",เงื่อนไข!C$4)</f>
        <v/>
      </c>
      <c r="V272" s="106">
        <f t="shared" si="60"/>
        <v>0</v>
      </c>
      <c r="W272" s="105" t="str">
        <f t="shared" si="61"/>
        <v/>
      </c>
      <c r="X272" s="186" t="str">
        <f t="shared" si="62"/>
        <v/>
      </c>
      <c r="Y272" s="184">
        <f>วันทำงาน!AQ272</f>
        <v>0</v>
      </c>
      <c r="Z272" s="150"/>
      <c r="AA272" s="150">
        <f>IF($W272="",0,IF($W272&gt;=100%,เงื่อนไข!$H$4,IF($W272&gt;=80%,เงื่อนไข!$G$4,IF($W272&gt;=50%,เงื่อนไข!$F$4,IF($W272&lt;50%,เงื่อนไข!$E$4)))))</f>
        <v>0</v>
      </c>
      <c r="AB272" s="179">
        <f t="shared" si="63"/>
        <v>0</v>
      </c>
      <c r="AC272" s="141">
        <f t="shared" si="64"/>
        <v>0</v>
      </c>
      <c r="AD272" s="175">
        <f>IF(AB272=0,0,AB272/$R272*เงื่อนไข!$B$4)</f>
        <v>0</v>
      </c>
      <c r="AE272" s="181">
        <f t="shared" si="69"/>
        <v>0</v>
      </c>
      <c r="AF272" s="175">
        <f>SUMIF(วันทำงาน!$F$554:$F$687,$B272,วันทำงาน!$J$554:$J$687)</f>
        <v>0</v>
      </c>
      <c r="AG272" s="182">
        <f>IF((AND($W272&gt;=100%,$W272&lt;&gt;"")),เงื่อนไข!$F$8*Y272/$V272,0)</f>
        <v>0</v>
      </c>
      <c r="AH272" s="181">
        <f>SUM(วันทำงาน!AR272:AT272,วันทำงาน!AV272:AX272)</f>
        <v>0</v>
      </c>
      <c r="AI272" s="150"/>
      <c r="AJ272" s="150">
        <f>IF($W272="",0,IF($W272&gt;=100%,เงื่อนไข!$L$4,IF($W272&gt;=80%,เงื่อนไข!$K$4,IF($W272&gt;=50%,เงื่อนไข!$J$4,IF($W272&lt;50%,เงื่อนไข!$I$4)))))</f>
        <v>0</v>
      </c>
      <c r="AK272" s="179">
        <f t="shared" si="65"/>
        <v>0</v>
      </c>
      <c r="AL272" s="175">
        <f t="shared" si="66"/>
        <v>0</v>
      </c>
      <c r="AM272" s="175">
        <f>IF(AK272=0,0,AK272/$R272*เงื่อนไข!$B$4)</f>
        <v>0</v>
      </c>
      <c r="AN272" s="181">
        <f t="shared" si="70"/>
        <v>0</v>
      </c>
      <c r="AO272" s="175">
        <f>SUMIF(วันทำงาน!$F$554:$F$687,$B272,วันทำงาน!$K$554:$K$687)</f>
        <v>0</v>
      </c>
      <c r="AP272" s="182">
        <f>IF((AND($W272&gt;=100%,$W272&lt;&gt;"")),เงื่อนไข!$F$8*AH272/$V272,0)</f>
        <v>0</v>
      </c>
      <c r="AQ272" s="184">
        <f>วันทำงาน!AU272</f>
        <v>0</v>
      </c>
      <c r="AR272" s="150"/>
      <c r="AS272" s="150">
        <f>IF(W272="",0,IF($W272&gt;=100%,เงื่อนไข!$P$4,IF($W272&gt;=80%,เงื่อนไข!$O$4,IF($W272&gt;=50%,เงื่อนไข!$N$4,IF($W272&lt;50%,เงื่อนไข!$M$4)))))</f>
        <v>0</v>
      </c>
      <c r="AT272" s="179">
        <f t="shared" si="67"/>
        <v>0</v>
      </c>
      <c r="AU272" s="175">
        <f t="shared" si="68"/>
        <v>0</v>
      </c>
      <c r="AV272" s="175">
        <f>IF(AT272=0,0,AT272/$R272*เงื่อนไข!$B$4)</f>
        <v>0</v>
      </c>
      <c r="AW272" s="181">
        <f t="shared" si="71"/>
        <v>0</v>
      </c>
      <c r="AX272" s="175">
        <f>SUMIF(วันทำงาน!$F$554:$F$687,$B272,วันทำงาน!$L$554:$L$687)</f>
        <v>0</v>
      </c>
      <c r="AY272" s="182">
        <f>IF((AND($W272&gt;=100%,$W272&lt;&gt;"")),เงื่อนไข!$F$8*AQ272/$V272,0)</f>
        <v>0</v>
      </c>
    </row>
    <row r="273" spans="1:51" s="6" customFormat="1" x14ac:dyDescent="0.25">
      <c r="A273" s="124" t="str">
        <f>IF(วันทำงาน!A273&lt;&gt;"",วันทำงาน!A273,"")</f>
        <v/>
      </c>
      <c r="B273" s="124" t="str">
        <f>IF(วันทำงาน!B273&lt;&gt;"",วันทำงาน!B273,"")</f>
        <v/>
      </c>
      <c r="C273" s="124"/>
      <c r="D273" s="124" t="str">
        <f>IF(วันทำงาน!C273&lt;&gt;"",วันทำงาน!C273,"")</f>
        <v/>
      </c>
      <c r="E273" s="125" t="str">
        <f>IF(วันทำงาน!D273&lt;&gt;"",วันทำงาน!D273,"")</f>
        <v/>
      </c>
      <c r="F273" s="90" t="str">
        <f>IF(วันทำงาน!E273&lt;&gt;"",วันทำงาน!E273,"")</f>
        <v/>
      </c>
      <c r="G273" s="124" t="str">
        <f>IF(วันทำงาน!F273&lt;&gt;"",วันทำงาน!F273,"")</f>
        <v/>
      </c>
      <c r="H273" s="136" t="str">
        <f>IF(F273="Salesman",วันทำงาน!G273,"")</f>
        <v/>
      </c>
      <c r="I273" s="141" t="str">
        <f>IF($H273="","",AB273/$R273*(100%-เงื่อนไข!$B$4))</f>
        <v/>
      </c>
      <c r="J273" s="141" t="str">
        <f>IF($H273="","",AK273/$R273*(100%-เงื่อนไข!$B$4))</f>
        <v/>
      </c>
      <c r="K273" s="141" t="str">
        <f>IF($H273="","",AT273/$R273*(100%-เงื่อนไข!$B$4))</f>
        <v/>
      </c>
      <c r="L273" s="141" t="str">
        <f t="shared" si="58"/>
        <v/>
      </c>
      <c r="M273" s="142" t="str">
        <f>IF((OR(วันทำงาน!H273="",$F$1="")),"",IF(F273="Salesman",วันทำงาน!H273,""))</f>
        <v/>
      </c>
      <c r="N273" s="111">
        <f>IF($M273="",0,IF($X273="P",Y273*เงื่อนไข!$C$5,0))</f>
        <v>0</v>
      </c>
      <c r="O273" s="111">
        <f>IF($M273="",0,IF($X273="P",AH273*เงื่อนไข!$C$5,0))</f>
        <v>0</v>
      </c>
      <c r="P273" s="141">
        <f>IF($M273="",0,IF($X273="P",AQ273*เงื่อนไข!$C$5,0))</f>
        <v>0</v>
      </c>
      <c r="Q273" s="141">
        <f t="shared" si="59"/>
        <v>0</v>
      </c>
      <c r="R273" s="124" t="str">
        <f>IF($A273="","",IF(วันทำงาน!J273&lt;&gt;"",วันทำงาน!J273,""))</f>
        <v/>
      </c>
      <c r="S273" s="124" t="str">
        <f>IF($A273="","",IF(วันทำงาน!K273&lt;&gt;"",วันทำงาน!K273,""))</f>
        <v/>
      </c>
      <c r="T273" s="156">
        <f>IF(วันทำงาน!AZ273&lt;&gt;"",IF(วันทำงาน!AZ273&gt;S273,S273,วันทำงาน!AZ273),"")</f>
        <v>1</v>
      </c>
      <c r="U273" s="106" t="str">
        <f>IF(A273="","",เงื่อนไข!C$4)</f>
        <v/>
      </c>
      <c r="V273" s="106">
        <f t="shared" si="60"/>
        <v>0</v>
      </c>
      <c r="W273" s="105" t="str">
        <f t="shared" si="61"/>
        <v/>
      </c>
      <c r="X273" s="186" t="str">
        <f t="shared" si="62"/>
        <v/>
      </c>
      <c r="Y273" s="184">
        <f>วันทำงาน!AQ273</f>
        <v>0</v>
      </c>
      <c r="Z273" s="150"/>
      <c r="AA273" s="150">
        <f>IF($W273="",0,IF($W273&gt;=100%,เงื่อนไข!$H$4,IF($W273&gt;=80%,เงื่อนไข!$G$4,IF($W273&gt;=50%,เงื่อนไข!$F$4,IF($W273&lt;50%,เงื่อนไข!$E$4)))))</f>
        <v>0</v>
      </c>
      <c r="AB273" s="179">
        <f t="shared" si="63"/>
        <v>0</v>
      </c>
      <c r="AC273" s="141">
        <f t="shared" si="64"/>
        <v>0</v>
      </c>
      <c r="AD273" s="175">
        <f>IF(AB273=0,0,AB273/$R273*เงื่อนไข!$B$4)</f>
        <v>0</v>
      </c>
      <c r="AE273" s="181">
        <f t="shared" si="69"/>
        <v>0</v>
      </c>
      <c r="AF273" s="175">
        <f>SUMIF(วันทำงาน!$F$554:$F$687,$B273,วันทำงาน!$J$554:$J$687)</f>
        <v>0</v>
      </c>
      <c r="AG273" s="182">
        <f>IF((AND($W273&gt;=100%,$W273&lt;&gt;"")),เงื่อนไข!$F$8*Y273/$V273,0)</f>
        <v>0</v>
      </c>
      <c r="AH273" s="181">
        <f>SUM(วันทำงาน!AR273:AT273,วันทำงาน!AV273:AX273)</f>
        <v>0</v>
      </c>
      <c r="AI273" s="150"/>
      <c r="AJ273" s="150">
        <f>IF($W273="",0,IF($W273&gt;=100%,เงื่อนไข!$L$4,IF($W273&gt;=80%,เงื่อนไข!$K$4,IF($W273&gt;=50%,เงื่อนไข!$J$4,IF($W273&lt;50%,เงื่อนไข!$I$4)))))</f>
        <v>0</v>
      </c>
      <c r="AK273" s="179">
        <f t="shared" si="65"/>
        <v>0</v>
      </c>
      <c r="AL273" s="175">
        <f t="shared" si="66"/>
        <v>0</v>
      </c>
      <c r="AM273" s="175">
        <f>IF(AK273=0,0,AK273/$R273*เงื่อนไข!$B$4)</f>
        <v>0</v>
      </c>
      <c r="AN273" s="181">
        <f t="shared" si="70"/>
        <v>0</v>
      </c>
      <c r="AO273" s="175">
        <f>SUMIF(วันทำงาน!$F$554:$F$687,$B273,วันทำงาน!$K$554:$K$687)</f>
        <v>0</v>
      </c>
      <c r="AP273" s="182">
        <f>IF((AND($W273&gt;=100%,$W273&lt;&gt;"")),เงื่อนไข!$F$8*AH273/$V273,0)</f>
        <v>0</v>
      </c>
      <c r="AQ273" s="184">
        <f>วันทำงาน!AU273</f>
        <v>0</v>
      </c>
      <c r="AR273" s="150"/>
      <c r="AS273" s="150">
        <f>IF(W273="",0,IF($W273&gt;=100%,เงื่อนไข!$P$4,IF($W273&gt;=80%,เงื่อนไข!$O$4,IF($W273&gt;=50%,เงื่อนไข!$N$4,IF($W273&lt;50%,เงื่อนไข!$M$4)))))</f>
        <v>0</v>
      </c>
      <c r="AT273" s="179">
        <f t="shared" si="67"/>
        <v>0</v>
      </c>
      <c r="AU273" s="175">
        <f t="shared" si="68"/>
        <v>0</v>
      </c>
      <c r="AV273" s="175">
        <f>IF(AT273=0,0,AT273/$R273*เงื่อนไข!$B$4)</f>
        <v>0</v>
      </c>
      <c r="AW273" s="181">
        <f t="shared" si="71"/>
        <v>0</v>
      </c>
      <c r="AX273" s="175">
        <f>SUMIF(วันทำงาน!$F$554:$F$687,$B273,วันทำงาน!$L$554:$L$687)</f>
        <v>0</v>
      </c>
      <c r="AY273" s="182">
        <f>IF((AND($W273&gt;=100%,$W273&lt;&gt;"")),เงื่อนไข!$F$8*AQ273/$V273,0)</f>
        <v>0</v>
      </c>
    </row>
    <row r="274" spans="1:51" s="6" customFormat="1" x14ac:dyDescent="0.25">
      <c r="A274" s="124" t="str">
        <f>IF(วันทำงาน!A274&lt;&gt;"",วันทำงาน!A274,"")</f>
        <v/>
      </c>
      <c r="B274" s="124" t="str">
        <f>IF(วันทำงาน!B274&lt;&gt;"",วันทำงาน!B274,"")</f>
        <v/>
      </c>
      <c r="C274" s="124"/>
      <c r="D274" s="124" t="str">
        <f>IF(วันทำงาน!C274&lt;&gt;"",วันทำงาน!C274,"")</f>
        <v/>
      </c>
      <c r="E274" s="125" t="str">
        <f>IF(วันทำงาน!D274&lt;&gt;"",วันทำงาน!D274,"")</f>
        <v/>
      </c>
      <c r="F274" s="90" t="str">
        <f>IF(วันทำงาน!E274&lt;&gt;"",วันทำงาน!E274,"")</f>
        <v/>
      </c>
      <c r="G274" s="124" t="str">
        <f>IF(วันทำงาน!F274&lt;&gt;"",วันทำงาน!F274,"")</f>
        <v/>
      </c>
      <c r="H274" s="136" t="str">
        <f>IF(F274="Salesman",วันทำงาน!G274,"")</f>
        <v/>
      </c>
      <c r="I274" s="141" t="str">
        <f>IF($H274="","",AB274/$R274*(100%-เงื่อนไข!$B$4))</f>
        <v/>
      </c>
      <c r="J274" s="141" t="str">
        <f>IF($H274="","",AK274/$R274*(100%-เงื่อนไข!$B$4))</f>
        <v/>
      </c>
      <c r="K274" s="141" t="str">
        <f>IF($H274="","",AT274/$R274*(100%-เงื่อนไข!$B$4))</f>
        <v/>
      </c>
      <c r="L274" s="141" t="str">
        <f t="shared" si="58"/>
        <v/>
      </c>
      <c r="M274" s="142" t="str">
        <f>IF((OR(วันทำงาน!H274="",$F$1="")),"",IF(F274="Salesman",วันทำงาน!H274,""))</f>
        <v/>
      </c>
      <c r="N274" s="111">
        <f>IF($M274="",0,IF($X274="P",Y274*เงื่อนไข!$C$5,0))</f>
        <v>0</v>
      </c>
      <c r="O274" s="111">
        <f>IF($M274="",0,IF($X274="P",AH274*เงื่อนไข!$C$5,0))</f>
        <v>0</v>
      </c>
      <c r="P274" s="141">
        <f>IF($M274="",0,IF($X274="P",AQ274*เงื่อนไข!$C$5,0))</f>
        <v>0</v>
      </c>
      <c r="Q274" s="141">
        <f t="shared" si="59"/>
        <v>0</v>
      </c>
      <c r="R274" s="124" t="str">
        <f>IF($A274="","",IF(วันทำงาน!J274&lt;&gt;"",วันทำงาน!J274,""))</f>
        <v/>
      </c>
      <c r="S274" s="124" t="str">
        <f>IF($A274="","",IF(วันทำงาน!K274&lt;&gt;"",วันทำงาน!K274,""))</f>
        <v/>
      </c>
      <c r="T274" s="156">
        <f>IF(วันทำงาน!AZ274&lt;&gt;"",IF(วันทำงาน!AZ274&gt;S274,S274,วันทำงาน!AZ274),"")</f>
        <v>1</v>
      </c>
      <c r="U274" s="106" t="str">
        <f>IF(A274="","",เงื่อนไข!C$4)</f>
        <v/>
      </c>
      <c r="V274" s="106">
        <f t="shared" si="60"/>
        <v>0</v>
      </c>
      <c r="W274" s="105" t="str">
        <f t="shared" si="61"/>
        <v/>
      </c>
      <c r="X274" s="186" t="str">
        <f t="shared" si="62"/>
        <v/>
      </c>
      <c r="Y274" s="184">
        <f>วันทำงาน!AQ274</f>
        <v>0</v>
      </c>
      <c r="Z274" s="150"/>
      <c r="AA274" s="150">
        <f>IF($W274="",0,IF($W274&gt;=100%,เงื่อนไข!$H$4,IF($W274&gt;=80%,เงื่อนไข!$G$4,IF($W274&gt;=50%,เงื่อนไข!$F$4,IF($W274&lt;50%,เงื่อนไข!$E$4)))))</f>
        <v>0</v>
      </c>
      <c r="AB274" s="179">
        <f t="shared" si="63"/>
        <v>0</v>
      </c>
      <c r="AC274" s="141">
        <f t="shared" si="64"/>
        <v>0</v>
      </c>
      <c r="AD274" s="175">
        <f>IF(AB274=0,0,AB274/$R274*เงื่อนไข!$B$4)</f>
        <v>0</v>
      </c>
      <c r="AE274" s="181">
        <f t="shared" si="69"/>
        <v>0</v>
      </c>
      <c r="AF274" s="175">
        <f>SUMIF(วันทำงาน!$F$554:$F$687,$B274,วันทำงาน!$J$554:$J$687)</f>
        <v>0</v>
      </c>
      <c r="AG274" s="182">
        <f>IF((AND($W274&gt;=100%,$W274&lt;&gt;"")),เงื่อนไข!$F$8*Y274/$V274,0)</f>
        <v>0</v>
      </c>
      <c r="AH274" s="181">
        <f>SUM(วันทำงาน!AR274:AT274,วันทำงาน!AV274:AX274)</f>
        <v>0</v>
      </c>
      <c r="AI274" s="150"/>
      <c r="AJ274" s="150">
        <f>IF($W274="",0,IF($W274&gt;=100%,เงื่อนไข!$L$4,IF($W274&gt;=80%,เงื่อนไข!$K$4,IF($W274&gt;=50%,เงื่อนไข!$J$4,IF($W274&lt;50%,เงื่อนไข!$I$4)))))</f>
        <v>0</v>
      </c>
      <c r="AK274" s="179">
        <f t="shared" si="65"/>
        <v>0</v>
      </c>
      <c r="AL274" s="175">
        <f t="shared" si="66"/>
        <v>0</v>
      </c>
      <c r="AM274" s="175">
        <f>IF(AK274=0,0,AK274/$R274*เงื่อนไข!$B$4)</f>
        <v>0</v>
      </c>
      <c r="AN274" s="181">
        <f t="shared" si="70"/>
        <v>0</v>
      </c>
      <c r="AO274" s="175">
        <f>SUMIF(วันทำงาน!$F$554:$F$687,$B274,วันทำงาน!$K$554:$K$687)</f>
        <v>0</v>
      </c>
      <c r="AP274" s="182">
        <f>IF((AND($W274&gt;=100%,$W274&lt;&gt;"")),เงื่อนไข!$F$8*AH274/$V274,0)</f>
        <v>0</v>
      </c>
      <c r="AQ274" s="184">
        <f>วันทำงาน!AU274</f>
        <v>0</v>
      </c>
      <c r="AR274" s="150"/>
      <c r="AS274" s="150">
        <f>IF(W274="",0,IF($W274&gt;=100%,เงื่อนไข!$P$4,IF($W274&gt;=80%,เงื่อนไข!$O$4,IF($W274&gt;=50%,เงื่อนไข!$N$4,IF($W274&lt;50%,เงื่อนไข!$M$4)))))</f>
        <v>0</v>
      </c>
      <c r="AT274" s="179">
        <f t="shared" si="67"/>
        <v>0</v>
      </c>
      <c r="AU274" s="175">
        <f t="shared" si="68"/>
        <v>0</v>
      </c>
      <c r="AV274" s="175">
        <f>IF(AT274=0,0,AT274/$R274*เงื่อนไข!$B$4)</f>
        <v>0</v>
      </c>
      <c r="AW274" s="181">
        <f t="shared" si="71"/>
        <v>0</v>
      </c>
      <c r="AX274" s="175">
        <f>SUMIF(วันทำงาน!$F$554:$F$687,$B274,วันทำงาน!$L$554:$L$687)</f>
        <v>0</v>
      </c>
      <c r="AY274" s="182">
        <f>IF((AND($W274&gt;=100%,$W274&lt;&gt;"")),เงื่อนไข!$F$8*AQ274/$V274,0)</f>
        <v>0</v>
      </c>
    </row>
    <row r="275" spans="1:51" s="6" customFormat="1" x14ac:dyDescent="0.25">
      <c r="A275" s="124" t="str">
        <f>IF(วันทำงาน!A275&lt;&gt;"",วันทำงาน!A275,"")</f>
        <v/>
      </c>
      <c r="B275" s="124" t="str">
        <f>IF(วันทำงาน!B275&lt;&gt;"",วันทำงาน!B275,"")</f>
        <v/>
      </c>
      <c r="C275" s="124"/>
      <c r="D275" s="124" t="str">
        <f>IF(วันทำงาน!C275&lt;&gt;"",วันทำงาน!C275,"")</f>
        <v/>
      </c>
      <c r="E275" s="125" t="str">
        <f>IF(วันทำงาน!D275&lt;&gt;"",วันทำงาน!D275,"")</f>
        <v/>
      </c>
      <c r="F275" s="90" t="str">
        <f>IF(วันทำงาน!E275&lt;&gt;"",วันทำงาน!E275,"")</f>
        <v/>
      </c>
      <c r="G275" s="124" t="str">
        <f>IF(วันทำงาน!F275&lt;&gt;"",วันทำงาน!F275,"")</f>
        <v/>
      </c>
      <c r="H275" s="136" t="str">
        <f>IF(F275="Salesman",วันทำงาน!G275,"")</f>
        <v/>
      </c>
      <c r="I275" s="141" t="str">
        <f>IF($H275="","",AB275/$R275*(100%-เงื่อนไข!$B$4))</f>
        <v/>
      </c>
      <c r="J275" s="141" t="str">
        <f>IF($H275="","",AK275/$R275*(100%-เงื่อนไข!$B$4))</f>
        <v/>
      </c>
      <c r="K275" s="141" t="str">
        <f>IF($H275="","",AT275/$R275*(100%-เงื่อนไข!$B$4))</f>
        <v/>
      </c>
      <c r="L275" s="141" t="str">
        <f t="shared" si="58"/>
        <v/>
      </c>
      <c r="M275" s="142" t="str">
        <f>IF((OR(วันทำงาน!H275="",$F$1="")),"",IF(F275="Salesman",วันทำงาน!H275,""))</f>
        <v/>
      </c>
      <c r="N275" s="111">
        <f>IF($M275="",0,IF($X275="P",Y275*เงื่อนไข!$C$5,0))</f>
        <v>0</v>
      </c>
      <c r="O275" s="111">
        <f>IF($M275="",0,IF($X275="P",AH275*เงื่อนไข!$C$5,0))</f>
        <v>0</v>
      </c>
      <c r="P275" s="141">
        <f>IF($M275="",0,IF($X275="P",AQ275*เงื่อนไข!$C$5,0))</f>
        <v>0</v>
      </c>
      <c r="Q275" s="141">
        <f t="shared" si="59"/>
        <v>0</v>
      </c>
      <c r="R275" s="124" t="str">
        <f>IF($A275="","",IF(วันทำงาน!J275&lt;&gt;"",วันทำงาน!J275,""))</f>
        <v/>
      </c>
      <c r="S275" s="124" t="str">
        <f>IF($A275="","",IF(วันทำงาน!K275&lt;&gt;"",วันทำงาน!K275,""))</f>
        <v/>
      </c>
      <c r="T275" s="156">
        <f>IF(วันทำงาน!AZ275&lt;&gt;"",IF(วันทำงาน!AZ275&gt;S275,S275,วันทำงาน!AZ275),"")</f>
        <v>1</v>
      </c>
      <c r="U275" s="106" t="str">
        <f>IF(A275="","",เงื่อนไข!C$4)</f>
        <v/>
      </c>
      <c r="V275" s="106">
        <f t="shared" si="60"/>
        <v>0</v>
      </c>
      <c r="W275" s="105" t="str">
        <f t="shared" si="61"/>
        <v/>
      </c>
      <c r="X275" s="186" t="str">
        <f t="shared" si="62"/>
        <v/>
      </c>
      <c r="Y275" s="184">
        <f>วันทำงาน!AQ275</f>
        <v>0</v>
      </c>
      <c r="Z275" s="150"/>
      <c r="AA275" s="150">
        <f>IF($W275="",0,IF($W275&gt;=100%,เงื่อนไข!$H$4,IF($W275&gt;=80%,เงื่อนไข!$G$4,IF($W275&gt;=50%,เงื่อนไข!$F$4,IF($W275&lt;50%,เงื่อนไข!$E$4)))))</f>
        <v>0</v>
      </c>
      <c r="AB275" s="179">
        <f t="shared" si="63"/>
        <v>0</v>
      </c>
      <c r="AC275" s="141">
        <f t="shared" si="64"/>
        <v>0</v>
      </c>
      <c r="AD275" s="175">
        <f>IF(AB275=0,0,AB275/$R275*เงื่อนไข!$B$4)</f>
        <v>0</v>
      </c>
      <c r="AE275" s="181">
        <f t="shared" si="69"/>
        <v>0</v>
      </c>
      <c r="AF275" s="175">
        <f>SUMIF(วันทำงาน!$F$554:$F$687,$B275,วันทำงาน!$J$554:$J$687)</f>
        <v>0</v>
      </c>
      <c r="AG275" s="182">
        <f>IF((AND($W275&gt;=100%,$W275&lt;&gt;"")),เงื่อนไข!$F$8*Y275/$V275,0)</f>
        <v>0</v>
      </c>
      <c r="AH275" s="181">
        <f>SUM(วันทำงาน!AR275:AT275,วันทำงาน!AV275:AX275)</f>
        <v>0</v>
      </c>
      <c r="AI275" s="150"/>
      <c r="AJ275" s="150">
        <f>IF($W275="",0,IF($W275&gt;=100%,เงื่อนไข!$L$4,IF($W275&gt;=80%,เงื่อนไข!$K$4,IF($W275&gt;=50%,เงื่อนไข!$J$4,IF($W275&lt;50%,เงื่อนไข!$I$4)))))</f>
        <v>0</v>
      </c>
      <c r="AK275" s="179">
        <f t="shared" si="65"/>
        <v>0</v>
      </c>
      <c r="AL275" s="175">
        <f t="shared" si="66"/>
        <v>0</v>
      </c>
      <c r="AM275" s="175">
        <f>IF(AK275=0,0,AK275/$R275*เงื่อนไข!$B$4)</f>
        <v>0</v>
      </c>
      <c r="AN275" s="181">
        <f t="shared" si="70"/>
        <v>0</v>
      </c>
      <c r="AO275" s="175">
        <f>SUMIF(วันทำงาน!$F$554:$F$687,$B275,วันทำงาน!$K$554:$K$687)</f>
        <v>0</v>
      </c>
      <c r="AP275" s="182">
        <f>IF((AND($W275&gt;=100%,$W275&lt;&gt;"")),เงื่อนไข!$F$8*AH275/$V275,0)</f>
        <v>0</v>
      </c>
      <c r="AQ275" s="184">
        <f>วันทำงาน!AU275</f>
        <v>0</v>
      </c>
      <c r="AR275" s="150"/>
      <c r="AS275" s="150">
        <f>IF(W275="",0,IF($W275&gt;=100%,เงื่อนไข!$P$4,IF($W275&gt;=80%,เงื่อนไข!$O$4,IF($W275&gt;=50%,เงื่อนไข!$N$4,IF($W275&lt;50%,เงื่อนไข!$M$4)))))</f>
        <v>0</v>
      </c>
      <c r="AT275" s="179">
        <f t="shared" si="67"/>
        <v>0</v>
      </c>
      <c r="AU275" s="175">
        <f t="shared" si="68"/>
        <v>0</v>
      </c>
      <c r="AV275" s="175">
        <f>IF(AT275=0,0,AT275/$R275*เงื่อนไข!$B$4)</f>
        <v>0</v>
      </c>
      <c r="AW275" s="181">
        <f t="shared" si="71"/>
        <v>0</v>
      </c>
      <c r="AX275" s="175">
        <f>SUMIF(วันทำงาน!$F$554:$F$687,$B275,วันทำงาน!$L$554:$L$687)</f>
        <v>0</v>
      </c>
      <c r="AY275" s="182">
        <f>IF((AND($W275&gt;=100%,$W275&lt;&gt;"")),เงื่อนไข!$F$8*AQ275/$V275,0)</f>
        <v>0</v>
      </c>
    </row>
    <row r="276" spans="1:51" s="6" customFormat="1" x14ac:dyDescent="0.25">
      <c r="A276" s="124" t="str">
        <f>IF(วันทำงาน!A276&lt;&gt;"",วันทำงาน!A276,"")</f>
        <v/>
      </c>
      <c r="B276" s="124" t="str">
        <f>IF(วันทำงาน!B276&lt;&gt;"",วันทำงาน!B276,"")</f>
        <v/>
      </c>
      <c r="C276" s="124"/>
      <c r="D276" s="124" t="str">
        <f>IF(วันทำงาน!C276&lt;&gt;"",วันทำงาน!C276,"")</f>
        <v/>
      </c>
      <c r="E276" s="125" t="str">
        <f>IF(วันทำงาน!D276&lt;&gt;"",วันทำงาน!D276,"")</f>
        <v/>
      </c>
      <c r="F276" s="90" t="str">
        <f>IF(วันทำงาน!E276&lt;&gt;"",วันทำงาน!E276,"")</f>
        <v/>
      </c>
      <c r="G276" s="124" t="str">
        <f>IF(วันทำงาน!F276&lt;&gt;"",วันทำงาน!F276,"")</f>
        <v/>
      </c>
      <c r="H276" s="136" t="str">
        <f>IF(F276="Salesman",วันทำงาน!G276,"")</f>
        <v/>
      </c>
      <c r="I276" s="141" t="str">
        <f>IF($H276="","",AB276/$R276*(100%-เงื่อนไข!$B$4))</f>
        <v/>
      </c>
      <c r="J276" s="141" t="str">
        <f>IF($H276="","",AK276/$R276*(100%-เงื่อนไข!$B$4))</f>
        <v/>
      </c>
      <c r="K276" s="141" t="str">
        <f>IF($H276="","",AT276/$R276*(100%-เงื่อนไข!$B$4))</f>
        <v/>
      </c>
      <c r="L276" s="141" t="str">
        <f t="shared" si="58"/>
        <v/>
      </c>
      <c r="M276" s="142" t="str">
        <f>IF((OR(วันทำงาน!H276="",$F$1="")),"",IF(F276="Salesman",วันทำงาน!H276,""))</f>
        <v/>
      </c>
      <c r="N276" s="111">
        <f>IF($M276="",0,IF($X276="P",Y276*เงื่อนไข!$C$5,0))</f>
        <v>0</v>
      </c>
      <c r="O276" s="111">
        <f>IF($M276="",0,IF($X276="P",AH276*เงื่อนไข!$C$5,0))</f>
        <v>0</v>
      </c>
      <c r="P276" s="141">
        <f>IF($M276="",0,IF($X276="P",AQ276*เงื่อนไข!$C$5,0))</f>
        <v>0</v>
      </c>
      <c r="Q276" s="141">
        <f t="shared" si="59"/>
        <v>0</v>
      </c>
      <c r="R276" s="124" t="str">
        <f>IF($A276="","",IF(วันทำงาน!J276&lt;&gt;"",วันทำงาน!J276,""))</f>
        <v/>
      </c>
      <c r="S276" s="124" t="str">
        <f>IF($A276="","",IF(วันทำงาน!K276&lt;&gt;"",วันทำงาน!K276,""))</f>
        <v/>
      </c>
      <c r="T276" s="156">
        <f>IF(วันทำงาน!AZ276&lt;&gt;"",IF(วันทำงาน!AZ276&gt;S276,S276,วันทำงาน!AZ276),"")</f>
        <v>1</v>
      </c>
      <c r="U276" s="106" t="str">
        <f>IF(A276="","",เงื่อนไข!C$4)</f>
        <v/>
      </c>
      <c r="V276" s="106">
        <f t="shared" si="60"/>
        <v>0</v>
      </c>
      <c r="W276" s="105" t="str">
        <f t="shared" si="61"/>
        <v/>
      </c>
      <c r="X276" s="186" t="str">
        <f t="shared" si="62"/>
        <v/>
      </c>
      <c r="Y276" s="184">
        <f>วันทำงาน!AQ276</f>
        <v>0</v>
      </c>
      <c r="Z276" s="150"/>
      <c r="AA276" s="150">
        <f>IF($W276="",0,IF($W276&gt;=100%,เงื่อนไข!$H$4,IF($W276&gt;=80%,เงื่อนไข!$G$4,IF($W276&gt;=50%,เงื่อนไข!$F$4,IF($W276&lt;50%,เงื่อนไข!$E$4)))))</f>
        <v>0</v>
      </c>
      <c r="AB276" s="179">
        <f t="shared" si="63"/>
        <v>0</v>
      </c>
      <c r="AC276" s="141">
        <f t="shared" si="64"/>
        <v>0</v>
      </c>
      <c r="AD276" s="175">
        <f>IF(AB276=0,0,AB276/$R276*เงื่อนไข!$B$4)</f>
        <v>0</v>
      </c>
      <c r="AE276" s="181">
        <f t="shared" si="69"/>
        <v>0</v>
      </c>
      <c r="AF276" s="175">
        <f>SUMIF(วันทำงาน!$F$554:$F$687,$B276,วันทำงาน!$J$554:$J$687)</f>
        <v>0</v>
      </c>
      <c r="AG276" s="182">
        <f>IF((AND($W276&gt;=100%,$W276&lt;&gt;"")),เงื่อนไข!$F$8*Y276/$V276,0)</f>
        <v>0</v>
      </c>
      <c r="AH276" s="181">
        <f>SUM(วันทำงาน!AR276:AT276,วันทำงาน!AV276:AX276)</f>
        <v>0</v>
      </c>
      <c r="AI276" s="150"/>
      <c r="AJ276" s="150">
        <f>IF($W276="",0,IF($W276&gt;=100%,เงื่อนไข!$L$4,IF($W276&gt;=80%,เงื่อนไข!$K$4,IF($W276&gt;=50%,เงื่อนไข!$J$4,IF($W276&lt;50%,เงื่อนไข!$I$4)))))</f>
        <v>0</v>
      </c>
      <c r="AK276" s="179">
        <f t="shared" si="65"/>
        <v>0</v>
      </c>
      <c r="AL276" s="175">
        <f t="shared" si="66"/>
        <v>0</v>
      </c>
      <c r="AM276" s="175">
        <f>IF(AK276=0,0,AK276/$R276*เงื่อนไข!$B$4)</f>
        <v>0</v>
      </c>
      <c r="AN276" s="181">
        <f t="shared" si="70"/>
        <v>0</v>
      </c>
      <c r="AO276" s="175">
        <f>SUMIF(วันทำงาน!$F$554:$F$687,$B276,วันทำงาน!$K$554:$K$687)</f>
        <v>0</v>
      </c>
      <c r="AP276" s="182">
        <f>IF((AND($W276&gt;=100%,$W276&lt;&gt;"")),เงื่อนไข!$F$8*AH276/$V276,0)</f>
        <v>0</v>
      </c>
      <c r="AQ276" s="184">
        <f>วันทำงาน!AU276</f>
        <v>0</v>
      </c>
      <c r="AR276" s="150"/>
      <c r="AS276" s="150">
        <f>IF(W276="",0,IF($W276&gt;=100%,เงื่อนไข!$P$4,IF($W276&gt;=80%,เงื่อนไข!$O$4,IF($W276&gt;=50%,เงื่อนไข!$N$4,IF($W276&lt;50%,เงื่อนไข!$M$4)))))</f>
        <v>0</v>
      </c>
      <c r="AT276" s="179">
        <f t="shared" si="67"/>
        <v>0</v>
      </c>
      <c r="AU276" s="175">
        <f t="shared" si="68"/>
        <v>0</v>
      </c>
      <c r="AV276" s="175">
        <f>IF(AT276=0,0,AT276/$R276*เงื่อนไข!$B$4)</f>
        <v>0</v>
      </c>
      <c r="AW276" s="181">
        <f t="shared" si="71"/>
        <v>0</v>
      </c>
      <c r="AX276" s="175">
        <f>SUMIF(วันทำงาน!$F$554:$F$687,$B276,วันทำงาน!$L$554:$L$687)</f>
        <v>0</v>
      </c>
      <c r="AY276" s="182">
        <f>IF((AND($W276&gt;=100%,$W276&lt;&gt;"")),เงื่อนไข!$F$8*AQ276/$V276,0)</f>
        <v>0</v>
      </c>
    </row>
    <row r="277" spans="1:51" s="6" customFormat="1" x14ac:dyDescent="0.25">
      <c r="A277" s="124" t="str">
        <f>IF(วันทำงาน!A277&lt;&gt;"",วันทำงาน!A277,"")</f>
        <v/>
      </c>
      <c r="B277" s="124" t="str">
        <f>IF(วันทำงาน!B277&lt;&gt;"",วันทำงาน!B277,"")</f>
        <v/>
      </c>
      <c r="C277" s="124"/>
      <c r="D277" s="124" t="str">
        <f>IF(วันทำงาน!C277&lt;&gt;"",วันทำงาน!C277,"")</f>
        <v/>
      </c>
      <c r="E277" s="125" t="str">
        <f>IF(วันทำงาน!D277&lt;&gt;"",วันทำงาน!D277,"")</f>
        <v/>
      </c>
      <c r="F277" s="90" t="str">
        <f>IF(วันทำงาน!E277&lt;&gt;"",วันทำงาน!E277,"")</f>
        <v/>
      </c>
      <c r="G277" s="124" t="str">
        <f>IF(วันทำงาน!F277&lt;&gt;"",วันทำงาน!F277,"")</f>
        <v/>
      </c>
      <c r="H277" s="136" t="str">
        <f>IF(F277="Salesman",วันทำงาน!G277,"")</f>
        <v/>
      </c>
      <c r="I277" s="141" t="str">
        <f>IF($H277="","",AB277/$R277*(100%-เงื่อนไข!$B$4))</f>
        <v/>
      </c>
      <c r="J277" s="141" t="str">
        <f>IF($H277="","",AK277/$R277*(100%-เงื่อนไข!$B$4))</f>
        <v/>
      </c>
      <c r="K277" s="141" t="str">
        <f>IF($H277="","",AT277/$R277*(100%-เงื่อนไข!$B$4))</f>
        <v/>
      </c>
      <c r="L277" s="141" t="str">
        <f t="shared" si="58"/>
        <v/>
      </c>
      <c r="M277" s="142" t="str">
        <f>IF((OR(วันทำงาน!H277="",$F$1="")),"",IF(F277="Salesman",วันทำงาน!H277,""))</f>
        <v/>
      </c>
      <c r="N277" s="111">
        <f>IF($M277="",0,IF($X277="P",Y277*เงื่อนไข!$C$5,0))</f>
        <v>0</v>
      </c>
      <c r="O277" s="111">
        <f>IF($M277="",0,IF($X277="P",AH277*เงื่อนไข!$C$5,0))</f>
        <v>0</v>
      </c>
      <c r="P277" s="141">
        <f>IF($M277="",0,IF($X277="P",AQ277*เงื่อนไข!$C$5,0))</f>
        <v>0</v>
      </c>
      <c r="Q277" s="141">
        <f t="shared" si="59"/>
        <v>0</v>
      </c>
      <c r="R277" s="124" t="str">
        <f>IF($A277="","",IF(วันทำงาน!J277&lt;&gt;"",วันทำงาน!J277,""))</f>
        <v/>
      </c>
      <c r="S277" s="124" t="str">
        <f>IF($A277="","",IF(วันทำงาน!K277&lt;&gt;"",วันทำงาน!K277,""))</f>
        <v/>
      </c>
      <c r="T277" s="156">
        <f>IF(วันทำงาน!AZ277&lt;&gt;"",IF(วันทำงาน!AZ277&gt;S277,S277,วันทำงาน!AZ277),"")</f>
        <v>1</v>
      </c>
      <c r="U277" s="106" t="str">
        <f>IF(A277="","",เงื่อนไข!C$4)</f>
        <v/>
      </c>
      <c r="V277" s="106">
        <f t="shared" si="60"/>
        <v>0</v>
      </c>
      <c r="W277" s="105" t="str">
        <f t="shared" si="61"/>
        <v/>
      </c>
      <c r="X277" s="186" t="str">
        <f t="shared" si="62"/>
        <v/>
      </c>
      <c r="Y277" s="184">
        <f>วันทำงาน!AQ277</f>
        <v>0</v>
      </c>
      <c r="Z277" s="150"/>
      <c r="AA277" s="150">
        <f>IF($W277="",0,IF($W277&gt;=100%,เงื่อนไข!$H$4,IF($W277&gt;=80%,เงื่อนไข!$G$4,IF($W277&gt;=50%,เงื่อนไข!$F$4,IF($W277&lt;50%,เงื่อนไข!$E$4)))))</f>
        <v>0</v>
      </c>
      <c r="AB277" s="179">
        <f t="shared" si="63"/>
        <v>0</v>
      </c>
      <c r="AC277" s="141">
        <f t="shared" si="64"/>
        <v>0</v>
      </c>
      <c r="AD277" s="175">
        <f>IF(AB277=0,0,AB277/$R277*เงื่อนไข!$B$4)</f>
        <v>0</v>
      </c>
      <c r="AE277" s="181">
        <f t="shared" si="69"/>
        <v>0</v>
      </c>
      <c r="AF277" s="175">
        <f>SUMIF(วันทำงาน!$F$554:$F$687,$B277,วันทำงาน!$J$554:$J$687)</f>
        <v>0</v>
      </c>
      <c r="AG277" s="182">
        <f>IF((AND($W277&gt;=100%,$W277&lt;&gt;"")),เงื่อนไข!$F$8*Y277/$V277,0)</f>
        <v>0</v>
      </c>
      <c r="AH277" s="181">
        <f>SUM(วันทำงาน!AR277:AT277,วันทำงาน!AV277:AX277)</f>
        <v>0</v>
      </c>
      <c r="AI277" s="150"/>
      <c r="AJ277" s="150">
        <f>IF($W277="",0,IF($W277&gt;=100%,เงื่อนไข!$L$4,IF($W277&gt;=80%,เงื่อนไข!$K$4,IF($W277&gt;=50%,เงื่อนไข!$J$4,IF($W277&lt;50%,เงื่อนไข!$I$4)))))</f>
        <v>0</v>
      </c>
      <c r="AK277" s="179">
        <f t="shared" si="65"/>
        <v>0</v>
      </c>
      <c r="AL277" s="175">
        <f t="shared" si="66"/>
        <v>0</v>
      </c>
      <c r="AM277" s="175">
        <f>IF(AK277=0,0,AK277/$R277*เงื่อนไข!$B$4)</f>
        <v>0</v>
      </c>
      <c r="AN277" s="181">
        <f t="shared" si="70"/>
        <v>0</v>
      </c>
      <c r="AO277" s="175">
        <f>SUMIF(วันทำงาน!$F$554:$F$687,$B277,วันทำงาน!$K$554:$K$687)</f>
        <v>0</v>
      </c>
      <c r="AP277" s="182">
        <f>IF((AND($W277&gt;=100%,$W277&lt;&gt;"")),เงื่อนไข!$F$8*AH277/$V277,0)</f>
        <v>0</v>
      </c>
      <c r="AQ277" s="184">
        <f>วันทำงาน!AU277</f>
        <v>0</v>
      </c>
      <c r="AR277" s="150"/>
      <c r="AS277" s="150">
        <f>IF(W277="",0,IF($W277&gt;=100%,เงื่อนไข!$P$4,IF($W277&gt;=80%,เงื่อนไข!$O$4,IF($W277&gt;=50%,เงื่อนไข!$N$4,IF($W277&lt;50%,เงื่อนไข!$M$4)))))</f>
        <v>0</v>
      </c>
      <c r="AT277" s="179">
        <f t="shared" si="67"/>
        <v>0</v>
      </c>
      <c r="AU277" s="175">
        <f t="shared" si="68"/>
        <v>0</v>
      </c>
      <c r="AV277" s="175">
        <f>IF(AT277=0,0,AT277/$R277*เงื่อนไข!$B$4)</f>
        <v>0</v>
      </c>
      <c r="AW277" s="181">
        <f t="shared" si="71"/>
        <v>0</v>
      </c>
      <c r="AX277" s="175">
        <f>SUMIF(วันทำงาน!$F$554:$F$687,$B277,วันทำงาน!$L$554:$L$687)</f>
        <v>0</v>
      </c>
      <c r="AY277" s="182">
        <f>IF((AND($W277&gt;=100%,$W277&lt;&gt;"")),เงื่อนไข!$F$8*AQ277/$V277,0)</f>
        <v>0</v>
      </c>
    </row>
    <row r="278" spans="1:51" s="6" customFormat="1" x14ac:dyDescent="0.25">
      <c r="A278" s="124" t="str">
        <f>IF(วันทำงาน!A278&lt;&gt;"",วันทำงาน!A278,"")</f>
        <v/>
      </c>
      <c r="B278" s="124" t="str">
        <f>IF(วันทำงาน!B278&lt;&gt;"",วันทำงาน!B278,"")</f>
        <v/>
      </c>
      <c r="C278" s="124"/>
      <c r="D278" s="124" t="str">
        <f>IF(วันทำงาน!C278&lt;&gt;"",วันทำงาน!C278,"")</f>
        <v/>
      </c>
      <c r="E278" s="125" t="str">
        <f>IF(วันทำงาน!D278&lt;&gt;"",วันทำงาน!D278,"")</f>
        <v/>
      </c>
      <c r="F278" s="90" t="str">
        <f>IF(วันทำงาน!E278&lt;&gt;"",วันทำงาน!E278,"")</f>
        <v/>
      </c>
      <c r="G278" s="124" t="str">
        <f>IF(วันทำงาน!F278&lt;&gt;"",วันทำงาน!F278,"")</f>
        <v/>
      </c>
      <c r="H278" s="136" t="str">
        <f>IF(F278="Salesman",วันทำงาน!G278,"")</f>
        <v/>
      </c>
      <c r="I278" s="141" t="str">
        <f>IF($H278="","",AB278/$R278*(100%-เงื่อนไข!$B$4))</f>
        <v/>
      </c>
      <c r="J278" s="141" t="str">
        <f>IF($H278="","",AK278/$R278*(100%-เงื่อนไข!$B$4))</f>
        <v/>
      </c>
      <c r="K278" s="141" t="str">
        <f>IF($H278="","",AT278/$R278*(100%-เงื่อนไข!$B$4))</f>
        <v/>
      </c>
      <c r="L278" s="141" t="str">
        <f t="shared" si="58"/>
        <v/>
      </c>
      <c r="M278" s="142" t="str">
        <f>IF((OR(วันทำงาน!H278="",$F$1="")),"",IF(F278="Salesman",วันทำงาน!H278,""))</f>
        <v/>
      </c>
      <c r="N278" s="111">
        <f>IF($M278="",0,IF($X278="P",Y278*เงื่อนไข!$C$5,0))</f>
        <v>0</v>
      </c>
      <c r="O278" s="111">
        <f>IF($M278="",0,IF($X278="P",AH278*เงื่อนไข!$C$5,0))</f>
        <v>0</v>
      </c>
      <c r="P278" s="141">
        <f>IF($M278="",0,IF($X278="P",AQ278*เงื่อนไข!$C$5,0))</f>
        <v>0</v>
      </c>
      <c r="Q278" s="141">
        <f t="shared" si="59"/>
        <v>0</v>
      </c>
      <c r="R278" s="124" t="str">
        <f>IF($A278="","",IF(วันทำงาน!J278&lt;&gt;"",วันทำงาน!J278,""))</f>
        <v/>
      </c>
      <c r="S278" s="124" t="str">
        <f>IF($A278="","",IF(วันทำงาน!K278&lt;&gt;"",วันทำงาน!K278,""))</f>
        <v/>
      </c>
      <c r="T278" s="156">
        <f>IF(วันทำงาน!AZ278&lt;&gt;"",IF(วันทำงาน!AZ278&gt;S278,S278,วันทำงาน!AZ278),"")</f>
        <v>1</v>
      </c>
      <c r="U278" s="106" t="str">
        <f>IF(A278="","",เงื่อนไข!C$4)</f>
        <v/>
      </c>
      <c r="V278" s="106">
        <f t="shared" si="60"/>
        <v>0</v>
      </c>
      <c r="W278" s="105" t="str">
        <f t="shared" si="61"/>
        <v/>
      </c>
      <c r="X278" s="186" t="str">
        <f t="shared" si="62"/>
        <v/>
      </c>
      <c r="Y278" s="184">
        <f>วันทำงาน!AQ278</f>
        <v>0</v>
      </c>
      <c r="Z278" s="150"/>
      <c r="AA278" s="150">
        <f>IF($W278="",0,IF($W278&gt;=100%,เงื่อนไข!$H$4,IF($W278&gt;=80%,เงื่อนไข!$G$4,IF($W278&gt;=50%,เงื่อนไข!$F$4,IF($W278&lt;50%,เงื่อนไข!$E$4)))))</f>
        <v>0</v>
      </c>
      <c r="AB278" s="179">
        <f t="shared" si="63"/>
        <v>0</v>
      </c>
      <c r="AC278" s="141">
        <f t="shared" si="64"/>
        <v>0</v>
      </c>
      <c r="AD278" s="175">
        <f>IF(AB278=0,0,AB278/$R278*เงื่อนไข!$B$4)</f>
        <v>0</v>
      </c>
      <c r="AE278" s="181">
        <f t="shared" si="69"/>
        <v>0</v>
      </c>
      <c r="AF278" s="175">
        <f>SUMIF(วันทำงาน!$F$554:$F$687,$B278,วันทำงาน!$J$554:$J$687)</f>
        <v>0</v>
      </c>
      <c r="AG278" s="182">
        <f>IF((AND($W278&gt;=100%,$W278&lt;&gt;"")),เงื่อนไข!$F$8*Y278/$V278,0)</f>
        <v>0</v>
      </c>
      <c r="AH278" s="181">
        <f>SUM(วันทำงาน!AR278:AT278,วันทำงาน!AV278:AX278)</f>
        <v>0</v>
      </c>
      <c r="AI278" s="150"/>
      <c r="AJ278" s="150">
        <f>IF($W278="",0,IF($W278&gt;=100%,เงื่อนไข!$L$4,IF($W278&gt;=80%,เงื่อนไข!$K$4,IF($W278&gt;=50%,เงื่อนไข!$J$4,IF($W278&lt;50%,เงื่อนไข!$I$4)))))</f>
        <v>0</v>
      </c>
      <c r="AK278" s="179">
        <f t="shared" si="65"/>
        <v>0</v>
      </c>
      <c r="AL278" s="175">
        <f t="shared" si="66"/>
        <v>0</v>
      </c>
      <c r="AM278" s="175">
        <f>IF(AK278=0,0,AK278/$R278*เงื่อนไข!$B$4)</f>
        <v>0</v>
      </c>
      <c r="AN278" s="181">
        <f t="shared" si="70"/>
        <v>0</v>
      </c>
      <c r="AO278" s="175">
        <f>SUMIF(วันทำงาน!$F$554:$F$687,$B278,วันทำงาน!$K$554:$K$687)</f>
        <v>0</v>
      </c>
      <c r="AP278" s="182">
        <f>IF((AND($W278&gt;=100%,$W278&lt;&gt;"")),เงื่อนไข!$F$8*AH278/$V278,0)</f>
        <v>0</v>
      </c>
      <c r="AQ278" s="184">
        <f>วันทำงาน!AU278</f>
        <v>0</v>
      </c>
      <c r="AR278" s="150"/>
      <c r="AS278" s="150">
        <f>IF(W278="",0,IF($W278&gt;=100%,เงื่อนไข!$P$4,IF($W278&gt;=80%,เงื่อนไข!$O$4,IF($W278&gt;=50%,เงื่อนไข!$N$4,IF($W278&lt;50%,เงื่อนไข!$M$4)))))</f>
        <v>0</v>
      </c>
      <c r="AT278" s="179">
        <f t="shared" si="67"/>
        <v>0</v>
      </c>
      <c r="AU278" s="175">
        <f t="shared" si="68"/>
        <v>0</v>
      </c>
      <c r="AV278" s="175">
        <f>IF(AT278=0,0,AT278/$R278*เงื่อนไข!$B$4)</f>
        <v>0</v>
      </c>
      <c r="AW278" s="181">
        <f t="shared" si="71"/>
        <v>0</v>
      </c>
      <c r="AX278" s="175">
        <f>SUMIF(วันทำงาน!$F$554:$F$687,$B278,วันทำงาน!$L$554:$L$687)</f>
        <v>0</v>
      </c>
      <c r="AY278" s="182">
        <f>IF((AND($W278&gt;=100%,$W278&lt;&gt;"")),เงื่อนไข!$F$8*AQ278/$V278,0)</f>
        <v>0</v>
      </c>
    </row>
    <row r="279" spans="1:51" s="6" customFormat="1" x14ac:dyDescent="0.25">
      <c r="A279" s="124" t="str">
        <f>IF(วันทำงาน!A279&lt;&gt;"",วันทำงาน!A279,"")</f>
        <v/>
      </c>
      <c r="B279" s="124" t="str">
        <f>IF(วันทำงาน!B279&lt;&gt;"",วันทำงาน!B279,"")</f>
        <v/>
      </c>
      <c r="C279" s="124"/>
      <c r="D279" s="124" t="str">
        <f>IF(วันทำงาน!C279&lt;&gt;"",วันทำงาน!C279,"")</f>
        <v/>
      </c>
      <c r="E279" s="125" t="str">
        <f>IF(วันทำงาน!D279&lt;&gt;"",วันทำงาน!D279,"")</f>
        <v/>
      </c>
      <c r="F279" s="90" t="str">
        <f>IF(วันทำงาน!E279&lt;&gt;"",วันทำงาน!E279,"")</f>
        <v/>
      </c>
      <c r="G279" s="124" t="str">
        <f>IF(วันทำงาน!F279&lt;&gt;"",วันทำงาน!F279,"")</f>
        <v/>
      </c>
      <c r="H279" s="136" t="str">
        <f>IF(F279="Salesman",วันทำงาน!G279,"")</f>
        <v/>
      </c>
      <c r="I279" s="141" t="str">
        <f>IF($H279="","",AB279/$R279*(100%-เงื่อนไข!$B$4))</f>
        <v/>
      </c>
      <c r="J279" s="141" t="str">
        <f>IF($H279="","",AK279/$R279*(100%-เงื่อนไข!$B$4))</f>
        <v/>
      </c>
      <c r="K279" s="141" t="str">
        <f>IF($H279="","",AT279/$R279*(100%-เงื่อนไข!$B$4))</f>
        <v/>
      </c>
      <c r="L279" s="141" t="str">
        <f t="shared" si="58"/>
        <v/>
      </c>
      <c r="M279" s="142" t="str">
        <f>IF((OR(วันทำงาน!H279="",$F$1="")),"",IF(F279="Salesman",วันทำงาน!H279,""))</f>
        <v/>
      </c>
      <c r="N279" s="111">
        <f>IF($M279="",0,IF($X279="P",Y279*เงื่อนไข!$C$5,0))</f>
        <v>0</v>
      </c>
      <c r="O279" s="111">
        <f>IF($M279="",0,IF($X279="P",AH279*เงื่อนไข!$C$5,0))</f>
        <v>0</v>
      </c>
      <c r="P279" s="141">
        <f>IF($M279="",0,IF($X279="P",AQ279*เงื่อนไข!$C$5,0))</f>
        <v>0</v>
      </c>
      <c r="Q279" s="141">
        <f t="shared" si="59"/>
        <v>0</v>
      </c>
      <c r="R279" s="124" t="str">
        <f>IF($A279="","",IF(วันทำงาน!J279&lt;&gt;"",วันทำงาน!J279,""))</f>
        <v/>
      </c>
      <c r="S279" s="124" t="str">
        <f>IF($A279="","",IF(วันทำงาน!K279&lt;&gt;"",วันทำงาน!K279,""))</f>
        <v/>
      </c>
      <c r="T279" s="156">
        <f>IF(วันทำงาน!AZ279&lt;&gt;"",IF(วันทำงาน!AZ279&gt;S279,S279,วันทำงาน!AZ279),"")</f>
        <v>1</v>
      </c>
      <c r="U279" s="106" t="str">
        <f>IF(A279="","",เงื่อนไข!C$4)</f>
        <v/>
      </c>
      <c r="V279" s="106">
        <f t="shared" si="60"/>
        <v>0</v>
      </c>
      <c r="W279" s="105" t="str">
        <f t="shared" si="61"/>
        <v/>
      </c>
      <c r="X279" s="186" t="str">
        <f t="shared" si="62"/>
        <v/>
      </c>
      <c r="Y279" s="184">
        <f>วันทำงาน!AQ279</f>
        <v>0</v>
      </c>
      <c r="Z279" s="150"/>
      <c r="AA279" s="150">
        <f>IF($W279="",0,IF($W279&gt;=100%,เงื่อนไข!$H$4,IF($W279&gt;=80%,เงื่อนไข!$G$4,IF($W279&gt;=50%,เงื่อนไข!$F$4,IF($W279&lt;50%,เงื่อนไข!$E$4)))))</f>
        <v>0</v>
      </c>
      <c r="AB279" s="179">
        <f t="shared" si="63"/>
        <v>0</v>
      </c>
      <c r="AC279" s="141">
        <f t="shared" si="64"/>
        <v>0</v>
      </c>
      <c r="AD279" s="175">
        <f>IF(AB279=0,0,AB279/$R279*เงื่อนไข!$B$4)</f>
        <v>0</v>
      </c>
      <c r="AE279" s="181">
        <f t="shared" si="69"/>
        <v>0</v>
      </c>
      <c r="AF279" s="175">
        <f>SUMIF(วันทำงาน!$F$554:$F$687,$B279,วันทำงาน!$J$554:$J$687)</f>
        <v>0</v>
      </c>
      <c r="AG279" s="182">
        <f>IF((AND($W279&gt;=100%,$W279&lt;&gt;"")),เงื่อนไข!$F$8*Y279/$V279,0)</f>
        <v>0</v>
      </c>
      <c r="AH279" s="181">
        <f>SUM(วันทำงาน!AR279:AT279,วันทำงาน!AV279:AX279)</f>
        <v>0</v>
      </c>
      <c r="AI279" s="150"/>
      <c r="AJ279" s="150">
        <f>IF($W279="",0,IF($W279&gt;=100%,เงื่อนไข!$L$4,IF($W279&gt;=80%,เงื่อนไข!$K$4,IF($W279&gt;=50%,เงื่อนไข!$J$4,IF($W279&lt;50%,เงื่อนไข!$I$4)))))</f>
        <v>0</v>
      </c>
      <c r="AK279" s="179">
        <f t="shared" si="65"/>
        <v>0</v>
      </c>
      <c r="AL279" s="175">
        <f t="shared" si="66"/>
        <v>0</v>
      </c>
      <c r="AM279" s="175">
        <f>IF(AK279=0,0,AK279/$R279*เงื่อนไข!$B$4)</f>
        <v>0</v>
      </c>
      <c r="AN279" s="181">
        <f t="shared" si="70"/>
        <v>0</v>
      </c>
      <c r="AO279" s="175">
        <f>SUMIF(วันทำงาน!$F$554:$F$687,$B279,วันทำงาน!$K$554:$K$687)</f>
        <v>0</v>
      </c>
      <c r="AP279" s="182">
        <f>IF((AND($W279&gt;=100%,$W279&lt;&gt;"")),เงื่อนไข!$F$8*AH279/$V279,0)</f>
        <v>0</v>
      </c>
      <c r="AQ279" s="184">
        <f>วันทำงาน!AU279</f>
        <v>0</v>
      </c>
      <c r="AR279" s="150"/>
      <c r="AS279" s="150">
        <f>IF(W279="",0,IF($W279&gt;=100%,เงื่อนไข!$P$4,IF($W279&gt;=80%,เงื่อนไข!$O$4,IF($W279&gt;=50%,เงื่อนไข!$N$4,IF($W279&lt;50%,เงื่อนไข!$M$4)))))</f>
        <v>0</v>
      </c>
      <c r="AT279" s="179">
        <f t="shared" si="67"/>
        <v>0</v>
      </c>
      <c r="AU279" s="175">
        <f t="shared" si="68"/>
        <v>0</v>
      </c>
      <c r="AV279" s="175">
        <f>IF(AT279=0,0,AT279/$R279*เงื่อนไข!$B$4)</f>
        <v>0</v>
      </c>
      <c r="AW279" s="181">
        <f t="shared" si="71"/>
        <v>0</v>
      </c>
      <c r="AX279" s="175">
        <f>SUMIF(วันทำงาน!$F$554:$F$687,$B279,วันทำงาน!$L$554:$L$687)</f>
        <v>0</v>
      </c>
      <c r="AY279" s="182">
        <f>IF((AND($W279&gt;=100%,$W279&lt;&gt;"")),เงื่อนไข!$F$8*AQ279/$V279,0)</f>
        <v>0</v>
      </c>
    </row>
    <row r="280" spans="1:51" s="6" customFormat="1" x14ac:dyDescent="0.25">
      <c r="A280" s="124" t="str">
        <f>IF(วันทำงาน!A280&lt;&gt;"",วันทำงาน!A280,"")</f>
        <v/>
      </c>
      <c r="B280" s="124" t="str">
        <f>IF(วันทำงาน!B280&lt;&gt;"",วันทำงาน!B280,"")</f>
        <v/>
      </c>
      <c r="C280" s="124"/>
      <c r="D280" s="124" t="str">
        <f>IF(วันทำงาน!C280&lt;&gt;"",วันทำงาน!C280,"")</f>
        <v/>
      </c>
      <c r="E280" s="125" t="str">
        <f>IF(วันทำงาน!D280&lt;&gt;"",วันทำงาน!D280,"")</f>
        <v/>
      </c>
      <c r="F280" s="90" t="str">
        <f>IF(วันทำงาน!E280&lt;&gt;"",วันทำงาน!E280,"")</f>
        <v/>
      </c>
      <c r="G280" s="124" t="str">
        <f>IF(วันทำงาน!F280&lt;&gt;"",วันทำงาน!F280,"")</f>
        <v/>
      </c>
      <c r="H280" s="136" t="str">
        <f>IF(F280="Salesman",วันทำงาน!G280,"")</f>
        <v/>
      </c>
      <c r="I280" s="141" t="str">
        <f>IF($H280="","",AB280/$R280*(100%-เงื่อนไข!$B$4))</f>
        <v/>
      </c>
      <c r="J280" s="141" t="str">
        <f>IF($H280="","",AK280/$R280*(100%-เงื่อนไข!$B$4))</f>
        <v/>
      </c>
      <c r="K280" s="141" t="str">
        <f>IF($H280="","",AT280/$R280*(100%-เงื่อนไข!$B$4))</f>
        <v/>
      </c>
      <c r="L280" s="141" t="str">
        <f t="shared" si="58"/>
        <v/>
      </c>
      <c r="M280" s="142" t="str">
        <f>IF((OR(วันทำงาน!H280="",$F$1="")),"",IF(F280="Salesman",วันทำงาน!H280,""))</f>
        <v/>
      </c>
      <c r="N280" s="111">
        <f>IF($M280="",0,IF($X280="P",Y280*เงื่อนไข!$C$5,0))</f>
        <v>0</v>
      </c>
      <c r="O280" s="111">
        <f>IF($M280="",0,IF($X280="P",AH280*เงื่อนไข!$C$5,0))</f>
        <v>0</v>
      </c>
      <c r="P280" s="141">
        <f>IF($M280="",0,IF($X280="P",AQ280*เงื่อนไข!$C$5,0))</f>
        <v>0</v>
      </c>
      <c r="Q280" s="141">
        <f t="shared" si="59"/>
        <v>0</v>
      </c>
      <c r="R280" s="124" t="str">
        <f>IF($A280="","",IF(วันทำงาน!J280&lt;&gt;"",วันทำงาน!J280,""))</f>
        <v/>
      </c>
      <c r="S280" s="124" t="str">
        <f>IF($A280="","",IF(วันทำงาน!K280&lt;&gt;"",วันทำงาน!K280,""))</f>
        <v/>
      </c>
      <c r="T280" s="156">
        <f>IF(วันทำงาน!AZ280&lt;&gt;"",IF(วันทำงาน!AZ280&gt;S280,S280,วันทำงาน!AZ280),"")</f>
        <v>1</v>
      </c>
      <c r="U280" s="106" t="str">
        <f>IF(A280="","",เงื่อนไข!C$4)</f>
        <v/>
      </c>
      <c r="V280" s="106">
        <f t="shared" si="60"/>
        <v>0</v>
      </c>
      <c r="W280" s="105" t="str">
        <f t="shared" si="61"/>
        <v/>
      </c>
      <c r="X280" s="186" t="str">
        <f t="shared" si="62"/>
        <v/>
      </c>
      <c r="Y280" s="184">
        <f>วันทำงาน!AQ280</f>
        <v>0</v>
      </c>
      <c r="Z280" s="150"/>
      <c r="AA280" s="150">
        <f>IF($W280="",0,IF($W280&gt;=100%,เงื่อนไข!$H$4,IF($W280&gt;=80%,เงื่อนไข!$G$4,IF($W280&gt;=50%,เงื่อนไข!$F$4,IF($W280&lt;50%,เงื่อนไข!$E$4)))))</f>
        <v>0</v>
      </c>
      <c r="AB280" s="179">
        <f t="shared" si="63"/>
        <v>0</v>
      </c>
      <c r="AC280" s="141">
        <f t="shared" si="64"/>
        <v>0</v>
      </c>
      <c r="AD280" s="175">
        <f>IF(AB280=0,0,AB280/$R280*เงื่อนไข!$B$4)</f>
        <v>0</v>
      </c>
      <c r="AE280" s="181">
        <f t="shared" si="69"/>
        <v>0</v>
      </c>
      <c r="AF280" s="175">
        <f>SUMIF(วันทำงาน!$F$554:$F$687,$B280,วันทำงาน!$J$554:$J$687)</f>
        <v>0</v>
      </c>
      <c r="AG280" s="182">
        <f>IF((AND($W280&gt;=100%,$W280&lt;&gt;"")),เงื่อนไข!$F$8*Y280/$V280,0)</f>
        <v>0</v>
      </c>
      <c r="AH280" s="181">
        <f>SUM(วันทำงาน!AR280:AT280,วันทำงาน!AV280:AX280)</f>
        <v>0</v>
      </c>
      <c r="AI280" s="150"/>
      <c r="AJ280" s="150">
        <f>IF($W280="",0,IF($W280&gt;=100%,เงื่อนไข!$L$4,IF($W280&gt;=80%,เงื่อนไข!$K$4,IF($W280&gt;=50%,เงื่อนไข!$J$4,IF($W280&lt;50%,เงื่อนไข!$I$4)))))</f>
        <v>0</v>
      </c>
      <c r="AK280" s="179">
        <f t="shared" si="65"/>
        <v>0</v>
      </c>
      <c r="AL280" s="175">
        <f t="shared" si="66"/>
        <v>0</v>
      </c>
      <c r="AM280" s="175">
        <f>IF(AK280=0,0,AK280/$R280*เงื่อนไข!$B$4)</f>
        <v>0</v>
      </c>
      <c r="AN280" s="181">
        <f t="shared" si="70"/>
        <v>0</v>
      </c>
      <c r="AO280" s="175">
        <f>SUMIF(วันทำงาน!$F$554:$F$687,$B280,วันทำงาน!$K$554:$K$687)</f>
        <v>0</v>
      </c>
      <c r="AP280" s="182">
        <f>IF((AND($W280&gt;=100%,$W280&lt;&gt;"")),เงื่อนไข!$F$8*AH280/$V280,0)</f>
        <v>0</v>
      </c>
      <c r="AQ280" s="184">
        <f>วันทำงาน!AU280</f>
        <v>0</v>
      </c>
      <c r="AR280" s="150"/>
      <c r="AS280" s="150">
        <f>IF(W280="",0,IF($W280&gt;=100%,เงื่อนไข!$P$4,IF($W280&gt;=80%,เงื่อนไข!$O$4,IF($W280&gt;=50%,เงื่อนไข!$N$4,IF($W280&lt;50%,เงื่อนไข!$M$4)))))</f>
        <v>0</v>
      </c>
      <c r="AT280" s="179">
        <f t="shared" si="67"/>
        <v>0</v>
      </c>
      <c r="AU280" s="175">
        <f t="shared" si="68"/>
        <v>0</v>
      </c>
      <c r="AV280" s="175">
        <f>IF(AT280=0,0,AT280/$R280*เงื่อนไข!$B$4)</f>
        <v>0</v>
      </c>
      <c r="AW280" s="181">
        <f t="shared" si="71"/>
        <v>0</v>
      </c>
      <c r="AX280" s="175">
        <f>SUMIF(วันทำงาน!$F$554:$F$687,$B280,วันทำงาน!$L$554:$L$687)</f>
        <v>0</v>
      </c>
      <c r="AY280" s="182">
        <f>IF((AND($W280&gt;=100%,$W280&lt;&gt;"")),เงื่อนไข!$F$8*AQ280/$V280,0)</f>
        <v>0</v>
      </c>
    </row>
    <row r="281" spans="1:51" s="6" customFormat="1" x14ac:dyDescent="0.25">
      <c r="A281" s="124" t="str">
        <f>IF(วันทำงาน!A281&lt;&gt;"",วันทำงาน!A281,"")</f>
        <v/>
      </c>
      <c r="B281" s="124" t="str">
        <f>IF(วันทำงาน!B281&lt;&gt;"",วันทำงาน!B281,"")</f>
        <v/>
      </c>
      <c r="C281" s="124"/>
      <c r="D281" s="124" t="str">
        <f>IF(วันทำงาน!C281&lt;&gt;"",วันทำงาน!C281,"")</f>
        <v/>
      </c>
      <c r="E281" s="125" t="str">
        <f>IF(วันทำงาน!D281&lt;&gt;"",วันทำงาน!D281,"")</f>
        <v/>
      </c>
      <c r="F281" s="90" t="str">
        <f>IF(วันทำงาน!E281&lt;&gt;"",วันทำงาน!E281,"")</f>
        <v/>
      </c>
      <c r="G281" s="124" t="str">
        <f>IF(วันทำงาน!F281&lt;&gt;"",วันทำงาน!F281,"")</f>
        <v/>
      </c>
      <c r="H281" s="136" t="str">
        <f>IF(F281="Salesman",วันทำงาน!G281,"")</f>
        <v/>
      </c>
      <c r="I281" s="141" t="str">
        <f>IF($H281="","",AB281/$R281*(100%-เงื่อนไข!$B$4))</f>
        <v/>
      </c>
      <c r="J281" s="141" t="str">
        <f>IF($H281="","",AK281/$R281*(100%-เงื่อนไข!$B$4))</f>
        <v/>
      </c>
      <c r="K281" s="141" t="str">
        <f>IF($H281="","",AT281/$R281*(100%-เงื่อนไข!$B$4))</f>
        <v/>
      </c>
      <c r="L281" s="141" t="str">
        <f t="shared" si="58"/>
        <v/>
      </c>
      <c r="M281" s="142" t="str">
        <f>IF((OR(วันทำงาน!H281="",$F$1="")),"",IF(F281="Salesman",วันทำงาน!H281,""))</f>
        <v/>
      </c>
      <c r="N281" s="111">
        <f>IF($M281="",0,IF($X281="P",Y281*เงื่อนไข!$C$5,0))</f>
        <v>0</v>
      </c>
      <c r="O281" s="111">
        <f>IF($M281="",0,IF($X281="P",AH281*เงื่อนไข!$C$5,0))</f>
        <v>0</v>
      </c>
      <c r="P281" s="141">
        <f>IF($M281="",0,IF($X281="P",AQ281*เงื่อนไข!$C$5,0))</f>
        <v>0</v>
      </c>
      <c r="Q281" s="141">
        <f t="shared" si="59"/>
        <v>0</v>
      </c>
      <c r="R281" s="124" t="str">
        <f>IF($A281="","",IF(วันทำงาน!J281&lt;&gt;"",วันทำงาน!J281,""))</f>
        <v/>
      </c>
      <c r="S281" s="124" t="str">
        <f>IF($A281="","",IF(วันทำงาน!K281&lt;&gt;"",วันทำงาน!K281,""))</f>
        <v/>
      </c>
      <c r="T281" s="156">
        <f>IF(วันทำงาน!AZ281&lt;&gt;"",IF(วันทำงาน!AZ281&gt;S281,S281,วันทำงาน!AZ281),"")</f>
        <v>1</v>
      </c>
      <c r="U281" s="106" t="str">
        <f>IF(A281="","",เงื่อนไข!C$4)</f>
        <v/>
      </c>
      <c r="V281" s="106">
        <f t="shared" si="60"/>
        <v>0</v>
      </c>
      <c r="W281" s="105" t="str">
        <f t="shared" si="61"/>
        <v/>
      </c>
      <c r="X281" s="186" t="str">
        <f t="shared" si="62"/>
        <v/>
      </c>
      <c r="Y281" s="184">
        <f>วันทำงาน!AQ281</f>
        <v>0</v>
      </c>
      <c r="Z281" s="150"/>
      <c r="AA281" s="150">
        <f>IF($W281="",0,IF($W281&gt;=100%,เงื่อนไข!$H$4,IF($W281&gt;=80%,เงื่อนไข!$G$4,IF($W281&gt;=50%,เงื่อนไข!$F$4,IF($W281&lt;50%,เงื่อนไข!$E$4)))))</f>
        <v>0</v>
      </c>
      <c r="AB281" s="179">
        <f t="shared" si="63"/>
        <v>0</v>
      </c>
      <c r="AC281" s="141">
        <f t="shared" si="64"/>
        <v>0</v>
      </c>
      <c r="AD281" s="175">
        <f>IF(AB281=0,0,AB281/$R281*เงื่อนไข!$B$4)</f>
        <v>0</v>
      </c>
      <c r="AE281" s="181">
        <f t="shared" si="69"/>
        <v>0</v>
      </c>
      <c r="AF281" s="175">
        <f>SUMIF(วันทำงาน!$F$554:$F$687,$B281,วันทำงาน!$J$554:$J$687)</f>
        <v>0</v>
      </c>
      <c r="AG281" s="182">
        <f>IF((AND($W281&gt;=100%,$W281&lt;&gt;"")),เงื่อนไข!$F$8*Y281/$V281,0)</f>
        <v>0</v>
      </c>
      <c r="AH281" s="181">
        <f>SUM(วันทำงาน!AR281:AT281,วันทำงาน!AV281:AX281)</f>
        <v>0</v>
      </c>
      <c r="AI281" s="150"/>
      <c r="AJ281" s="150">
        <f>IF($W281="",0,IF($W281&gt;=100%,เงื่อนไข!$L$4,IF($W281&gt;=80%,เงื่อนไข!$K$4,IF($W281&gt;=50%,เงื่อนไข!$J$4,IF($W281&lt;50%,เงื่อนไข!$I$4)))))</f>
        <v>0</v>
      </c>
      <c r="AK281" s="179">
        <f t="shared" si="65"/>
        <v>0</v>
      </c>
      <c r="AL281" s="175">
        <f t="shared" si="66"/>
        <v>0</v>
      </c>
      <c r="AM281" s="175">
        <f>IF(AK281=0,0,AK281/$R281*เงื่อนไข!$B$4)</f>
        <v>0</v>
      </c>
      <c r="AN281" s="181">
        <f t="shared" si="70"/>
        <v>0</v>
      </c>
      <c r="AO281" s="175">
        <f>SUMIF(วันทำงาน!$F$554:$F$687,$B281,วันทำงาน!$K$554:$K$687)</f>
        <v>0</v>
      </c>
      <c r="AP281" s="182">
        <f>IF((AND($W281&gt;=100%,$W281&lt;&gt;"")),เงื่อนไข!$F$8*AH281/$V281,0)</f>
        <v>0</v>
      </c>
      <c r="AQ281" s="184">
        <f>วันทำงาน!AU281</f>
        <v>0</v>
      </c>
      <c r="AR281" s="150"/>
      <c r="AS281" s="150">
        <f>IF(W281="",0,IF($W281&gt;=100%,เงื่อนไข!$P$4,IF($W281&gt;=80%,เงื่อนไข!$O$4,IF($W281&gt;=50%,เงื่อนไข!$N$4,IF($W281&lt;50%,เงื่อนไข!$M$4)))))</f>
        <v>0</v>
      </c>
      <c r="AT281" s="179">
        <f t="shared" si="67"/>
        <v>0</v>
      </c>
      <c r="AU281" s="175">
        <f t="shared" si="68"/>
        <v>0</v>
      </c>
      <c r="AV281" s="175">
        <f>IF(AT281=0,0,AT281/$R281*เงื่อนไข!$B$4)</f>
        <v>0</v>
      </c>
      <c r="AW281" s="181">
        <f t="shared" si="71"/>
        <v>0</v>
      </c>
      <c r="AX281" s="175">
        <f>SUMIF(วันทำงาน!$F$554:$F$687,$B281,วันทำงาน!$L$554:$L$687)</f>
        <v>0</v>
      </c>
      <c r="AY281" s="182">
        <f>IF((AND($W281&gt;=100%,$W281&lt;&gt;"")),เงื่อนไข!$F$8*AQ281/$V281,0)</f>
        <v>0</v>
      </c>
    </row>
    <row r="282" spans="1:51" s="6" customFormat="1" x14ac:dyDescent="0.25">
      <c r="A282" s="124" t="str">
        <f>IF(วันทำงาน!A282&lt;&gt;"",วันทำงาน!A282,"")</f>
        <v/>
      </c>
      <c r="B282" s="124" t="str">
        <f>IF(วันทำงาน!B282&lt;&gt;"",วันทำงาน!B282,"")</f>
        <v/>
      </c>
      <c r="C282" s="124"/>
      <c r="D282" s="124" t="str">
        <f>IF(วันทำงาน!C282&lt;&gt;"",วันทำงาน!C282,"")</f>
        <v/>
      </c>
      <c r="E282" s="125" t="str">
        <f>IF(วันทำงาน!D282&lt;&gt;"",วันทำงาน!D282,"")</f>
        <v/>
      </c>
      <c r="F282" s="90" t="str">
        <f>IF(วันทำงาน!E282&lt;&gt;"",วันทำงาน!E282,"")</f>
        <v/>
      </c>
      <c r="G282" s="124" t="str">
        <f>IF(วันทำงาน!F282&lt;&gt;"",วันทำงาน!F282,"")</f>
        <v/>
      </c>
      <c r="H282" s="136" t="str">
        <f>IF(F282="Salesman",วันทำงาน!G282,"")</f>
        <v/>
      </c>
      <c r="I282" s="141" t="str">
        <f>IF($H282="","",AB282/$R282*(100%-เงื่อนไข!$B$4))</f>
        <v/>
      </c>
      <c r="J282" s="141" t="str">
        <f>IF($H282="","",AK282/$R282*(100%-เงื่อนไข!$B$4))</f>
        <v/>
      </c>
      <c r="K282" s="141" t="str">
        <f>IF($H282="","",AT282/$R282*(100%-เงื่อนไข!$B$4))</f>
        <v/>
      </c>
      <c r="L282" s="141" t="str">
        <f t="shared" si="58"/>
        <v/>
      </c>
      <c r="M282" s="142" t="str">
        <f>IF((OR(วันทำงาน!H282="",$F$1="")),"",IF(F282="Salesman",วันทำงาน!H282,""))</f>
        <v/>
      </c>
      <c r="N282" s="111">
        <f>IF($M282="",0,IF($X282="P",Y282*เงื่อนไข!$C$5,0))</f>
        <v>0</v>
      </c>
      <c r="O282" s="111">
        <f>IF($M282="",0,IF($X282="P",AH282*เงื่อนไข!$C$5,0))</f>
        <v>0</v>
      </c>
      <c r="P282" s="141">
        <f>IF($M282="",0,IF($X282="P",AQ282*เงื่อนไข!$C$5,0))</f>
        <v>0</v>
      </c>
      <c r="Q282" s="141">
        <f t="shared" si="59"/>
        <v>0</v>
      </c>
      <c r="R282" s="124" t="str">
        <f>IF($A282="","",IF(วันทำงาน!J282&lt;&gt;"",วันทำงาน!J282,""))</f>
        <v/>
      </c>
      <c r="S282" s="124" t="str">
        <f>IF($A282="","",IF(วันทำงาน!K282&lt;&gt;"",วันทำงาน!K282,""))</f>
        <v/>
      </c>
      <c r="T282" s="156">
        <f>IF(วันทำงาน!AZ282&lt;&gt;"",IF(วันทำงาน!AZ282&gt;S282,S282,วันทำงาน!AZ282),"")</f>
        <v>1</v>
      </c>
      <c r="U282" s="106" t="str">
        <f>IF(A282="","",เงื่อนไข!C$4)</f>
        <v/>
      </c>
      <c r="V282" s="106">
        <f t="shared" si="60"/>
        <v>0</v>
      </c>
      <c r="W282" s="105" t="str">
        <f t="shared" si="61"/>
        <v/>
      </c>
      <c r="X282" s="186" t="str">
        <f t="shared" si="62"/>
        <v/>
      </c>
      <c r="Y282" s="184">
        <f>วันทำงาน!AQ282</f>
        <v>0</v>
      </c>
      <c r="Z282" s="150"/>
      <c r="AA282" s="150">
        <f>IF($W282="",0,IF($W282&gt;=100%,เงื่อนไข!$H$4,IF($W282&gt;=80%,เงื่อนไข!$G$4,IF($W282&gt;=50%,เงื่อนไข!$F$4,IF($W282&lt;50%,เงื่อนไข!$E$4)))))</f>
        <v>0</v>
      </c>
      <c r="AB282" s="179">
        <f t="shared" si="63"/>
        <v>0</v>
      </c>
      <c r="AC282" s="141">
        <f t="shared" si="64"/>
        <v>0</v>
      </c>
      <c r="AD282" s="175">
        <f>IF(AB282=0,0,AB282/$R282*เงื่อนไข!$B$4)</f>
        <v>0</v>
      </c>
      <c r="AE282" s="181">
        <f t="shared" si="69"/>
        <v>0</v>
      </c>
      <c r="AF282" s="175">
        <f>SUMIF(วันทำงาน!$F$554:$F$687,$B282,วันทำงาน!$J$554:$J$687)</f>
        <v>0</v>
      </c>
      <c r="AG282" s="182">
        <f>IF((AND($W282&gt;=100%,$W282&lt;&gt;"")),เงื่อนไข!$F$8*Y282/$V282,0)</f>
        <v>0</v>
      </c>
      <c r="AH282" s="181">
        <f>SUM(วันทำงาน!AR282:AT282,วันทำงาน!AV282:AX282)</f>
        <v>0</v>
      </c>
      <c r="AI282" s="150"/>
      <c r="AJ282" s="150">
        <f>IF($W282="",0,IF($W282&gt;=100%,เงื่อนไข!$L$4,IF($W282&gt;=80%,เงื่อนไข!$K$4,IF($W282&gt;=50%,เงื่อนไข!$J$4,IF($W282&lt;50%,เงื่อนไข!$I$4)))))</f>
        <v>0</v>
      </c>
      <c r="AK282" s="179">
        <f t="shared" si="65"/>
        <v>0</v>
      </c>
      <c r="AL282" s="175">
        <f t="shared" si="66"/>
        <v>0</v>
      </c>
      <c r="AM282" s="175">
        <f>IF(AK282=0,0,AK282/$R282*เงื่อนไข!$B$4)</f>
        <v>0</v>
      </c>
      <c r="AN282" s="181">
        <f t="shared" si="70"/>
        <v>0</v>
      </c>
      <c r="AO282" s="175">
        <f>SUMIF(วันทำงาน!$F$554:$F$687,$B282,วันทำงาน!$K$554:$K$687)</f>
        <v>0</v>
      </c>
      <c r="AP282" s="182">
        <f>IF((AND($W282&gt;=100%,$W282&lt;&gt;"")),เงื่อนไข!$F$8*AH282/$V282,0)</f>
        <v>0</v>
      </c>
      <c r="AQ282" s="184">
        <f>วันทำงาน!AU282</f>
        <v>0</v>
      </c>
      <c r="AR282" s="150"/>
      <c r="AS282" s="150">
        <f>IF(W282="",0,IF($W282&gt;=100%,เงื่อนไข!$P$4,IF($W282&gt;=80%,เงื่อนไข!$O$4,IF($W282&gt;=50%,เงื่อนไข!$N$4,IF($W282&lt;50%,เงื่อนไข!$M$4)))))</f>
        <v>0</v>
      </c>
      <c r="AT282" s="179">
        <f t="shared" si="67"/>
        <v>0</v>
      </c>
      <c r="AU282" s="175">
        <f t="shared" si="68"/>
        <v>0</v>
      </c>
      <c r="AV282" s="175">
        <f>IF(AT282=0,0,AT282/$R282*เงื่อนไข!$B$4)</f>
        <v>0</v>
      </c>
      <c r="AW282" s="181">
        <f t="shared" si="71"/>
        <v>0</v>
      </c>
      <c r="AX282" s="175">
        <f>SUMIF(วันทำงาน!$F$554:$F$687,$B282,วันทำงาน!$L$554:$L$687)</f>
        <v>0</v>
      </c>
      <c r="AY282" s="182">
        <f>IF((AND($W282&gt;=100%,$W282&lt;&gt;"")),เงื่อนไข!$F$8*AQ282/$V282,0)</f>
        <v>0</v>
      </c>
    </row>
    <row r="283" spans="1:51" s="6" customFormat="1" x14ac:dyDescent="0.25">
      <c r="A283" s="124" t="str">
        <f>IF(วันทำงาน!A283&lt;&gt;"",วันทำงาน!A283,"")</f>
        <v/>
      </c>
      <c r="B283" s="124" t="str">
        <f>IF(วันทำงาน!B283&lt;&gt;"",วันทำงาน!B283,"")</f>
        <v/>
      </c>
      <c r="C283" s="124"/>
      <c r="D283" s="124" t="str">
        <f>IF(วันทำงาน!C283&lt;&gt;"",วันทำงาน!C283,"")</f>
        <v/>
      </c>
      <c r="E283" s="125" t="str">
        <f>IF(วันทำงาน!D283&lt;&gt;"",วันทำงาน!D283,"")</f>
        <v/>
      </c>
      <c r="F283" s="90" t="str">
        <f>IF(วันทำงาน!E283&lt;&gt;"",วันทำงาน!E283,"")</f>
        <v/>
      </c>
      <c r="G283" s="124" t="str">
        <f>IF(วันทำงาน!F283&lt;&gt;"",วันทำงาน!F283,"")</f>
        <v/>
      </c>
      <c r="H283" s="136" t="str">
        <f>IF(F283="Salesman",วันทำงาน!G283,"")</f>
        <v/>
      </c>
      <c r="I283" s="141" t="str">
        <f>IF($H283="","",AB283/$R283*(100%-เงื่อนไข!$B$4))</f>
        <v/>
      </c>
      <c r="J283" s="141" t="str">
        <f>IF($H283="","",AK283/$R283*(100%-เงื่อนไข!$B$4))</f>
        <v/>
      </c>
      <c r="K283" s="141" t="str">
        <f>IF($H283="","",AT283/$R283*(100%-เงื่อนไข!$B$4))</f>
        <v/>
      </c>
      <c r="L283" s="141" t="str">
        <f t="shared" si="58"/>
        <v/>
      </c>
      <c r="M283" s="142" t="str">
        <f>IF((OR(วันทำงาน!H283="",$F$1="")),"",IF(F283="Salesman",วันทำงาน!H283,""))</f>
        <v/>
      </c>
      <c r="N283" s="111">
        <f>IF($M283="",0,IF($X283="P",Y283*เงื่อนไข!$C$5,0))</f>
        <v>0</v>
      </c>
      <c r="O283" s="111">
        <f>IF($M283="",0,IF($X283="P",AH283*เงื่อนไข!$C$5,0))</f>
        <v>0</v>
      </c>
      <c r="P283" s="141">
        <f>IF($M283="",0,IF($X283="P",AQ283*เงื่อนไข!$C$5,0))</f>
        <v>0</v>
      </c>
      <c r="Q283" s="141">
        <f t="shared" si="59"/>
        <v>0</v>
      </c>
      <c r="R283" s="124" t="str">
        <f>IF($A283="","",IF(วันทำงาน!J283&lt;&gt;"",วันทำงาน!J283,""))</f>
        <v/>
      </c>
      <c r="S283" s="124" t="str">
        <f>IF($A283="","",IF(วันทำงาน!K283&lt;&gt;"",วันทำงาน!K283,""))</f>
        <v/>
      </c>
      <c r="T283" s="156">
        <f>IF(วันทำงาน!AZ283&lt;&gt;"",IF(วันทำงาน!AZ283&gt;S283,S283,วันทำงาน!AZ283),"")</f>
        <v>1</v>
      </c>
      <c r="U283" s="106" t="str">
        <f>IF(A283="","",เงื่อนไข!C$4)</f>
        <v/>
      </c>
      <c r="V283" s="106">
        <f t="shared" si="60"/>
        <v>0</v>
      </c>
      <c r="W283" s="105" t="str">
        <f t="shared" si="61"/>
        <v/>
      </c>
      <c r="X283" s="186" t="str">
        <f t="shared" si="62"/>
        <v/>
      </c>
      <c r="Y283" s="184">
        <f>วันทำงาน!AQ283</f>
        <v>0</v>
      </c>
      <c r="Z283" s="150"/>
      <c r="AA283" s="150">
        <f>IF($W283="",0,IF($W283&gt;=100%,เงื่อนไข!$H$4,IF($W283&gt;=80%,เงื่อนไข!$G$4,IF($W283&gt;=50%,เงื่อนไข!$F$4,IF($W283&lt;50%,เงื่อนไข!$E$4)))))</f>
        <v>0</v>
      </c>
      <c r="AB283" s="179">
        <f t="shared" si="63"/>
        <v>0</v>
      </c>
      <c r="AC283" s="141">
        <f t="shared" si="64"/>
        <v>0</v>
      </c>
      <c r="AD283" s="175">
        <f>IF(AB283=0,0,AB283/$R283*เงื่อนไข!$B$4)</f>
        <v>0</v>
      </c>
      <c r="AE283" s="181">
        <f t="shared" si="69"/>
        <v>0</v>
      </c>
      <c r="AF283" s="175">
        <f>SUMIF(วันทำงาน!$F$554:$F$687,$B283,วันทำงาน!$J$554:$J$687)</f>
        <v>0</v>
      </c>
      <c r="AG283" s="182">
        <f>IF((AND($W283&gt;=100%,$W283&lt;&gt;"")),เงื่อนไข!$F$8*Y283/$V283,0)</f>
        <v>0</v>
      </c>
      <c r="AH283" s="181">
        <f>SUM(วันทำงาน!AR283:AT283,วันทำงาน!AV283:AX283)</f>
        <v>0</v>
      </c>
      <c r="AI283" s="150"/>
      <c r="AJ283" s="150">
        <f>IF($W283="",0,IF($W283&gt;=100%,เงื่อนไข!$L$4,IF($W283&gt;=80%,เงื่อนไข!$K$4,IF($W283&gt;=50%,เงื่อนไข!$J$4,IF($W283&lt;50%,เงื่อนไข!$I$4)))))</f>
        <v>0</v>
      </c>
      <c r="AK283" s="179">
        <f t="shared" si="65"/>
        <v>0</v>
      </c>
      <c r="AL283" s="175">
        <f t="shared" si="66"/>
        <v>0</v>
      </c>
      <c r="AM283" s="175">
        <f>IF(AK283=0,0,AK283/$R283*เงื่อนไข!$B$4)</f>
        <v>0</v>
      </c>
      <c r="AN283" s="181">
        <f t="shared" si="70"/>
        <v>0</v>
      </c>
      <c r="AO283" s="175">
        <f>SUMIF(วันทำงาน!$F$554:$F$687,$B283,วันทำงาน!$K$554:$K$687)</f>
        <v>0</v>
      </c>
      <c r="AP283" s="182">
        <f>IF((AND($W283&gt;=100%,$W283&lt;&gt;"")),เงื่อนไข!$F$8*AH283/$V283,0)</f>
        <v>0</v>
      </c>
      <c r="AQ283" s="184">
        <f>วันทำงาน!AU283</f>
        <v>0</v>
      </c>
      <c r="AR283" s="150"/>
      <c r="AS283" s="150">
        <f>IF(W283="",0,IF($W283&gt;=100%,เงื่อนไข!$P$4,IF($W283&gt;=80%,เงื่อนไข!$O$4,IF($W283&gt;=50%,เงื่อนไข!$N$4,IF($W283&lt;50%,เงื่อนไข!$M$4)))))</f>
        <v>0</v>
      </c>
      <c r="AT283" s="179">
        <f t="shared" si="67"/>
        <v>0</v>
      </c>
      <c r="AU283" s="175">
        <f t="shared" si="68"/>
        <v>0</v>
      </c>
      <c r="AV283" s="175">
        <f>IF(AT283=0,0,AT283/$R283*เงื่อนไข!$B$4)</f>
        <v>0</v>
      </c>
      <c r="AW283" s="181">
        <f t="shared" si="71"/>
        <v>0</v>
      </c>
      <c r="AX283" s="175">
        <f>SUMIF(วันทำงาน!$F$554:$F$687,$B283,วันทำงาน!$L$554:$L$687)</f>
        <v>0</v>
      </c>
      <c r="AY283" s="182">
        <f>IF((AND($W283&gt;=100%,$W283&lt;&gt;"")),เงื่อนไข!$F$8*AQ283/$V283,0)</f>
        <v>0</v>
      </c>
    </row>
    <row r="284" spans="1:51" s="6" customFormat="1" x14ac:dyDescent="0.25">
      <c r="A284" s="124" t="str">
        <f>IF(วันทำงาน!A284&lt;&gt;"",วันทำงาน!A284,"")</f>
        <v/>
      </c>
      <c r="B284" s="124" t="str">
        <f>IF(วันทำงาน!B284&lt;&gt;"",วันทำงาน!B284,"")</f>
        <v/>
      </c>
      <c r="C284" s="124"/>
      <c r="D284" s="124" t="str">
        <f>IF(วันทำงาน!C284&lt;&gt;"",วันทำงาน!C284,"")</f>
        <v/>
      </c>
      <c r="E284" s="125" t="str">
        <f>IF(วันทำงาน!D284&lt;&gt;"",วันทำงาน!D284,"")</f>
        <v/>
      </c>
      <c r="F284" s="90" t="str">
        <f>IF(วันทำงาน!E284&lt;&gt;"",วันทำงาน!E284,"")</f>
        <v/>
      </c>
      <c r="G284" s="124" t="str">
        <f>IF(วันทำงาน!F284&lt;&gt;"",วันทำงาน!F284,"")</f>
        <v/>
      </c>
      <c r="H284" s="136" t="str">
        <f>IF(F284="Salesman",วันทำงาน!G284,"")</f>
        <v/>
      </c>
      <c r="I284" s="141" t="str">
        <f>IF($H284="","",AB284/$R284*(100%-เงื่อนไข!$B$4))</f>
        <v/>
      </c>
      <c r="J284" s="141" t="str">
        <f>IF($H284="","",AK284/$R284*(100%-เงื่อนไข!$B$4))</f>
        <v/>
      </c>
      <c r="K284" s="141" t="str">
        <f>IF($H284="","",AT284/$R284*(100%-เงื่อนไข!$B$4))</f>
        <v/>
      </c>
      <c r="L284" s="141" t="str">
        <f t="shared" si="58"/>
        <v/>
      </c>
      <c r="M284" s="142" t="str">
        <f>IF((OR(วันทำงาน!H284="",$F$1="")),"",IF(F284="Salesman",วันทำงาน!H284,""))</f>
        <v/>
      </c>
      <c r="N284" s="111">
        <f>IF($M284="",0,IF($X284="P",Y284*เงื่อนไข!$C$5,0))</f>
        <v>0</v>
      </c>
      <c r="O284" s="111">
        <f>IF($M284="",0,IF($X284="P",AH284*เงื่อนไข!$C$5,0))</f>
        <v>0</v>
      </c>
      <c r="P284" s="141">
        <f>IF($M284="",0,IF($X284="P",AQ284*เงื่อนไข!$C$5,0))</f>
        <v>0</v>
      </c>
      <c r="Q284" s="141">
        <f t="shared" si="59"/>
        <v>0</v>
      </c>
      <c r="R284" s="124" t="str">
        <f>IF($A284="","",IF(วันทำงาน!J284&lt;&gt;"",วันทำงาน!J284,""))</f>
        <v/>
      </c>
      <c r="S284" s="124" t="str">
        <f>IF($A284="","",IF(วันทำงาน!K284&lt;&gt;"",วันทำงาน!K284,""))</f>
        <v/>
      </c>
      <c r="T284" s="156">
        <f>IF(วันทำงาน!AZ284&lt;&gt;"",IF(วันทำงาน!AZ284&gt;S284,S284,วันทำงาน!AZ284),"")</f>
        <v>1</v>
      </c>
      <c r="U284" s="106" t="str">
        <f>IF(A284="","",เงื่อนไข!C$4)</f>
        <v/>
      </c>
      <c r="V284" s="106">
        <f t="shared" si="60"/>
        <v>0</v>
      </c>
      <c r="W284" s="105" t="str">
        <f t="shared" si="61"/>
        <v/>
      </c>
      <c r="X284" s="186" t="str">
        <f t="shared" si="62"/>
        <v/>
      </c>
      <c r="Y284" s="184">
        <f>วันทำงาน!AQ284</f>
        <v>0</v>
      </c>
      <c r="Z284" s="150"/>
      <c r="AA284" s="150">
        <f>IF($W284="",0,IF($W284&gt;=100%,เงื่อนไข!$H$4,IF($W284&gt;=80%,เงื่อนไข!$G$4,IF($W284&gt;=50%,เงื่อนไข!$F$4,IF($W284&lt;50%,เงื่อนไข!$E$4)))))</f>
        <v>0</v>
      </c>
      <c r="AB284" s="179">
        <f t="shared" si="63"/>
        <v>0</v>
      </c>
      <c r="AC284" s="141">
        <f t="shared" si="64"/>
        <v>0</v>
      </c>
      <c r="AD284" s="175">
        <f>IF(AB284=0,0,AB284/$R284*เงื่อนไข!$B$4)</f>
        <v>0</v>
      </c>
      <c r="AE284" s="181">
        <f t="shared" si="69"/>
        <v>0</v>
      </c>
      <c r="AF284" s="175">
        <f>SUMIF(วันทำงาน!$F$554:$F$687,$B284,วันทำงาน!$J$554:$J$687)</f>
        <v>0</v>
      </c>
      <c r="AG284" s="182">
        <f>IF((AND($W284&gt;=100%,$W284&lt;&gt;"")),เงื่อนไข!$F$8*Y284/$V284,0)</f>
        <v>0</v>
      </c>
      <c r="AH284" s="181">
        <f>SUM(วันทำงาน!AR284:AT284,วันทำงาน!AV284:AX284)</f>
        <v>0</v>
      </c>
      <c r="AI284" s="150"/>
      <c r="AJ284" s="150">
        <f>IF($W284="",0,IF($W284&gt;=100%,เงื่อนไข!$L$4,IF($W284&gt;=80%,เงื่อนไข!$K$4,IF($W284&gt;=50%,เงื่อนไข!$J$4,IF($W284&lt;50%,เงื่อนไข!$I$4)))))</f>
        <v>0</v>
      </c>
      <c r="AK284" s="179">
        <f t="shared" si="65"/>
        <v>0</v>
      </c>
      <c r="AL284" s="175">
        <f t="shared" si="66"/>
        <v>0</v>
      </c>
      <c r="AM284" s="175">
        <f>IF(AK284=0,0,AK284/$R284*เงื่อนไข!$B$4)</f>
        <v>0</v>
      </c>
      <c r="AN284" s="181">
        <f t="shared" si="70"/>
        <v>0</v>
      </c>
      <c r="AO284" s="175">
        <f>SUMIF(วันทำงาน!$F$554:$F$687,$B284,วันทำงาน!$K$554:$K$687)</f>
        <v>0</v>
      </c>
      <c r="AP284" s="182">
        <f>IF((AND($W284&gt;=100%,$W284&lt;&gt;"")),เงื่อนไข!$F$8*AH284/$V284,0)</f>
        <v>0</v>
      </c>
      <c r="AQ284" s="184">
        <f>วันทำงาน!AU284</f>
        <v>0</v>
      </c>
      <c r="AR284" s="150"/>
      <c r="AS284" s="150">
        <f>IF(W284="",0,IF($W284&gt;=100%,เงื่อนไข!$P$4,IF($W284&gt;=80%,เงื่อนไข!$O$4,IF($W284&gt;=50%,เงื่อนไข!$N$4,IF($W284&lt;50%,เงื่อนไข!$M$4)))))</f>
        <v>0</v>
      </c>
      <c r="AT284" s="179">
        <f t="shared" si="67"/>
        <v>0</v>
      </c>
      <c r="AU284" s="175">
        <f t="shared" si="68"/>
        <v>0</v>
      </c>
      <c r="AV284" s="175">
        <f>IF(AT284=0,0,AT284/$R284*เงื่อนไข!$B$4)</f>
        <v>0</v>
      </c>
      <c r="AW284" s="181">
        <f t="shared" si="71"/>
        <v>0</v>
      </c>
      <c r="AX284" s="175">
        <f>SUMIF(วันทำงาน!$F$554:$F$687,$B284,วันทำงาน!$L$554:$L$687)</f>
        <v>0</v>
      </c>
      <c r="AY284" s="182">
        <f>IF((AND($W284&gt;=100%,$W284&lt;&gt;"")),เงื่อนไข!$F$8*AQ284/$V284,0)</f>
        <v>0</v>
      </c>
    </row>
    <row r="285" spans="1:51" s="6" customFormat="1" x14ac:dyDescent="0.25">
      <c r="A285" s="124" t="str">
        <f>IF(วันทำงาน!A285&lt;&gt;"",วันทำงาน!A285,"")</f>
        <v/>
      </c>
      <c r="B285" s="124" t="str">
        <f>IF(วันทำงาน!B285&lt;&gt;"",วันทำงาน!B285,"")</f>
        <v/>
      </c>
      <c r="C285" s="124"/>
      <c r="D285" s="124" t="str">
        <f>IF(วันทำงาน!C285&lt;&gt;"",วันทำงาน!C285,"")</f>
        <v/>
      </c>
      <c r="E285" s="125" t="str">
        <f>IF(วันทำงาน!D285&lt;&gt;"",วันทำงาน!D285,"")</f>
        <v/>
      </c>
      <c r="F285" s="90" t="str">
        <f>IF(วันทำงาน!E285&lt;&gt;"",วันทำงาน!E285,"")</f>
        <v/>
      </c>
      <c r="G285" s="124" t="str">
        <f>IF(วันทำงาน!F285&lt;&gt;"",วันทำงาน!F285,"")</f>
        <v/>
      </c>
      <c r="H285" s="136" t="str">
        <f>IF(F285="Salesman",วันทำงาน!G285,"")</f>
        <v/>
      </c>
      <c r="I285" s="141" t="str">
        <f>IF($H285="","",AB285/$R285*(100%-เงื่อนไข!$B$4))</f>
        <v/>
      </c>
      <c r="J285" s="141" t="str">
        <f>IF($H285="","",AK285/$R285*(100%-เงื่อนไข!$B$4))</f>
        <v/>
      </c>
      <c r="K285" s="141" t="str">
        <f>IF($H285="","",AT285/$R285*(100%-เงื่อนไข!$B$4))</f>
        <v/>
      </c>
      <c r="L285" s="141" t="str">
        <f t="shared" si="58"/>
        <v/>
      </c>
      <c r="M285" s="142" t="str">
        <f>IF((OR(วันทำงาน!H285="",$F$1="")),"",IF(F285="Salesman",วันทำงาน!H285,""))</f>
        <v/>
      </c>
      <c r="N285" s="111">
        <f>IF($M285="",0,IF($X285="P",Y285*เงื่อนไข!$C$5,0))</f>
        <v>0</v>
      </c>
      <c r="O285" s="111">
        <f>IF($M285="",0,IF($X285="P",AH285*เงื่อนไข!$C$5,0))</f>
        <v>0</v>
      </c>
      <c r="P285" s="141">
        <f>IF($M285="",0,IF($X285="P",AQ285*เงื่อนไข!$C$5,0))</f>
        <v>0</v>
      </c>
      <c r="Q285" s="141">
        <f t="shared" si="59"/>
        <v>0</v>
      </c>
      <c r="R285" s="124" t="str">
        <f>IF($A285="","",IF(วันทำงาน!J285&lt;&gt;"",วันทำงาน!J285,""))</f>
        <v/>
      </c>
      <c r="S285" s="124" t="str">
        <f>IF($A285="","",IF(วันทำงาน!K285&lt;&gt;"",วันทำงาน!K285,""))</f>
        <v/>
      </c>
      <c r="T285" s="156">
        <f>IF(วันทำงาน!AZ285&lt;&gt;"",IF(วันทำงาน!AZ285&gt;S285,S285,วันทำงาน!AZ285),"")</f>
        <v>1</v>
      </c>
      <c r="U285" s="106" t="str">
        <f>IF(A285="","",เงื่อนไข!C$4)</f>
        <v/>
      </c>
      <c r="V285" s="106">
        <f t="shared" si="60"/>
        <v>0</v>
      </c>
      <c r="W285" s="105" t="str">
        <f t="shared" si="61"/>
        <v/>
      </c>
      <c r="X285" s="186" t="str">
        <f t="shared" si="62"/>
        <v/>
      </c>
      <c r="Y285" s="184">
        <f>วันทำงาน!AQ285</f>
        <v>0</v>
      </c>
      <c r="Z285" s="150"/>
      <c r="AA285" s="150">
        <f>IF($W285="",0,IF($W285&gt;=100%,เงื่อนไข!$H$4,IF($W285&gt;=80%,เงื่อนไข!$G$4,IF($W285&gt;=50%,เงื่อนไข!$F$4,IF($W285&lt;50%,เงื่อนไข!$E$4)))))</f>
        <v>0</v>
      </c>
      <c r="AB285" s="179">
        <f t="shared" si="63"/>
        <v>0</v>
      </c>
      <c r="AC285" s="141">
        <f t="shared" si="64"/>
        <v>0</v>
      </c>
      <c r="AD285" s="175">
        <f>IF(AB285=0,0,AB285/$R285*เงื่อนไข!$B$4)</f>
        <v>0</v>
      </c>
      <c r="AE285" s="181">
        <f t="shared" si="69"/>
        <v>0</v>
      </c>
      <c r="AF285" s="175">
        <f>SUMIF(วันทำงาน!$F$554:$F$687,$B285,วันทำงาน!$J$554:$J$687)</f>
        <v>0</v>
      </c>
      <c r="AG285" s="182">
        <f>IF((AND($W285&gt;=100%,$W285&lt;&gt;"")),เงื่อนไข!$F$8*Y285/$V285,0)</f>
        <v>0</v>
      </c>
      <c r="AH285" s="181">
        <f>SUM(วันทำงาน!AR285:AT285,วันทำงาน!AV285:AX285)</f>
        <v>0</v>
      </c>
      <c r="AI285" s="150"/>
      <c r="AJ285" s="150">
        <f>IF($W285="",0,IF($W285&gt;=100%,เงื่อนไข!$L$4,IF($W285&gt;=80%,เงื่อนไข!$K$4,IF($W285&gt;=50%,เงื่อนไข!$J$4,IF($W285&lt;50%,เงื่อนไข!$I$4)))))</f>
        <v>0</v>
      </c>
      <c r="AK285" s="179">
        <f t="shared" si="65"/>
        <v>0</v>
      </c>
      <c r="AL285" s="175">
        <f t="shared" si="66"/>
        <v>0</v>
      </c>
      <c r="AM285" s="175">
        <f>IF(AK285=0,0,AK285/$R285*เงื่อนไข!$B$4)</f>
        <v>0</v>
      </c>
      <c r="AN285" s="181">
        <f t="shared" si="70"/>
        <v>0</v>
      </c>
      <c r="AO285" s="175">
        <f>SUMIF(วันทำงาน!$F$554:$F$687,$B285,วันทำงาน!$K$554:$K$687)</f>
        <v>0</v>
      </c>
      <c r="AP285" s="182">
        <f>IF((AND($W285&gt;=100%,$W285&lt;&gt;"")),เงื่อนไข!$F$8*AH285/$V285,0)</f>
        <v>0</v>
      </c>
      <c r="AQ285" s="184">
        <f>วันทำงาน!AU285</f>
        <v>0</v>
      </c>
      <c r="AR285" s="150"/>
      <c r="AS285" s="150">
        <f>IF(W285="",0,IF($W285&gt;=100%,เงื่อนไข!$P$4,IF($W285&gt;=80%,เงื่อนไข!$O$4,IF($W285&gt;=50%,เงื่อนไข!$N$4,IF($W285&lt;50%,เงื่อนไข!$M$4)))))</f>
        <v>0</v>
      </c>
      <c r="AT285" s="179">
        <f t="shared" si="67"/>
        <v>0</v>
      </c>
      <c r="AU285" s="175">
        <f t="shared" si="68"/>
        <v>0</v>
      </c>
      <c r="AV285" s="175">
        <f>IF(AT285=0,0,AT285/$R285*เงื่อนไข!$B$4)</f>
        <v>0</v>
      </c>
      <c r="AW285" s="181">
        <f t="shared" si="71"/>
        <v>0</v>
      </c>
      <c r="AX285" s="175">
        <f>SUMIF(วันทำงาน!$F$554:$F$687,$B285,วันทำงาน!$L$554:$L$687)</f>
        <v>0</v>
      </c>
      <c r="AY285" s="182">
        <f>IF((AND($W285&gt;=100%,$W285&lt;&gt;"")),เงื่อนไข!$F$8*AQ285/$V285,0)</f>
        <v>0</v>
      </c>
    </row>
    <row r="286" spans="1:51" s="6" customFormat="1" x14ac:dyDescent="0.25">
      <c r="A286" s="124" t="str">
        <f>IF(วันทำงาน!A286&lt;&gt;"",วันทำงาน!A286,"")</f>
        <v/>
      </c>
      <c r="B286" s="124" t="str">
        <f>IF(วันทำงาน!B286&lt;&gt;"",วันทำงาน!B286,"")</f>
        <v/>
      </c>
      <c r="C286" s="124"/>
      <c r="D286" s="124" t="str">
        <f>IF(วันทำงาน!C286&lt;&gt;"",วันทำงาน!C286,"")</f>
        <v/>
      </c>
      <c r="E286" s="125" t="str">
        <f>IF(วันทำงาน!D286&lt;&gt;"",วันทำงาน!D286,"")</f>
        <v/>
      </c>
      <c r="F286" s="90" t="str">
        <f>IF(วันทำงาน!E286&lt;&gt;"",วันทำงาน!E286,"")</f>
        <v/>
      </c>
      <c r="G286" s="124" t="str">
        <f>IF(วันทำงาน!F286&lt;&gt;"",วันทำงาน!F286,"")</f>
        <v/>
      </c>
      <c r="H286" s="136" t="str">
        <f>IF(F286="Salesman",วันทำงาน!G286,"")</f>
        <v/>
      </c>
      <c r="I286" s="141" t="str">
        <f>IF($H286="","",AB286/$R286*(100%-เงื่อนไข!$B$4))</f>
        <v/>
      </c>
      <c r="J286" s="141" t="str">
        <f>IF($H286="","",AK286/$R286*(100%-เงื่อนไข!$B$4))</f>
        <v/>
      </c>
      <c r="K286" s="141" t="str">
        <f>IF($H286="","",AT286/$R286*(100%-เงื่อนไข!$B$4))</f>
        <v/>
      </c>
      <c r="L286" s="141" t="str">
        <f t="shared" si="58"/>
        <v/>
      </c>
      <c r="M286" s="142" t="str">
        <f>IF((OR(วันทำงาน!H286="",$F$1="")),"",IF(F286="Salesman",วันทำงาน!H286,""))</f>
        <v/>
      </c>
      <c r="N286" s="111">
        <f>IF($M286="",0,IF($X286="P",Y286*เงื่อนไข!$C$5,0))</f>
        <v>0</v>
      </c>
      <c r="O286" s="111">
        <f>IF($M286="",0,IF($X286="P",AH286*เงื่อนไข!$C$5,0))</f>
        <v>0</v>
      </c>
      <c r="P286" s="141">
        <f>IF($M286="",0,IF($X286="P",AQ286*เงื่อนไข!$C$5,0))</f>
        <v>0</v>
      </c>
      <c r="Q286" s="141">
        <f t="shared" si="59"/>
        <v>0</v>
      </c>
      <c r="R286" s="124" t="str">
        <f>IF($A286="","",IF(วันทำงาน!J286&lt;&gt;"",วันทำงาน!J286,""))</f>
        <v/>
      </c>
      <c r="S286" s="124" t="str">
        <f>IF($A286="","",IF(วันทำงาน!K286&lt;&gt;"",วันทำงาน!K286,""))</f>
        <v/>
      </c>
      <c r="T286" s="156">
        <f>IF(วันทำงาน!AZ286&lt;&gt;"",IF(วันทำงาน!AZ286&gt;S286,S286,วันทำงาน!AZ286),"")</f>
        <v>1</v>
      </c>
      <c r="U286" s="106" t="str">
        <f>IF(A286="","",เงื่อนไข!C$4)</f>
        <v/>
      </c>
      <c r="V286" s="106">
        <f t="shared" si="60"/>
        <v>0</v>
      </c>
      <c r="W286" s="105" t="str">
        <f t="shared" si="61"/>
        <v/>
      </c>
      <c r="X286" s="186" t="str">
        <f t="shared" si="62"/>
        <v/>
      </c>
      <c r="Y286" s="184">
        <f>วันทำงาน!AQ286</f>
        <v>0</v>
      </c>
      <c r="Z286" s="150"/>
      <c r="AA286" s="150">
        <f>IF($W286="",0,IF($W286&gt;=100%,เงื่อนไข!$H$4,IF($W286&gt;=80%,เงื่อนไข!$G$4,IF($W286&gt;=50%,เงื่อนไข!$F$4,IF($W286&lt;50%,เงื่อนไข!$E$4)))))</f>
        <v>0</v>
      </c>
      <c r="AB286" s="179">
        <f t="shared" si="63"/>
        <v>0</v>
      </c>
      <c r="AC286" s="141">
        <f t="shared" si="64"/>
        <v>0</v>
      </c>
      <c r="AD286" s="175">
        <f>IF(AB286=0,0,AB286/$R286*เงื่อนไข!$B$4)</f>
        <v>0</v>
      </c>
      <c r="AE286" s="181">
        <f t="shared" si="69"/>
        <v>0</v>
      </c>
      <c r="AF286" s="175">
        <f>SUMIF(วันทำงาน!$F$554:$F$687,$B286,วันทำงาน!$J$554:$J$687)</f>
        <v>0</v>
      </c>
      <c r="AG286" s="182">
        <f>IF((AND($W286&gt;=100%,$W286&lt;&gt;"")),เงื่อนไข!$F$8*Y286/$V286,0)</f>
        <v>0</v>
      </c>
      <c r="AH286" s="181">
        <f>SUM(วันทำงาน!AR286:AT286,วันทำงาน!AV286:AX286)</f>
        <v>0</v>
      </c>
      <c r="AI286" s="150"/>
      <c r="AJ286" s="150">
        <f>IF($W286="",0,IF($W286&gt;=100%,เงื่อนไข!$L$4,IF($W286&gt;=80%,เงื่อนไข!$K$4,IF($W286&gt;=50%,เงื่อนไข!$J$4,IF($W286&lt;50%,เงื่อนไข!$I$4)))))</f>
        <v>0</v>
      </c>
      <c r="AK286" s="179">
        <f t="shared" si="65"/>
        <v>0</v>
      </c>
      <c r="AL286" s="175">
        <f t="shared" si="66"/>
        <v>0</v>
      </c>
      <c r="AM286" s="175">
        <f>IF(AK286=0,0,AK286/$R286*เงื่อนไข!$B$4)</f>
        <v>0</v>
      </c>
      <c r="AN286" s="181">
        <f t="shared" si="70"/>
        <v>0</v>
      </c>
      <c r="AO286" s="175">
        <f>SUMIF(วันทำงาน!$F$554:$F$687,$B286,วันทำงาน!$K$554:$K$687)</f>
        <v>0</v>
      </c>
      <c r="AP286" s="182">
        <f>IF((AND($W286&gt;=100%,$W286&lt;&gt;"")),เงื่อนไข!$F$8*AH286/$V286,0)</f>
        <v>0</v>
      </c>
      <c r="AQ286" s="184">
        <f>วันทำงาน!AU286</f>
        <v>0</v>
      </c>
      <c r="AR286" s="150"/>
      <c r="AS286" s="150">
        <f>IF(W286="",0,IF($W286&gt;=100%,เงื่อนไข!$P$4,IF($W286&gt;=80%,เงื่อนไข!$O$4,IF($W286&gt;=50%,เงื่อนไข!$N$4,IF($W286&lt;50%,เงื่อนไข!$M$4)))))</f>
        <v>0</v>
      </c>
      <c r="AT286" s="179">
        <f t="shared" si="67"/>
        <v>0</v>
      </c>
      <c r="AU286" s="175">
        <f t="shared" si="68"/>
        <v>0</v>
      </c>
      <c r="AV286" s="175">
        <f>IF(AT286=0,0,AT286/$R286*เงื่อนไข!$B$4)</f>
        <v>0</v>
      </c>
      <c r="AW286" s="181">
        <f t="shared" si="71"/>
        <v>0</v>
      </c>
      <c r="AX286" s="175">
        <f>SUMIF(วันทำงาน!$F$554:$F$687,$B286,วันทำงาน!$L$554:$L$687)</f>
        <v>0</v>
      </c>
      <c r="AY286" s="182">
        <f>IF((AND($W286&gt;=100%,$W286&lt;&gt;"")),เงื่อนไข!$F$8*AQ286/$V286,0)</f>
        <v>0</v>
      </c>
    </row>
    <row r="287" spans="1:51" s="6" customFormat="1" x14ac:dyDescent="0.25">
      <c r="A287" s="124" t="str">
        <f>IF(วันทำงาน!A287&lt;&gt;"",วันทำงาน!A287,"")</f>
        <v/>
      </c>
      <c r="B287" s="124" t="str">
        <f>IF(วันทำงาน!B287&lt;&gt;"",วันทำงาน!B287,"")</f>
        <v/>
      </c>
      <c r="C287" s="124"/>
      <c r="D287" s="124" t="str">
        <f>IF(วันทำงาน!C287&lt;&gt;"",วันทำงาน!C287,"")</f>
        <v/>
      </c>
      <c r="E287" s="125" t="str">
        <f>IF(วันทำงาน!D287&lt;&gt;"",วันทำงาน!D287,"")</f>
        <v/>
      </c>
      <c r="F287" s="90" t="str">
        <f>IF(วันทำงาน!E287&lt;&gt;"",วันทำงาน!E287,"")</f>
        <v/>
      </c>
      <c r="G287" s="124" t="str">
        <f>IF(วันทำงาน!F287&lt;&gt;"",วันทำงาน!F287,"")</f>
        <v/>
      </c>
      <c r="H287" s="136" t="str">
        <f>IF(F287="Salesman",วันทำงาน!G287,"")</f>
        <v/>
      </c>
      <c r="I287" s="141" t="str">
        <f>IF($H287="","",AB287/$R287*(100%-เงื่อนไข!$B$4))</f>
        <v/>
      </c>
      <c r="J287" s="141" t="str">
        <f>IF($H287="","",AK287/$R287*(100%-เงื่อนไข!$B$4))</f>
        <v/>
      </c>
      <c r="K287" s="141" t="str">
        <f>IF($H287="","",AT287/$R287*(100%-เงื่อนไข!$B$4))</f>
        <v/>
      </c>
      <c r="L287" s="141" t="str">
        <f t="shared" si="58"/>
        <v/>
      </c>
      <c r="M287" s="142" t="str">
        <f>IF((OR(วันทำงาน!H287="",$F$1="")),"",IF(F287="Salesman",วันทำงาน!H287,""))</f>
        <v/>
      </c>
      <c r="N287" s="111">
        <f>IF($M287="",0,IF($X287="P",Y287*เงื่อนไข!$C$5,0))</f>
        <v>0</v>
      </c>
      <c r="O287" s="111">
        <f>IF($M287="",0,IF($X287="P",AH287*เงื่อนไข!$C$5,0))</f>
        <v>0</v>
      </c>
      <c r="P287" s="141">
        <f>IF($M287="",0,IF($X287="P",AQ287*เงื่อนไข!$C$5,0))</f>
        <v>0</v>
      </c>
      <c r="Q287" s="141">
        <f t="shared" si="59"/>
        <v>0</v>
      </c>
      <c r="R287" s="124" t="str">
        <f>IF($A287="","",IF(วันทำงาน!J287&lt;&gt;"",วันทำงาน!J287,""))</f>
        <v/>
      </c>
      <c r="S287" s="124" t="str">
        <f>IF($A287="","",IF(วันทำงาน!K287&lt;&gt;"",วันทำงาน!K287,""))</f>
        <v/>
      </c>
      <c r="T287" s="156">
        <f>IF(วันทำงาน!AZ287&lt;&gt;"",IF(วันทำงาน!AZ287&gt;S287,S287,วันทำงาน!AZ287),"")</f>
        <v>1</v>
      </c>
      <c r="U287" s="106" t="str">
        <f>IF(A287="","",เงื่อนไข!C$4)</f>
        <v/>
      </c>
      <c r="V287" s="106">
        <f t="shared" si="60"/>
        <v>0</v>
      </c>
      <c r="W287" s="105" t="str">
        <f t="shared" si="61"/>
        <v/>
      </c>
      <c r="X287" s="186" t="str">
        <f t="shared" si="62"/>
        <v/>
      </c>
      <c r="Y287" s="184">
        <f>วันทำงาน!AQ287</f>
        <v>0</v>
      </c>
      <c r="Z287" s="150"/>
      <c r="AA287" s="150">
        <f>IF($W287="",0,IF($W287&gt;=100%,เงื่อนไข!$H$4,IF($W287&gt;=80%,เงื่อนไข!$G$4,IF($W287&gt;=50%,เงื่อนไข!$F$4,IF($W287&lt;50%,เงื่อนไข!$E$4)))))</f>
        <v>0</v>
      </c>
      <c r="AB287" s="179">
        <f t="shared" si="63"/>
        <v>0</v>
      </c>
      <c r="AC287" s="141">
        <f t="shared" si="64"/>
        <v>0</v>
      </c>
      <c r="AD287" s="175">
        <f>IF(AB287=0,0,AB287/$R287*เงื่อนไข!$B$4)</f>
        <v>0</v>
      </c>
      <c r="AE287" s="181">
        <f t="shared" si="69"/>
        <v>0</v>
      </c>
      <c r="AF287" s="175">
        <f>SUMIF(วันทำงาน!$F$554:$F$687,$B287,วันทำงาน!$J$554:$J$687)</f>
        <v>0</v>
      </c>
      <c r="AG287" s="182">
        <f>IF((AND($W287&gt;=100%,$W287&lt;&gt;"")),เงื่อนไข!$F$8*Y287/$V287,0)</f>
        <v>0</v>
      </c>
      <c r="AH287" s="181">
        <f>SUM(วันทำงาน!AR287:AT287,วันทำงาน!AV287:AX287)</f>
        <v>0</v>
      </c>
      <c r="AI287" s="150"/>
      <c r="AJ287" s="150">
        <f>IF($W287="",0,IF($W287&gt;=100%,เงื่อนไข!$L$4,IF($W287&gt;=80%,เงื่อนไข!$K$4,IF($W287&gt;=50%,เงื่อนไข!$J$4,IF($W287&lt;50%,เงื่อนไข!$I$4)))))</f>
        <v>0</v>
      </c>
      <c r="AK287" s="179">
        <f t="shared" si="65"/>
        <v>0</v>
      </c>
      <c r="AL287" s="175">
        <f t="shared" si="66"/>
        <v>0</v>
      </c>
      <c r="AM287" s="175">
        <f>IF(AK287=0,0,AK287/$R287*เงื่อนไข!$B$4)</f>
        <v>0</v>
      </c>
      <c r="AN287" s="181">
        <f t="shared" si="70"/>
        <v>0</v>
      </c>
      <c r="AO287" s="175">
        <f>SUMIF(วันทำงาน!$F$554:$F$687,$B287,วันทำงาน!$K$554:$K$687)</f>
        <v>0</v>
      </c>
      <c r="AP287" s="182">
        <f>IF((AND($W287&gt;=100%,$W287&lt;&gt;"")),เงื่อนไข!$F$8*AH287/$V287,0)</f>
        <v>0</v>
      </c>
      <c r="AQ287" s="184">
        <f>วันทำงาน!AU287</f>
        <v>0</v>
      </c>
      <c r="AR287" s="150"/>
      <c r="AS287" s="150">
        <f>IF(W287="",0,IF($W287&gt;=100%,เงื่อนไข!$P$4,IF($W287&gt;=80%,เงื่อนไข!$O$4,IF($W287&gt;=50%,เงื่อนไข!$N$4,IF($W287&lt;50%,เงื่อนไข!$M$4)))))</f>
        <v>0</v>
      </c>
      <c r="AT287" s="179">
        <f t="shared" si="67"/>
        <v>0</v>
      </c>
      <c r="AU287" s="175">
        <f t="shared" si="68"/>
        <v>0</v>
      </c>
      <c r="AV287" s="175">
        <f>IF(AT287=0,0,AT287/$R287*เงื่อนไข!$B$4)</f>
        <v>0</v>
      </c>
      <c r="AW287" s="181">
        <f t="shared" si="71"/>
        <v>0</v>
      </c>
      <c r="AX287" s="175">
        <f>SUMIF(วันทำงาน!$F$554:$F$687,$B287,วันทำงาน!$L$554:$L$687)</f>
        <v>0</v>
      </c>
      <c r="AY287" s="182">
        <f>IF((AND($W287&gt;=100%,$W287&lt;&gt;"")),เงื่อนไข!$F$8*AQ287/$V287,0)</f>
        <v>0</v>
      </c>
    </row>
    <row r="288" spans="1:51" s="6" customFormat="1" x14ac:dyDescent="0.25">
      <c r="A288" s="124" t="str">
        <f>IF(วันทำงาน!A288&lt;&gt;"",วันทำงาน!A288,"")</f>
        <v/>
      </c>
      <c r="B288" s="124" t="str">
        <f>IF(วันทำงาน!B288&lt;&gt;"",วันทำงาน!B288,"")</f>
        <v/>
      </c>
      <c r="C288" s="124"/>
      <c r="D288" s="124" t="str">
        <f>IF(วันทำงาน!C288&lt;&gt;"",วันทำงาน!C288,"")</f>
        <v/>
      </c>
      <c r="E288" s="125" t="str">
        <f>IF(วันทำงาน!D288&lt;&gt;"",วันทำงาน!D288,"")</f>
        <v/>
      </c>
      <c r="F288" s="90" t="str">
        <f>IF(วันทำงาน!E288&lt;&gt;"",วันทำงาน!E288,"")</f>
        <v/>
      </c>
      <c r="G288" s="124" t="str">
        <f>IF(วันทำงาน!F288&lt;&gt;"",วันทำงาน!F288,"")</f>
        <v/>
      </c>
      <c r="H288" s="136" t="str">
        <f>IF(F288="Salesman",วันทำงาน!G288,"")</f>
        <v/>
      </c>
      <c r="I288" s="141" t="str">
        <f>IF($H288="","",AB288/$R288*(100%-เงื่อนไข!$B$4))</f>
        <v/>
      </c>
      <c r="J288" s="141" t="str">
        <f>IF($H288="","",AK288/$R288*(100%-เงื่อนไข!$B$4))</f>
        <v/>
      </c>
      <c r="K288" s="141" t="str">
        <f>IF($H288="","",AT288/$R288*(100%-เงื่อนไข!$B$4))</f>
        <v/>
      </c>
      <c r="L288" s="141" t="str">
        <f t="shared" si="58"/>
        <v/>
      </c>
      <c r="M288" s="142" t="str">
        <f>IF((OR(วันทำงาน!H288="",$F$1="")),"",IF(F288="Salesman",วันทำงาน!H288,""))</f>
        <v/>
      </c>
      <c r="N288" s="111">
        <f>IF($M288="",0,IF($X288="P",Y288*เงื่อนไข!$C$5,0))</f>
        <v>0</v>
      </c>
      <c r="O288" s="111">
        <f>IF($M288="",0,IF($X288="P",AH288*เงื่อนไข!$C$5,0))</f>
        <v>0</v>
      </c>
      <c r="P288" s="141">
        <f>IF($M288="",0,IF($X288="P",AQ288*เงื่อนไข!$C$5,0))</f>
        <v>0</v>
      </c>
      <c r="Q288" s="141">
        <f t="shared" si="59"/>
        <v>0</v>
      </c>
      <c r="R288" s="124" t="str">
        <f>IF($A288="","",IF(วันทำงาน!J288&lt;&gt;"",วันทำงาน!J288,""))</f>
        <v/>
      </c>
      <c r="S288" s="124" t="str">
        <f>IF($A288="","",IF(วันทำงาน!K288&lt;&gt;"",วันทำงาน!K288,""))</f>
        <v/>
      </c>
      <c r="T288" s="156">
        <f>IF(วันทำงาน!AZ288&lt;&gt;"",IF(วันทำงาน!AZ288&gt;S288,S288,วันทำงาน!AZ288),"")</f>
        <v>1</v>
      </c>
      <c r="U288" s="106" t="str">
        <f>IF(A288="","",เงื่อนไข!C$4)</f>
        <v/>
      </c>
      <c r="V288" s="106">
        <f t="shared" si="60"/>
        <v>0</v>
      </c>
      <c r="W288" s="105" t="str">
        <f t="shared" si="61"/>
        <v/>
      </c>
      <c r="X288" s="186" t="str">
        <f t="shared" si="62"/>
        <v/>
      </c>
      <c r="Y288" s="184">
        <f>วันทำงาน!AQ288</f>
        <v>0</v>
      </c>
      <c r="Z288" s="150"/>
      <c r="AA288" s="150">
        <f>IF($W288="",0,IF($W288&gt;=100%,เงื่อนไข!$H$4,IF($W288&gt;=80%,เงื่อนไข!$G$4,IF($W288&gt;=50%,เงื่อนไข!$F$4,IF($W288&lt;50%,เงื่อนไข!$E$4)))))</f>
        <v>0</v>
      </c>
      <c r="AB288" s="179">
        <f t="shared" si="63"/>
        <v>0</v>
      </c>
      <c r="AC288" s="141">
        <f t="shared" si="64"/>
        <v>0</v>
      </c>
      <c r="AD288" s="175">
        <f>IF(AB288=0,0,AB288/$R288*เงื่อนไข!$B$4)</f>
        <v>0</v>
      </c>
      <c r="AE288" s="181">
        <f t="shared" si="69"/>
        <v>0</v>
      </c>
      <c r="AF288" s="175">
        <f>SUMIF(วันทำงาน!$F$554:$F$687,$B288,วันทำงาน!$J$554:$J$687)</f>
        <v>0</v>
      </c>
      <c r="AG288" s="182">
        <f>IF((AND($W288&gt;=100%,$W288&lt;&gt;"")),เงื่อนไข!$F$8*Y288/$V288,0)</f>
        <v>0</v>
      </c>
      <c r="AH288" s="181">
        <f>SUM(วันทำงาน!AR288:AT288,วันทำงาน!AV288:AX288)</f>
        <v>0</v>
      </c>
      <c r="AI288" s="150"/>
      <c r="AJ288" s="150">
        <f>IF($W288="",0,IF($W288&gt;=100%,เงื่อนไข!$L$4,IF($W288&gt;=80%,เงื่อนไข!$K$4,IF($W288&gt;=50%,เงื่อนไข!$J$4,IF($W288&lt;50%,เงื่อนไข!$I$4)))))</f>
        <v>0</v>
      </c>
      <c r="AK288" s="179">
        <f t="shared" si="65"/>
        <v>0</v>
      </c>
      <c r="AL288" s="175">
        <f t="shared" si="66"/>
        <v>0</v>
      </c>
      <c r="AM288" s="175">
        <f>IF(AK288=0,0,AK288/$R288*เงื่อนไข!$B$4)</f>
        <v>0</v>
      </c>
      <c r="AN288" s="181">
        <f t="shared" si="70"/>
        <v>0</v>
      </c>
      <c r="AO288" s="175">
        <f>SUMIF(วันทำงาน!$F$554:$F$687,$B288,วันทำงาน!$K$554:$K$687)</f>
        <v>0</v>
      </c>
      <c r="AP288" s="182">
        <f>IF((AND($W288&gt;=100%,$W288&lt;&gt;"")),เงื่อนไข!$F$8*AH288/$V288,0)</f>
        <v>0</v>
      </c>
      <c r="AQ288" s="184">
        <f>วันทำงาน!AU288</f>
        <v>0</v>
      </c>
      <c r="AR288" s="150"/>
      <c r="AS288" s="150">
        <f>IF(W288="",0,IF($W288&gt;=100%,เงื่อนไข!$P$4,IF($W288&gt;=80%,เงื่อนไข!$O$4,IF($W288&gt;=50%,เงื่อนไข!$N$4,IF($W288&lt;50%,เงื่อนไข!$M$4)))))</f>
        <v>0</v>
      </c>
      <c r="AT288" s="179">
        <f t="shared" si="67"/>
        <v>0</v>
      </c>
      <c r="AU288" s="175">
        <f t="shared" si="68"/>
        <v>0</v>
      </c>
      <c r="AV288" s="175">
        <f>IF(AT288=0,0,AT288/$R288*เงื่อนไข!$B$4)</f>
        <v>0</v>
      </c>
      <c r="AW288" s="181">
        <f t="shared" si="71"/>
        <v>0</v>
      </c>
      <c r="AX288" s="175">
        <f>SUMIF(วันทำงาน!$F$554:$F$687,$B288,วันทำงาน!$L$554:$L$687)</f>
        <v>0</v>
      </c>
      <c r="AY288" s="182">
        <f>IF((AND($W288&gt;=100%,$W288&lt;&gt;"")),เงื่อนไข!$F$8*AQ288/$V288,0)</f>
        <v>0</v>
      </c>
    </row>
    <row r="289" spans="1:51" s="6" customFormat="1" x14ac:dyDescent="0.25">
      <c r="A289" s="124" t="str">
        <f>IF(วันทำงาน!A289&lt;&gt;"",วันทำงาน!A289,"")</f>
        <v/>
      </c>
      <c r="B289" s="124" t="str">
        <f>IF(วันทำงาน!B289&lt;&gt;"",วันทำงาน!B289,"")</f>
        <v/>
      </c>
      <c r="C289" s="124"/>
      <c r="D289" s="124" t="str">
        <f>IF(วันทำงาน!C289&lt;&gt;"",วันทำงาน!C289,"")</f>
        <v/>
      </c>
      <c r="E289" s="125" t="str">
        <f>IF(วันทำงาน!D289&lt;&gt;"",วันทำงาน!D289,"")</f>
        <v/>
      </c>
      <c r="F289" s="90" t="str">
        <f>IF(วันทำงาน!E289&lt;&gt;"",วันทำงาน!E289,"")</f>
        <v/>
      </c>
      <c r="G289" s="124" t="str">
        <f>IF(วันทำงาน!F289&lt;&gt;"",วันทำงาน!F289,"")</f>
        <v/>
      </c>
      <c r="H289" s="136" t="str">
        <f>IF(F289="Salesman",วันทำงาน!G289,"")</f>
        <v/>
      </c>
      <c r="I289" s="141" t="str">
        <f>IF($H289="","",AB289/$R289*(100%-เงื่อนไข!$B$4))</f>
        <v/>
      </c>
      <c r="J289" s="141" t="str">
        <f>IF($H289="","",AK289/$R289*(100%-เงื่อนไข!$B$4))</f>
        <v/>
      </c>
      <c r="K289" s="141" t="str">
        <f>IF($H289="","",AT289/$R289*(100%-เงื่อนไข!$B$4))</f>
        <v/>
      </c>
      <c r="L289" s="141" t="str">
        <f t="shared" si="58"/>
        <v/>
      </c>
      <c r="M289" s="142" t="str">
        <f>IF((OR(วันทำงาน!H289="",$F$1="")),"",IF(F289="Salesman",วันทำงาน!H289,""))</f>
        <v/>
      </c>
      <c r="N289" s="111">
        <f>IF($M289="",0,IF($X289="P",Y289*เงื่อนไข!$C$5,0))</f>
        <v>0</v>
      </c>
      <c r="O289" s="111">
        <f>IF($M289="",0,IF($X289="P",AH289*เงื่อนไข!$C$5,0))</f>
        <v>0</v>
      </c>
      <c r="P289" s="141">
        <f>IF($M289="",0,IF($X289="P",AQ289*เงื่อนไข!$C$5,0))</f>
        <v>0</v>
      </c>
      <c r="Q289" s="141">
        <f t="shared" si="59"/>
        <v>0</v>
      </c>
      <c r="R289" s="124" t="str">
        <f>IF($A289="","",IF(วันทำงาน!J289&lt;&gt;"",วันทำงาน!J289,""))</f>
        <v/>
      </c>
      <c r="S289" s="124" t="str">
        <f>IF($A289="","",IF(วันทำงาน!K289&lt;&gt;"",วันทำงาน!K289,""))</f>
        <v/>
      </c>
      <c r="T289" s="156">
        <f>IF(วันทำงาน!AZ289&lt;&gt;"",IF(วันทำงาน!AZ289&gt;S289,S289,วันทำงาน!AZ289),"")</f>
        <v>1</v>
      </c>
      <c r="U289" s="106" t="str">
        <f>IF(A289="","",เงื่อนไข!C$4)</f>
        <v/>
      </c>
      <c r="V289" s="106">
        <f t="shared" si="60"/>
        <v>0</v>
      </c>
      <c r="W289" s="105" t="str">
        <f t="shared" si="61"/>
        <v/>
      </c>
      <c r="X289" s="186" t="str">
        <f t="shared" si="62"/>
        <v/>
      </c>
      <c r="Y289" s="184">
        <f>วันทำงาน!AQ289</f>
        <v>0</v>
      </c>
      <c r="Z289" s="150"/>
      <c r="AA289" s="150">
        <f>IF($W289="",0,IF($W289&gt;=100%,เงื่อนไข!$H$4,IF($W289&gt;=80%,เงื่อนไข!$G$4,IF($W289&gt;=50%,เงื่อนไข!$F$4,IF($W289&lt;50%,เงื่อนไข!$E$4)))))</f>
        <v>0</v>
      </c>
      <c r="AB289" s="179">
        <f t="shared" si="63"/>
        <v>0</v>
      </c>
      <c r="AC289" s="141">
        <f t="shared" si="64"/>
        <v>0</v>
      </c>
      <c r="AD289" s="175">
        <f>IF(AB289=0,0,AB289/$R289*เงื่อนไข!$B$4)</f>
        <v>0</v>
      </c>
      <c r="AE289" s="181">
        <f t="shared" si="69"/>
        <v>0</v>
      </c>
      <c r="AF289" s="175">
        <f>SUMIF(วันทำงาน!$F$554:$F$687,$B289,วันทำงาน!$J$554:$J$687)</f>
        <v>0</v>
      </c>
      <c r="AG289" s="182">
        <f>IF((AND($W289&gt;=100%,$W289&lt;&gt;"")),เงื่อนไข!$F$8*Y289/$V289,0)</f>
        <v>0</v>
      </c>
      <c r="AH289" s="181">
        <f>SUM(วันทำงาน!AR289:AT289,วันทำงาน!AV289:AX289)</f>
        <v>0</v>
      </c>
      <c r="AI289" s="150"/>
      <c r="AJ289" s="150">
        <f>IF($W289="",0,IF($W289&gt;=100%,เงื่อนไข!$L$4,IF($W289&gt;=80%,เงื่อนไข!$K$4,IF($W289&gt;=50%,เงื่อนไข!$J$4,IF($W289&lt;50%,เงื่อนไข!$I$4)))))</f>
        <v>0</v>
      </c>
      <c r="AK289" s="179">
        <f t="shared" si="65"/>
        <v>0</v>
      </c>
      <c r="AL289" s="175">
        <f t="shared" si="66"/>
        <v>0</v>
      </c>
      <c r="AM289" s="175">
        <f>IF(AK289=0,0,AK289/$R289*เงื่อนไข!$B$4)</f>
        <v>0</v>
      </c>
      <c r="AN289" s="181">
        <f t="shared" si="70"/>
        <v>0</v>
      </c>
      <c r="AO289" s="175">
        <f>SUMIF(วันทำงาน!$F$554:$F$687,$B289,วันทำงาน!$K$554:$K$687)</f>
        <v>0</v>
      </c>
      <c r="AP289" s="182">
        <f>IF((AND($W289&gt;=100%,$W289&lt;&gt;"")),เงื่อนไข!$F$8*AH289/$V289,0)</f>
        <v>0</v>
      </c>
      <c r="AQ289" s="184">
        <f>วันทำงาน!AU289</f>
        <v>0</v>
      </c>
      <c r="AR289" s="150"/>
      <c r="AS289" s="150">
        <f>IF(W289="",0,IF($W289&gt;=100%,เงื่อนไข!$P$4,IF($W289&gt;=80%,เงื่อนไข!$O$4,IF($W289&gt;=50%,เงื่อนไข!$N$4,IF($W289&lt;50%,เงื่อนไข!$M$4)))))</f>
        <v>0</v>
      </c>
      <c r="AT289" s="179">
        <f t="shared" si="67"/>
        <v>0</v>
      </c>
      <c r="AU289" s="175">
        <f t="shared" si="68"/>
        <v>0</v>
      </c>
      <c r="AV289" s="175">
        <f>IF(AT289=0,0,AT289/$R289*เงื่อนไข!$B$4)</f>
        <v>0</v>
      </c>
      <c r="AW289" s="181">
        <f t="shared" si="71"/>
        <v>0</v>
      </c>
      <c r="AX289" s="175">
        <f>SUMIF(วันทำงาน!$F$554:$F$687,$B289,วันทำงาน!$L$554:$L$687)</f>
        <v>0</v>
      </c>
      <c r="AY289" s="182">
        <f>IF((AND($W289&gt;=100%,$W289&lt;&gt;"")),เงื่อนไข!$F$8*AQ289/$V289,0)</f>
        <v>0</v>
      </c>
    </row>
    <row r="290" spans="1:51" s="6" customFormat="1" x14ac:dyDescent="0.25">
      <c r="A290" s="124" t="str">
        <f>IF(วันทำงาน!A290&lt;&gt;"",วันทำงาน!A290,"")</f>
        <v/>
      </c>
      <c r="B290" s="124" t="str">
        <f>IF(วันทำงาน!B290&lt;&gt;"",วันทำงาน!B290,"")</f>
        <v/>
      </c>
      <c r="C290" s="124"/>
      <c r="D290" s="124" t="str">
        <f>IF(วันทำงาน!C290&lt;&gt;"",วันทำงาน!C290,"")</f>
        <v/>
      </c>
      <c r="E290" s="125" t="str">
        <f>IF(วันทำงาน!D290&lt;&gt;"",วันทำงาน!D290,"")</f>
        <v/>
      </c>
      <c r="F290" s="90" t="str">
        <f>IF(วันทำงาน!E290&lt;&gt;"",วันทำงาน!E290,"")</f>
        <v/>
      </c>
      <c r="G290" s="124" t="str">
        <f>IF(วันทำงาน!F290&lt;&gt;"",วันทำงาน!F290,"")</f>
        <v/>
      </c>
      <c r="H290" s="136" t="str">
        <f>IF(F290="Salesman",วันทำงาน!G290,"")</f>
        <v/>
      </c>
      <c r="I290" s="141" t="str">
        <f>IF($H290="","",AB290/$R290*(100%-เงื่อนไข!$B$4))</f>
        <v/>
      </c>
      <c r="J290" s="141" t="str">
        <f>IF($H290="","",AK290/$R290*(100%-เงื่อนไข!$B$4))</f>
        <v/>
      </c>
      <c r="K290" s="141" t="str">
        <f>IF($H290="","",AT290/$R290*(100%-เงื่อนไข!$B$4))</f>
        <v/>
      </c>
      <c r="L290" s="141" t="str">
        <f t="shared" si="58"/>
        <v/>
      </c>
      <c r="M290" s="142" t="str">
        <f>IF((OR(วันทำงาน!H290="",$F$1="")),"",IF(F290="Salesman",วันทำงาน!H290,""))</f>
        <v/>
      </c>
      <c r="N290" s="111">
        <f>IF($M290="",0,IF($X290="P",Y290*เงื่อนไข!$C$5,0))</f>
        <v>0</v>
      </c>
      <c r="O290" s="111">
        <f>IF($M290="",0,IF($X290="P",AH290*เงื่อนไข!$C$5,0))</f>
        <v>0</v>
      </c>
      <c r="P290" s="141">
        <f>IF($M290="",0,IF($X290="P",AQ290*เงื่อนไข!$C$5,0))</f>
        <v>0</v>
      </c>
      <c r="Q290" s="141">
        <f t="shared" si="59"/>
        <v>0</v>
      </c>
      <c r="R290" s="124" t="str">
        <f>IF($A290="","",IF(วันทำงาน!J290&lt;&gt;"",วันทำงาน!J290,""))</f>
        <v/>
      </c>
      <c r="S290" s="124" t="str">
        <f>IF($A290="","",IF(วันทำงาน!K290&lt;&gt;"",วันทำงาน!K290,""))</f>
        <v/>
      </c>
      <c r="T290" s="156">
        <f>IF(วันทำงาน!AZ290&lt;&gt;"",IF(วันทำงาน!AZ290&gt;S290,S290,วันทำงาน!AZ290),"")</f>
        <v>1</v>
      </c>
      <c r="U290" s="106" t="str">
        <f>IF(A290="","",เงื่อนไข!C$4)</f>
        <v/>
      </c>
      <c r="V290" s="106">
        <f t="shared" si="60"/>
        <v>0</v>
      </c>
      <c r="W290" s="105" t="str">
        <f t="shared" si="61"/>
        <v/>
      </c>
      <c r="X290" s="186" t="str">
        <f t="shared" si="62"/>
        <v/>
      </c>
      <c r="Y290" s="184">
        <f>วันทำงาน!AQ290</f>
        <v>0</v>
      </c>
      <c r="Z290" s="150"/>
      <c r="AA290" s="150">
        <f>IF($W290="",0,IF($W290&gt;=100%,เงื่อนไข!$H$4,IF($W290&gt;=80%,เงื่อนไข!$G$4,IF($W290&gt;=50%,เงื่อนไข!$F$4,IF($W290&lt;50%,เงื่อนไข!$E$4)))))</f>
        <v>0</v>
      </c>
      <c r="AB290" s="179">
        <f t="shared" si="63"/>
        <v>0</v>
      </c>
      <c r="AC290" s="141">
        <f t="shared" si="64"/>
        <v>0</v>
      </c>
      <c r="AD290" s="175">
        <f>IF(AB290=0,0,AB290/$R290*เงื่อนไข!$B$4)</f>
        <v>0</v>
      </c>
      <c r="AE290" s="181">
        <f t="shared" si="69"/>
        <v>0</v>
      </c>
      <c r="AF290" s="175">
        <f>SUMIF(วันทำงาน!$F$554:$F$687,$B290,วันทำงาน!$J$554:$J$687)</f>
        <v>0</v>
      </c>
      <c r="AG290" s="182">
        <f>IF((AND($W290&gt;=100%,$W290&lt;&gt;"")),เงื่อนไข!$F$8*Y290/$V290,0)</f>
        <v>0</v>
      </c>
      <c r="AH290" s="181">
        <f>SUM(วันทำงาน!AR290:AT290,วันทำงาน!AV290:AX290)</f>
        <v>0</v>
      </c>
      <c r="AI290" s="150"/>
      <c r="AJ290" s="150">
        <f>IF($W290="",0,IF($W290&gt;=100%,เงื่อนไข!$L$4,IF($W290&gt;=80%,เงื่อนไข!$K$4,IF($W290&gt;=50%,เงื่อนไข!$J$4,IF($W290&lt;50%,เงื่อนไข!$I$4)))))</f>
        <v>0</v>
      </c>
      <c r="AK290" s="179">
        <f t="shared" si="65"/>
        <v>0</v>
      </c>
      <c r="AL290" s="175">
        <f t="shared" si="66"/>
        <v>0</v>
      </c>
      <c r="AM290" s="175">
        <f>IF(AK290=0,0,AK290/$R290*เงื่อนไข!$B$4)</f>
        <v>0</v>
      </c>
      <c r="AN290" s="181">
        <f t="shared" si="70"/>
        <v>0</v>
      </c>
      <c r="AO290" s="175">
        <f>SUMIF(วันทำงาน!$F$554:$F$687,$B290,วันทำงาน!$K$554:$K$687)</f>
        <v>0</v>
      </c>
      <c r="AP290" s="182">
        <f>IF((AND($W290&gt;=100%,$W290&lt;&gt;"")),เงื่อนไข!$F$8*AH290/$V290,0)</f>
        <v>0</v>
      </c>
      <c r="AQ290" s="184">
        <f>วันทำงาน!AU290</f>
        <v>0</v>
      </c>
      <c r="AR290" s="150"/>
      <c r="AS290" s="150">
        <f>IF(W290="",0,IF($W290&gt;=100%,เงื่อนไข!$P$4,IF($W290&gt;=80%,เงื่อนไข!$O$4,IF($W290&gt;=50%,เงื่อนไข!$N$4,IF($W290&lt;50%,เงื่อนไข!$M$4)))))</f>
        <v>0</v>
      </c>
      <c r="AT290" s="179">
        <f t="shared" si="67"/>
        <v>0</v>
      </c>
      <c r="AU290" s="175">
        <f t="shared" si="68"/>
        <v>0</v>
      </c>
      <c r="AV290" s="175">
        <f>IF(AT290=0,0,AT290/$R290*เงื่อนไข!$B$4)</f>
        <v>0</v>
      </c>
      <c r="AW290" s="181">
        <f t="shared" si="71"/>
        <v>0</v>
      </c>
      <c r="AX290" s="175">
        <f>SUMIF(วันทำงาน!$F$554:$F$687,$B290,วันทำงาน!$L$554:$L$687)</f>
        <v>0</v>
      </c>
      <c r="AY290" s="182">
        <f>IF((AND($W290&gt;=100%,$W290&lt;&gt;"")),เงื่อนไข!$F$8*AQ290/$V290,0)</f>
        <v>0</v>
      </c>
    </row>
    <row r="291" spans="1:51" s="6" customFormat="1" x14ac:dyDescent="0.25">
      <c r="A291" s="124" t="str">
        <f>IF(วันทำงาน!A291&lt;&gt;"",วันทำงาน!A291,"")</f>
        <v/>
      </c>
      <c r="B291" s="124" t="str">
        <f>IF(วันทำงาน!B291&lt;&gt;"",วันทำงาน!B291,"")</f>
        <v/>
      </c>
      <c r="C291" s="124"/>
      <c r="D291" s="124" t="str">
        <f>IF(วันทำงาน!C291&lt;&gt;"",วันทำงาน!C291,"")</f>
        <v/>
      </c>
      <c r="E291" s="125" t="str">
        <f>IF(วันทำงาน!D291&lt;&gt;"",วันทำงาน!D291,"")</f>
        <v/>
      </c>
      <c r="F291" s="90" t="str">
        <f>IF(วันทำงาน!E291&lt;&gt;"",วันทำงาน!E291,"")</f>
        <v/>
      </c>
      <c r="G291" s="124" t="str">
        <f>IF(วันทำงาน!F291&lt;&gt;"",วันทำงาน!F291,"")</f>
        <v/>
      </c>
      <c r="H291" s="136" t="str">
        <f>IF(F291="Salesman",วันทำงาน!G291,"")</f>
        <v/>
      </c>
      <c r="I291" s="141" t="str">
        <f>IF($H291="","",AB291/$R291*(100%-เงื่อนไข!$B$4))</f>
        <v/>
      </c>
      <c r="J291" s="141" t="str">
        <f>IF($H291="","",AK291/$R291*(100%-เงื่อนไข!$B$4))</f>
        <v/>
      </c>
      <c r="K291" s="141" t="str">
        <f>IF($H291="","",AT291/$R291*(100%-เงื่อนไข!$B$4))</f>
        <v/>
      </c>
      <c r="L291" s="141" t="str">
        <f t="shared" si="58"/>
        <v/>
      </c>
      <c r="M291" s="142" t="str">
        <f>IF((OR(วันทำงาน!H291="",$F$1="")),"",IF(F291="Salesman",วันทำงาน!H291,""))</f>
        <v/>
      </c>
      <c r="N291" s="111">
        <f>IF($M291="",0,IF($X291="P",Y291*เงื่อนไข!$C$5,0))</f>
        <v>0</v>
      </c>
      <c r="O291" s="111">
        <f>IF($M291="",0,IF($X291="P",AH291*เงื่อนไข!$C$5,0))</f>
        <v>0</v>
      </c>
      <c r="P291" s="141">
        <f>IF($M291="",0,IF($X291="P",AQ291*เงื่อนไข!$C$5,0))</f>
        <v>0</v>
      </c>
      <c r="Q291" s="141">
        <f t="shared" si="59"/>
        <v>0</v>
      </c>
      <c r="R291" s="124" t="str">
        <f>IF($A291="","",IF(วันทำงาน!J291&lt;&gt;"",วันทำงาน!J291,""))</f>
        <v/>
      </c>
      <c r="S291" s="124" t="str">
        <f>IF($A291="","",IF(วันทำงาน!K291&lt;&gt;"",วันทำงาน!K291,""))</f>
        <v/>
      </c>
      <c r="T291" s="156">
        <f>IF(วันทำงาน!AZ291&lt;&gt;"",IF(วันทำงาน!AZ291&gt;S291,S291,วันทำงาน!AZ291),"")</f>
        <v>1</v>
      </c>
      <c r="U291" s="106" t="str">
        <f>IF(A291="","",เงื่อนไข!C$4)</f>
        <v/>
      </c>
      <c r="V291" s="106">
        <f t="shared" si="60"/>
        <v>0</v>
      </c>
      <c r="W291" s="105" t="str">
        <f t="shared" si="61"/>
        <v/>
      </c>
      <c r="X291" s="186" t="str">
        <f t="shared" si="62"/>
        <v/>
      </c>
      <c r="Y291" s="184">
        <f>วันทำงาน!AQ291</f>
        <v>0</v>
      </c>
      <c r="Z291" s="150"/>
      <c r="AA291" s="150">
        <f>IF($W291="",0,IF($W291&gt;=100%,เงื่อนไข!$H$4,IF($W291&gt;=80%,เงื่อนไข!$G$4,IF($W291&gt;=50%,เงื่อนไข!$F$4,IF($W291&lt;50%,เงื่อนไข!$E$4)))))</f>
        <v>0</v>
      </c>
      <c r="AB291" s="179">
        <f t="shared" si="63"/>
        <v>0</v>
      </c>
      <c r="AC291" s="141">
        <f t="shared" si="64"/>
        <v>0</v>
      </c>
      <c r="AD291" s="175">
        <f>IF(AB291=0,0,AB291/$R291*เงื่อนไข!$B$4)</f>
        <v>0</v>
      </c>
      <c r="AE291" s="181">
        <f t="shared" si="69"/>
        <v>0</v>
      </c>
      <c r="AF291" s="175">
        <f>SUMIF(วันทำงาน!$F$554:$F$687,$B291,วันทำงาน!$J$554:$J$687)</f>
        <v>0</v>
      </c>
      <c r="AG291" s="182">
        <f>IF((AND($W291&gt;=100%,$W291&lt;&gt;"")),เงื่อนไข!$F$8*Y291/$V291,0)</f>
        <v>0</v>
      </c>
      <c r="AH291" s="181">
        <f>SUM(วันทำงาน!AR291:AT291,วันทำงาน!AV291:AX291)</f>
        <v>0</v>
      </c>
      <c r="AI291" s="150"/>
      <c r="AJ291" s="150">
        <f>IF($W291="",0,IF($W291&gt;=100%,เงื่อนไข!$L$4,IF($W291&gt;=80%,เงื่อนไข!$K$4,IF($W291&gt;=50%,เงื่อนไข!$J$4,IF($W291&lt;50%,เงื่อนไข!$I$4)))))</f>
        <v>0</v>
      </c>
      <c r="AK291" s="179">
        <f t="shared" si="65"/>
        <v>0</v>
      </c>
      <c r="AL291" s="175">
        <f t="shared" si="66"/>
        <v>0</v>
      </c>
      <c r="AM291" s="175">
        <f>IF(AK291=0,0,AK291/$R291*เงื่อนไข!$B$4)</f>
        <v>0</v>
      </c>
      <c r="AN291" s="181">
        <f t="shared" si="70"/>
        <v>0</v>
      </c>
      <c r="AO291" s="175">
        <f>SUMIF(วันทำงาน!$F$554:$F$687,$B291,วันทำงาน!$K$554:$K$687)</f>
        <v>0</v>
      </c>
      <c r="AP291" s="182">
        <f>IF((AND($W291&gt;=100%,$W291&lt;&gt;"")),เงื่อนไข!$F$8*AH291/$V291,0)</f>
        <v>0</v>
      </c>
      <c r="AQ291" s="184">
        <f>วันทำงาน!AU291</f>
        <v>0</v>
      </c>
      <c r="AR291" s="150"/>
      <c r="AS291" s="150">
        <f>IF(W291="",0,IF($W291&gt;=100%,เงื่อนไข!$P$4,IF($W291&gt;=80%,เงื่อนไข!$O$4,IF($W291&gt;=50%,เงื่อนไข!$N$4,IF($W291&lt;50%,เงื่อนไข!$M$4)))))</f>
        <v>0</v>
      </c>
      <c r="AT291" s="179">
        <f t="shared" si="67"/>
        <v>0</v>
      </c>
      <c r="AU291" s="175">
        <f t="shared" si="68"/>
        <v>0</v>
      </c>
      <c r="AV291" s="175">
        <f>IF(AT291=0,0,AT291/$R291*เงื่อนไข!$B$4)</f>
        <v>0</v>
      </c>
      <c r="AW291" s="181">
        <f t="shared" si="71"/>
        <v>0</v>
      </c>
      <c r="AX291" s="175">
        <f>SUMIF(วันทำงาน!$F$554:$F$687,$B291,วันทำงาน!$L$554:$L$687)</f>
        <v>0</v>
      </c>
      <c r="AY291" s="182">
        <f>IF((AND($W291&gt;=100%,$W291&lt;&gt;"")),เงื่อนไข!$F$8*AQ291/$V291,0)</f>
        <v>0</v>
      </c>
    </row>
    <row r="292" spans="1:51" s="6" customFormat="1" x14ac:dyDescent="0.25">
      <c r="A292" s="124" t="str">
        <f>IF(วันทำงาน!A292&lt;&gt;"",วันทำงาน!A292,"")</f>
        <v/>
      </c>
      <c r="B292" s="124" t="str">
        <f>IF(วันทำงาน!B292&lt;&gt;"",วันทำงาน!B292,"")</f>
        <v/>
      </c>
      <c r="C292" s="124"/>
      <c r="D292" s="124" t="str">
        <f>IF(วันทำงาน!C292&lt;&gt;"",วันทำงาน!C292,"")</f>
        <v/>
      </c>
      <c r="E292" s="125" t="str">
        <f>IF(วันทำงาน!D292&lt;&gt;"",วันทำงาน!D292,"")</f>
        <v/>
      </c>
      <c r="F292" s="90" t="str">
        <f>IF(วันทำงาน!E292&lt;&gt;"",วันทำงาน!E292,"")</f>
        <v/>
      </c>
      <c r="G292" s="124" t="str">
        <f>IF(วันทำงาน!F292&lt;&gt;"",วันทำงาน!F292,"")</f>
        <v/>
      </c>
      <c r="H292" s="136" t="str">
        <f>IF(F292="Salesman",วันทำงาน!G292,"")</f>
        <v/>
      </c>
      <c r="I292" s="141" t="str">
        <f>IF($H292="","",AB292/$R292*(100%-เงื่อนไข!$B$4))</f>
        <v/>
      </c>
      <c r="J292" s="141" t="str">
        <f>IF($H292="","",AK292/$R292*(100%-เงื่อนไข!$B$4))</f>
        <v/>
      </c>
      <c r="K292" s="141" t="str">
        <f>IF($H292="","",AT292/$R292*(100%-เงื่อนไข!$B$4))</f>
        <v/>
      </c>
      <c r="L292" s="141" t="str">
        <f t="shared" si="58"/>
        <v/>
      </c>
      <c r="M292" s="142" t="str">
        <f>IF((OR(วันทำงาน!H292="",$F$1="")),"",IF(F292="Salesman",วันทำงาน!H292,""))</f>
        <v/>
      </c>
      <c r="N292" s="111">
        <f>IF($M292="",0,IF($X292="P",Y292*เงื่อนไข!$C$5,0))</f>
        <v>0</v>
      </c>
      <c r="O292" s="111">
        <f>IF($M292="",0,IF($X292="P",AH292*เงื่อนไข!$C$5,0))</f>
        <v>0</v>
      </c>
      <c r="P292" s="141">
        <f>IF($M292="",0,IF($X292="P",AQ292*เงื่อนไข!$C$5,0))</f>
        <v>0</v>
      </c>
      <c r="Q292" s="141">
        <f t="shared" si="59"/>
        <v>0</v>
      </c>
      <c r="R292" s="124" t="str">
        <f>IF($A292="","",IF(วันทำงาน!J292&lt;&gt;"",วันทำงาน!J292,""))</f>
        <v/>
      </c>
      <c r="S292" s="124" t="str">
        <f>IF($A292="","",IF(วันทำงาน!K292&lt;&gt;"",วันทำงาน!K292,""))</f>
        <v/>
      </c>
      <c r="T292" s="156">
        <f>IF(วันทำงาน!AZ292&lt;&gt;"",IF(วันทำงาน!AZ292&gt;S292,S292,วันทำงาน!AZ292),"")</f>
        <v>1</v>
      </c>
      <c r="U292" s="106" t="str">
        <f>IF(A292="","",เงื่อนไข!C$4)</f>
        <v/>
      </c>
      <c r="V292" s="106">
        <f t="shared" si="60"/>
        <v>0</v>
      </c>
      <c r="W292" s="105" t="str">
        <f t="shared" si="61"/>
        <v/>
      </c>
      <c r="X292" s="186" t="str">
        <f t="shared" si="62"/>
        <v/>
      </c>
      <c r="Y292" s="184">
        <f>วันทำงาน!AQ292</f>
        <v>0</v>
      </c>
      <c r="Z292" s="150"/>
      <c r="AA292" s="150">
        <f>IF($W292="",0,IF($W292&gt;=100%,เงื่อนไข!$H$4,IF($W292&gt;=80%,เงื่อนไข!$G$4,IF($W292&gt;=50%,เงื่อนไข!$F$4,IF($W292&lt;50%,เงื่อนไข!$E$4)))))</f>
        <v>0</v>
      </c>
      <c r="AB292" s="179">
        <f t="shared" si="63"/>
        <v>0</v>
      </c>
      <c r="AC292" s="141">
        <f t="shared" si="64"/>
        <v>0</v>
      </c>
      <c r="AD292" s="175">
        <f>IF(AB292=0,0,AB292/$R292*เงื่อนไข!$B$4)</f>
        <v>0</v>
      </c>
      <c r="AE292" s="181">
        <f t="shared" si="69"/>
        <v>0</v>
      </c>
      <c r="AF292" s="175">
        <f>SUMIF(วันทำงาน!$F$554:$F$687,$B292,วันทำงาน!$J$554:$J$687)</f>
        <v>0</v>
      </c>
      <c r="AG292" s="182">
        <f>IF((AND($W292&gt;=100%,$W292&lt;&gt;"")),เงื่อนไข!$F$8*Y292/$V292,0)</f>
        <v>0</v>
      </c>
      <c r="AH292" s="181">
        <f>SUM(วันทำงาน!AR292:AT292,วันทำงาน!AV292:AX292)</f>
        <v>0</v>
      </c>
      <c r="AI292" s="150"/>
      <c r="AJ292" s="150">
        <f>IF($W292="",0,IF($W292&gt;=100%,เงื่อนไข!$L$4,IF($W292&gt;=80%,เงื่อนไข!$K$4,IF($W292&gt;=50%,เงื่อนไข!$J$4,IF($W292&lt;50%,เงื่อนไข!$I$4)))))</f>
        <v>0</v>
      </c>
      <c r="AK292" s="179">
        <f t="shared" si="65"/>
        <v>0</v>
      </c>
      <c r="AL292" s="175">
        <f t="shared" si="66"/>
        <v>0</v>
      </c>
      <c r="AM292" s="175">
        <f>IF(AK292=0,0,AK292/$R292*เงื่อนไข!$B$4)</f>
        <v>0</v>
      </c>
      <c r="AN292" s="181">
        <f t="shared" si="70"/>
        <v>0</v>
      </c>
      <c r="AO292" s="175">
        <f>SUMIF(วันทำงาน!$F$554:$F$687,$B292,วันทำงาน!$K$554:$K$687)</f>
        <v>0</v>
      </c>
      <c r="AP292" s="182">
        <f>IF((AND($W292&gt;=100%,$W292&lt;&gt;"")),เงื่อนไข!$F$8*AH292/$V292,0)</f>
        <v>0</v>
      </c>
      <c r="AQ292" s="184">
        <f>วันทำงาน!AU292</f>
        <v>0</v>
      </c>
      <c r="AR292" s="150"/>
      <c r="AS292" s="150">
        <f>IF(W292="",0,IF($W292&gt;=100%,เงื่อนไข!$P$4,IF($W292&gt;=80%,เงื่อนไข!$O$4,IF($W292&gt;=50%,เงื่อนไข!$N$4,IF($W292&lt;50%,เงื่อนไข!$M$4)))))</f>
        <v>0</v>
      </c>
      <c r="AT292" s="179">
        <f t="shared" si="67"/>
        <v>0</v>
      </c>
      <c r="AU292" s="175">
        <f t="shared" si="68"/>
        <v>0</v>
      </c>
      <c r="AV292" s="175">
        <f>IF(AT292=0,0,AT292/$R292*เงื่อนไข!$B$4)</f>
        <v>0</v>
      </c>
      <c r="AW292" s="181">
        <f t="shared" si="71"/>
        <v>0</v>
      </c>
      <c r="AX292" s="175">
        <f>SUMIF(วันทำงาน!$F$554:$F$687,$B292,วันทำงาน!$L$554:$L$687)</f>
        <v>0</v>
      </c>
      <c r="AY292" s="182">
        <f>IF((AND($W292&gt;=100%,$W292&lt;&gt;"")),เงื่อนไข!$F$8*AQ292/$V292,0)</f>
        <v>0</v>
      </c>
    </row>
    <row r="293" spans="1:51" s="6" customFormat="1" x14ac:dyDescent="0.25">
      <c r="A293" s="124" t="str">
        <f>IF(วันทำงาน!A293&lt;&gt;"",วันทำงาน!A293,"")</f>
        <v/>
      </c>
      <c r="B293" s="124" t="str">
        <f>IF(วันทำงาน!B293&lt;&gt;"",วันทำงาน!B293,"")</f>
        <v/>
      </c>
      <c r="C293" s="124"/>
      <c r="D293" s="124" t="str">
        <f>IF(วันทำงาน!C293&lt;&gt;"",วันทำงาน!C293,"")</f>
        <v/>
      </c>
      <c r="E293" s="125" t="str">
        <f>IF(วันทำงาน!D293&lt;&gt;"",วันทำงาน!D293,"")</f>
        <v/>
      </c>
      <c r="F293" s="90" t="str">
        <f>IF(วันทำงาน!E293&lt;&gt;"",วันทำงาน!E293,"")</f>
        <v/>
      </c>
      <c r="G293" s="124" t="str">
        <f>IF(วันทำงาน!F293&lt;&gt;"",วันทำงาน!F293,"")</f>
        <v/>
      </c>
      <c r="H293" s="136" t="str">
        <f>IF(F293="Salesman",วันทำงาน!G293,"")</f>
        <v/>
      </c>
      <c r="I293" s="141" t="str">
        <f>IF($H293="","",AB293/$R293*(100%-เงื่อนไข!$B$4))</f>
        <v/>
      </c>
      <c r="J293" s="141" t="str">
        <f>IF($H293="","",AK293/$R293*(100%-เงื่อนไข!$B$4))</f>
        <v/>
      </c>
      <c r="K293" s="141" t="str">
        <f>IF($H293="","",AT293/$R293*(100%-เงื่อนไข!$B$4))</f>
        <v/>
      </c>
      <c r="L293" s="141" t="str">
        <f t="shared" si="58"/>
        <v/>
      </c>
      <c r="M293" s="142" t="str">
        <f>IF((OR(วันทำงาน!H293="",$F$1="")),"",IF(F293="Salesman",วันทำงาน!H293,""))</f>
        <v/>
      </c>
      <c r="N293" s="111">
        <f>IF($M293="",0,IF($X293="P",Y293*เงื่อนไข!$C$5,0))</f>
        <v>0</v>
      </c>
      <c r="O293" s="111">
        <f>IF($M293="",0,IF($X293="P",AH293*เงื่อนไข!$C$5,0))</f>
        <v>0</v>
      </c>
      <c r="P293" s="141">
        <f>IF($M293="",0,IF($X293="P",AQ293*เงื่อนไข!$C$5,0))</f>
        <v>0</v>
      </c>
      <c r="Q293" s="141">
        <f t="shared" si="59"/>
        <v>0</v>
      </c>
      <c r="R293" s="124" t="str">
        <f>IF($A293="","",IF(วันทำงาน!J293&lt;&gt;"",วันทำงาน!J293,""))</f>
        <v/>
      </c>
      <c r="S293" s="124" t="str">
        <f>IF($A293="","",IF(วันทำงาน!K293&lt;&gt;"",วันทำงาน!K293,""))</f>
        <v/>
      </c>
      <c r="T293" s="156">
        <f>IF(วันทำงาน!AZ293&lt;&gt;"",IF(วันทำงาน!AZ293&gt;S293,S293,วันทำงาน!AZ293),"")</f>
        <v>1</v>
      </c>
      <c r="U293" s="106" t="str">
        <f>IF(A293="","",เงื่อนไข!C$4)</f>
        <v/>
      </c>
      <c r="V293" s="106">
        <f t="shared" si="60"/>
        <v>0</v>
      </c>
      <c r="W293" s="105" t="str">
        <f t="shared" si="61"/>
        <v/>
      </c>
      <c r="X293" s="186" t="str">
        <f t="shared" si="62"/>
        <v/>
      </c>
      <c r="Y293" s="184">
        <f>วันทำงาน!AQ293</f>
        <v>0</v>
      </c>
      <c r="Z293" s="150"/>
      <c r="AA293" s="150">
        <f>IF($W293="",0,IF($W293&gt;=100%,เงื่อนไข!$H$4,IF($W293&gt;=80%,เงื่อนไข!$G$4,IF($W293&gt;=50%,เงื่อนไข!$F$4,IF($W293&lt;50%,เงื่อนไข!$E$4)))))</f>
        <v>0</v>
      </c>
      <c r="AB293" s="179">
        <f t="shared" si="63"/>
        <v>0</v>
      </c>
      <c r="AC293" s="141">
        <f t="shared" si="64"/>
        <v>0</v>
      </c>
      <c r="AD293" s="175">
        <f>IF(AB293=0,0,AB293/$R293*เงื่อนไข!$B$4)</f>
        <v>0</v>
      </c>
      <c r="AE293" s="181">
        <f t="shared" si="69"/>
        <v>0</v>
      </c>
      <c r="AF293" s="175">
        <f>SUMIF(วันทำงาน!$F$554:$F$687,$B293,วันทำงาน!$J$554:$J$687)</f>
        <v>0</v>
      </c>
      <c r="AG293" s="182">
        <f>IF((AND($W293&gt;=100%,$W293&lt;&gt;"")),เงื่อนไข!$F$8*Y293/$V293,0)</f>
        <v>0</v>
      </c>
      <c r="AH293" s="181">
        <f>SUM(วันทำงาน!AR293:AT293,วันทำงาน!AV293:AX293)</f>
        <v>0</v>
      </c>
      <c r="AI293" s="150"/>
      <c r="AJ293" s="150">
        <f>IF($W293="",0,IF($W293&gt;=100%,เงื่อนไข!$L$4,IF($W293&gt;=80%,เงื่อนไข!$K$4,IF($W293&gt;=50%,เงื่อนไข!$J$4,IF($W293&lt;50%,เงื่อนไข!$I$4)))))</f>
        <v>0</v>
      </c>
      <c r="AK293" s="179">
        <f t="shared" si="65"/>
        <v>0</v>
      </c>
      <c r="AL293" s="175">
        <f t="shared" si="66"/>
        <v>0</v>
      </c>
      <c r="AM293" s="175">
        <f>IF(AK293=0,0,AK293/$R293*เงื่อนไข!$B$4)</f>
        <v>0</v>
      </c>
      <c r="AN293" s="181">
        <f t="shared" si="70"/>
        <v>0</v>
      </c>
      <c r="AO293" s="175">
        <f>SUMIF(วันทำงาน!$F$554:$F$687,$B293,วันทำงาน!$K$554:$K$687)</f>
        <v>0</v>
      </c>
      <c r="AP293" s="182">
        <f>IF((AND($W293&gt;=100%,$W293&lt;&gt;"")),เงื่อนไข!$F$8*AH293/$V293,0)</f>
        <v>0</v>
      </c>
      <c r="AQ293" s="184">
        <f>วันทำงาน!AU293</f>
        <v>0</v>
      </c>
      <c r="AR293" s="150"/>
      <c r="AS293" s="150">
        <f>IF(W293="",0,IF($W293&gt;=100%,เงื่อนไข!$P$4,IF($W293&gt;=80%,เงื่อนไข!$O$4,IF($W293&gt;=50%,เงื่อนไข!$N$4,IF($W293&lt;50%,เงื่อนไข!$M$4)))))</f>
        <v>0</v>
      </c>
      <c r="AT293" s="179">
        <f t="shared" si="67"/>
        <v>0</v>
      </c>
      <c r="AU293" s="175">
        <f t="shared" si="68"/>
        <v>0</v>
      </c>
      <c r="AV293" s="175">
        <f>IF(AT293=0,0,AT293/$R293*เงื่อนไข!$B$4)</f>
        <v>0</v>
      </c>
      <c r="AW293" s="181">
        <f t="shared" si="71"/>
        <v>0</v>
      </c>
      <c r="AX293" s="175">
        <f>SUMIF(วันทำงาน!$F$554:$F$687,$B293,วันทำงาน!$L$554:$L$687)</f>
        <v>0</v>
      </c>
      <c r="AY293" s="182">
        <f>IF((AND($W293&gt;=100%,$W293&lt;&gt;"")),เงื่อนไข!$F$8*AQ293/$V293,0)</f>
        <v>0</v>
      </c>
    </row>
    <row r="294" spans="1:51" s="6" customFormat="1" x14ac:dyDescent="0.25">
      <c r="A294" s="124" t="str">
        <f>IF(วันทำงาน!A294&lt;&gt;"",วันทำงาน!A294,"")</f>
        <v/>
      </c>
      <c r="B294" s="124" t="str">
        <f>IF(วันทำงาน!B294&lt;&gt;"",วันทำงาน!B294,"")</f>
        <v/>
      </c>
      <c r="C294" s="124"/>
      <c r="D294" s="124" t="str">
        <f>IF(วันทำงาน!C294&lt;&gt;"",วันทำงาน!C294,"")</f>
        <v/>
      </c>
      <c r="E294" s="125" t="str">
        <f>IF(วันทำงาน!D294&lt;&gt;"",วันทำงาน!D294,"")</f>
        <v/>
      </c>
      <c r="F294" s="90" t="str">
        <f>IF(วันทำงาน!E294&lt;&gt;"",วันทำงาน!E294,"")</f>
        <v/>
      </c>
      <c r="G294" s="124" t="str">
        <f>IF(วันทำงาน!F294&lt;&gt;"",วันทำงาน!F294,"")</f>
        <v/>
      </c>
      <c r="H294" s="136" t="str">
        <f>IF(F294="Salesman",วันทำงาน!G294,"")</f>
        <v/>
      </c>
      <c r="I294" s="141" t="str">
        <f>IF($H294="","",AB294/$R294*(100%-เงื่อนไข!$B$4))</f>
        <v/>
      </c>
      <c r="J294" s="141" t="str">
        <f>IF($H294="","",AK294/$R294*(100%-เงื่อนไข!$B$4))</f>
        <v/>
      </c>
      <c r="K294" s="141" t="str">
        <f>IF($H294="","",AT294/$R294*(100%-เงื่อนไข!$B$4))</f>
        <v/>
      </c>
      <c r="L294" s="141" t="str">
        <f t="shared" si="58"/>
        <v/>
      </c>
      <c r="M294" s="142" t="str">
        <f>IF((OR(วันทำงาน!H294="",$F$1="")),"",IF(F294="Salesman",วันทำงาน!H294,""))</f>
        <v/>
      </c>
      <c r="N294" s="111">
        <f>IF($M294="",0,IF($X294="P",Y294*เงื่อนไข!$C$5,0))</f>
        <v>0</v>
      </c>
      <c r="O294" s="111">
        <f>IF($M294="",0,IF($X294="P",AH294*เงื่อนไข!$C$5,0))</f>
        <v>0</v>
      </c>
      <c r="P294" s="141">
        <f>IF($M294="",0,IF($X294="P",AQ294*เงื่อนไข!$C$5,0))</f>
        <v>0</v>
      </c>
      <c r="Q294" s="141">
        <f t="shared" si="59"/>
        <v>0</v>
      </c>
      <c r="R294" s="124" t="str">
        <f>IF($A294="","",IF(วันทำงาน!J294&lt;&gt;"",วันทำงาน!J294,""))</f>
        <v/>
      </c>
      <c r="S294" s="124" t="str">
        <f>IF($A294="","",IF(วันทำงาน!K294&lt;&gt;"",วันทำงาน!K294,""))</f>
        <v/>
      </c>
      <c r="T294" s="156">
        <f>IF(วันทำงาน!AZ294&lt;&gt;"",IF(วันทำงาน!AZ294&gt;S294,S294,วันทำงาน!AZ294),"")</f>
        <v>1</v>
      </c>
      <c r="U294" s="106" t="str">
        <f>IF(A294="","",เงื่อนไข!C$4)</f>
        <v/>
      </c>
      <c r="V294" s="106">
        <f t="shared" si="60"/>
        <v>0</v>
      </c>
      <c r="W294" s="105" t="str">
        <f t="shared" si="61"/>
        <v/>
      </c>
      <c r="X294" s="186" t="str">
        <f t="shared" si="62"/>
        <v/>
      </c>
      <c r="Y294" s="184">
        <f>วันทำงาน!AQ294</f>
        <v>0</v>
      </c>
      <c r="Z294" s="150"/>
      <c r="AA294" s="150">
        <f>IF($W294="",0,IF($W294&gt;=100%,เงื่อนไข!$H$4,IF($W294&gt;=80%,เงื่อนไข!$G$4,IF($W294&gt;=50%,เงื่อนไข!$F$4,IF($W294&lt;50%,เงื่อนไข!$E$4)))))</f>
        <v>0</v>
      </c>
      <c r="AB294" s="179">
        <f t="shared" si="63"/>
        <v>0</v>
      </c>
      <c r="AC294" s="141">
        <f t="shared" si="64"/>
        <v>0</v>
      </c>
      <c r="AD294" s="175">
        <f>IF(AB294=0,0,AB294/$R294*เงื่อนไข!$B$4)</f>
        <v>0</v>
      </c>
      <c r="AE294" s="181">
        <f t="shared" si="69"/>
        <v>0</v>
      </c>
      <c r="AF294" s="175">
        <f>SUMIF(วันทำงาน!$F$554:$F$687,$B294,วันทำงาน!$J$554:$J$687)</f>
        <v>0</v>
      </c>
      <c r="AG294" s="182">
        <f>IF((AND($W294&gt;=100%,$W294&lt;&gt;"")),เงื่อนไข!$F$8*Y294/$V294,0)</f>
        <v>0</v>
      </c>
      <c r="AH294" s="181">
        <f>SUM(วันทำงาน!AR294:AT294,วันทำงาน!AV294:AX294)</f>
        <v>0</v>
      </c>
      <c r="AI294" s="150"/>
      <c r="AJ294" s="150">
        <f>IF($W294="",0,IF($W294&gt;=100%,เงื่อนไข!$L$4,IF($W294&gt;=80%,เงื่อนไข!$K$4,IF($W294&gt;=50%,เงื่อนไข!$J$4,IF($W294&lt;50%,เงื่อนไข!$I$4)))))</f>
        <v>0</v>
      </c>
      <c r="AK294" s="179">
        <f t="shared" si="65"/>
        <v>0</v>
      </c>
      <c r="AL294" s="175">
        <f t="shared" si="66"/>
        <v>0</v>
      </c>
      <c r="AM294" s="175">
        <f>IF(AK294=0,0,AK294/$R294*เงื่อนไข!$B$4)</f>
        <v>0</v>
      </c>
      <c r="AN294" s="181">
        <f t="shared" si="70"/>
        <v>0</v>
      </c>
      <c r="AO294" s="175">
        <f>SUMIF(วันทำงาน!$F$554:$F$687,$B294,วันทำงาน!$K$554:$K$687)</f>
        <v>0</v>
      </c>
      <c r="AP294" s="182">
        <f>IF((AND($W294&gt;=100%,$W294&lt;&gt;"")),เงื่อนไข!$F$8*AH294/$V294,0)</f>
        <v>0</v>
      </c>
      <c r="AQ294" s="184">
        <f>วันทำงาน!AU294</f>
        <v>0</v>
      </c>
      <c r="AR294" s="150"/>
      <c r="AS294" s="150">
        <f>IF(W294="",0,IF($W294&gt;=100%,เงื่อนไข!$P$4,IF($W294&gt;=80%,เงื่อนไข!$O$4,IF($W294&gt;=50%,เงื่อนไข!$N$4,IF($W294&lt;50%,เงื่อนไข!$M$4)))))</f>
        <v>0</v>
      </c>
      <c r="AT294" s="179">
        <f t="shared" si="67"/>
        <v>0</v>
      </c>
      <c r="AU294" s="175">
        <f t="shared" si="68"/>
        <v>0</v>
      </c>
      <c r="AV294" s="175">
        <f>IF(AT294=0,0,AT294/$R294*เงื่อนไข!$B$4)</f>
        <v>0</v>
      </c>
      <c r="AW294" s="181">
        <f t="shared" si="71"/>
        <v>0</v>
      </c>
      <c r="AX294" s="175">
        <f>SUMIF(วันทำงาน!$F$554:$F$687,$B294,วันทำงาน!$L$554:$L$687)</f>
        <v>0</v>
      </c>
      <c r="AY294" s="182">
        <f>IF((AND($W294&gt;=100%,$W294&lt;&gt;"")),เงื่อนไข!$F$8*AQ294/$V294,0)</f>
        <v>0</v>
      </c>
    </row>
    <row r="295" spans="1:51" s="6" customFormat="1" x14ac:dyDescent="0.25">
      <c r="A295" s="124" t="str">
        <f>IF(วันทำงาน!A295&lt;&gt;"",วันทำงาน!A295,"")</f>
        <v/>
      </c>
      <c r="B295" s="124" t="str">
        <f>IF(วันทำงาน!B295&lt;&gt;"",วันทำงาน!B295,"")</f>
        <v/>
      </c>
      <c r="C295" s="124"/>
      <c r="D295" s="124" t="str">
        <f>IF(วันทำงาน!C295&lt;&gt;"",วันทำงาน!C295,"")</f>
        <v/>
      </c>
      <c r="E295" s="125" t="str">
        <f>IF(วันทำงาน!D295&lt;&gt;"",วันทำงาน!D295,"")</f>
        <v/>
      </c>
      <c r="F295" s="90" t="str">
        <f>IF(วันทำงาน!E295&lt;&gt;"",วันทำงาน!E295,"")</f>
        <v/>
      </c>
      <c r="G295" s="124" t="str">
        <f>IF(วันทำงาน!F295&lt;&gt;"",วันทำงาน!F295,"")</f>
        <v/>
      </c>
      <c r="H295" s="136" t="str">
        <f>IF(F295="Salesman",วันทำงาน!G295,"")</f>
        <v/>
      </c>
      <c r="I295" s="141" t="str">
        <f>IF($H295="","",AB295/$R295*(100%-เงื่อนไข!$B$4))</f>
        <v/>
      </c>
      <c r="J295" s="141" t="str">
        <f>IF($H295="","",AK295/$R295*(100%-เงื่อนไข!$B$4))</f>
        <v/>
      </c>
      <c r="K295" s="141" t="str">
        <f>IF($H295="","",AT295/$R295*(100%-เงื่อนไข!$B$4))</f>
        <v/>
      </c>
      <c r="L295" s="141" t="str">
        <f t="shared" si="58"/>
        <v/>
      </c>
      <c r="M295" s="142" t="str">
        <f>IF((OR(วันทำงาน!H295="",$F$1="")),"",IF(F295="Salesman",วันทำงาน!H295,""))</f>
        <v/>
      </c>
      <c r="N295" s="111">
        <f>IF($M295="",0,IF($X295="P",Y295*เงื่อนไข!$C$5,0))</f>
        <v>0</v>
      </c>
      <c r="O295" s="111">
        <f>IF($M295="",0,IF($X295="P",AH295*เงื่อนไข!$C$5,0))</f>
        <v>0</v>
      </c>
      <c r="P295" s="141">
        <f>IF($M295="",0,IF($X295="P",AQ295*เงื่อนไข!$C$5,0))</f>
        <v>0</v>
      </c>
      <c r="Q295" s="141">
        <f t="shared" si="59"/>
        <v>0</v>
      </c>
      <c r="R295" s="124" t="str">
        <f>IF($A295="","",IF(วันทำงาน!J295&lt;&gt;"",วันทำงาน!J295,""))</f>
        <v/>
      </c>
      <c r="S295" s="124" t="str">
        <f>IF($A295="","",IF(วันทำงาน!K295&lt;&gt;"",วันทำงาน!K295,""))</f>
        <v/>
      </c>
      <c r="T295" s="156">
        <f>IF(วันทำงาน!AZ295&lt;&gt;"",IF(วันทำงาน!AZ295&gt;S295,S295,วันทำงาน!AZ295),"")</f>
        <v>1</v>
      </c>
      <c r="U295" s="106" t="str">
        <f>IF(A295="","",เงื่อนไข!C$4)</f>
        <v/>
      </c>
      <c r="V295" s="106">
        <f t="shared" si="60"/>
        <v>0</v>
      </c>
      <c r="W295" s="105" t="str">
        <f t="shared" si="61"/>
        <v/>
      </c>
      <c r="X295" s="186" t="str">
        <f t="shared" si="62"/>
        <v/>
      </c>
      <c r="Y295" s="184">
        <f>วันทำงาน!AQ295</f>
        <v>0</v>
      </c>
      <c r="Z295" s="150"/>
      <c r="AA295" s="150">
        <f>IF($W295="",0,IF($W295&gt;=100%,เงื่อนไข!$H$4,IF($W295&gt;=80%,เงื่อนไข!$G$4,IF($W295&gt;=50%,เงื่อนไข!$F$4,IF($W295&lt;50%,เงื่อนไข!$E$4)))))</f>
        <v>0</v>
      </c>
      <c r="AB295" s="179">
        <f t="shared" si="63"/>
        <v>0</v>
      </c>
      <c r="AC295" s="141">
        <f t="shared" si="64"/>
        <v>0</v>
      </c>
      <c r="AD295" s="175">
        <f>IF(AB295=0,0,AB295/$R295*เงื่อนไข!$B$4)</f>
        <v>0</v>
      </c>
      <c r="AE295" s="181">
        <f t="shared" si="69"/>
        <v>0</v>
      </c>
      <c r="AF295" s="175">
        <f>SUMIF(วันทำงาน!$F$554:$F$687,$B295,วันทำงาน!$J$554:$J$687)</f>
        <v>0</v>
      </c>
      <c r="AG295" s="182">
        <f>IF((AND($W295&gt;=100%,$W295&lt;&gt;"")),เงื่อนไข!$F$8*Y295/$V295,0)</f>
        <v>0</v>
      </c>
      <c r="AH295" s="181">
        <f>SUM(วันทำงาน!AR295:AT295,วันทำงาน!AV295:AX295)</f>
        <v>0</v>
      </c>
      <c r="AI295" s="150"/>
      <c r="AJ295" s="150">
        <f>IF($W295="",0,IF($W295&gt;=100%,เงื่อนไข!$L$4,IF($W295&gt;=80%,เงื่อนไข!$K$4,IF($W295&gt;=50%,เงื่อนไข!$J$4,IF($W295&lt;50%,เงื่อนไข!$I$4)))))</f>
        <v>0</v>
      </c>
      <c r="AK295" s="179">
        <f t="shared" si="65"/>
        <v>0</v>
      </c>
      <c r="AL295" s="175">
        <f t="shared" si="66"/>
        <v>0</v>
      </c>
      <c r="AM295" s="175">
        <f>IF(AK295=0,0,AK295/$R295*เงื่อนไข!$B$4)</f>
        <v>0</v>
      </c>
      <c r="AN295" s="181">
        <f t="shared" si="70"/>
        <v>0</v>
      </c>
      <c r="AO295" s="175">
        <f>SUMIF(วันทำงาน!$F$554:$F$687,$B295,วันทำงาน!$K$554:$K$687)</f>
        <v>0</v>
      </c>
      <c r="AP295" s="182">
        <f>IF((AND($W295&gt;=100%,$W295&lt;&gt;"")),เงื่อนไข!$F$8*AH295/$V295,0)</f>
        <v>0</v>
      </c>
      <c r="AQ295" s="184">
        <f>วันทำงาน!AU295</f>
        <v>0</v>
      </c>
      <c r="AR295" s="150"/>
      <c r="AS295" s="150">
        <f>IF(W295="",0,IF($W295&gt;=100%,เงื่อนไข!$P$4,IF($W295&gt;=80%,เงื่อนไข!$O$4,IF($W295&gt;=50%,เงื่อนไข!$N$4,IF($W295&lt;50%,เงื่อนไข!$M$4)))))</f>
        <v>0</v>
      </c>
      <c r="AT295" s="179">
        <f t="shared" si="67"/>
        <v>0</v>
      </c>
      <c r="AU295" s="175">
        <f t="shared" si="68"/>
        <v>0</v>
      </c>
      <c r="AV295" s="175">
        <f>IF(AT295=0,0,AT295/$R295*เงื่อนไข!$B$4)</f>
        <v>0</v>
      </c>
      <c r="AW295" s="181">
        <f t="shared" si="71"/>
        <v>0</v>
      </c>
      <c r="AX295" s="175">
        <f>SUMIF(วันทำงาน!$F$554:$F$687,$B295,วันทำงาน!$L$554:$L$687)</f>
        <v>0</v>
      </c>
      <c r="AY295" s="182">
        <f>IF((AND($W295&gt;=100%,$W295&lt;&gt;"")),เงื่อนไข!$F$8*AQ295/$V295,0)</f>
        <v>0</v>
      </c>
    </row>
    <row r="296" spans="1:51" s="6" customFormat="1" x14ac:dyDescent="0.25">
      <c r="A296" s="124" t="str">
        <f>IF(วันทำงาน!A296&lt;&gt;"",วันทำงาน!A296,"")</f>
        <v/>
      </c>
      <c r="B296" s="124" t="str">
        <f>IF(วันทำงาน!B296&lt;&gt;"",วันทำงาน!B296,"")</f>
        <v/>
      </c>
      <c r="C296" s="124"/>
      <c r="D296" s="124" t="str">
        <f>IF(วันทำงาน!C296&lt;&gt;"",วันทำงาน!C296,"")</f>
        <v/>
      </c>
      <c r="E296" s="125" t="str">
        <f>IF(วันทำงาน!D296&lt;&gt;"",วันทำงาน!D296,"")</f>
        <v/>
      </c>
      <c r="F296" s="90" t="str">
        <f>IF(วันทำงาน!E296&lt;&gt;"",วันทำงาน!E296,"")</f>
        <v/>
      </c>
      <c r="G296" s="124" t="str">
        <f>IF(วันทำงาน!F296&lt;&gt;"",วันทำงาน!F296,"")</f>
        <v/>
      </c>
      <c r="H296" s="136" t="str">
        <f>IF(F296="Salesman",วันทำงาน!G296,"")</f>
        <v/>
      </c>
      <c r="I296" s="141" t="str">
        <f>IF($H296="","",AB296/$R296*(100%-เงื่อนไข!$B$4))</f>
        <v/>
      </c>
      <c r="J296" s="141" t="str">
        <f>IF($H296="","",AK296/$R296*(100%-เงื่อนไข!$B$4))</f>
        <v/>
      </c>
      <c r="K296" s="141" t="str">
        <f>IF($H296="","",AT296/$R296*(100%-เงื่อนไข!$B$4))</f>
        <v/>
      </c>
      <c r="L296" s="141" t="str">
        <f t="shared" ref="L296:L359" si="72">IF(H296="","",SUM(I296:K296))</f>
        <v/>
      </c>
      <c r="M296" s="142" t="str">
        <f>IF((OR(วันทำงาน!H296="",$F$1="")),"",IF(F296="Salesman",วันทำงาน!H296,""))</f>
        <v/>
      </c>
      <c r="N296" s="111">
        <f>IF($M296="",0,IF($X296="P",Y296*เงื่อนไข!$C$5,0))</f>
        <v>0</v>
      </c>
      <c r="O296" s="111">
        <f>IF($M296="",0,IF($X296="P",AH296*เงื่อนไข!$C$5,0))</f>
        <v>0</v>
      </c>
      <c r="P296" s="141">
        <f>IF($M296="",0,IF($X296="P",AQ296*เงื่อนไข!$C$5,0))</f>
        <v>0</v>
      </c>
      <c r="Q296" s="141">
        <f t="shared" ref="Q296:Q359" si="73">IF(M296="",0,SUM(N296:P296))</f>
        <v>0</v>
      </c>
      <c r="R296" s="124" t="str">
        <f>IF($A296="","",IF(วันทำงาน!J296&lt;&gt;"",วันทำงาน!J296,""))</f>
        <v/>
      </c>
      <c r="S296" s="124" t="str">
        <f>IF($A296="","",IF(วันทำงาน!K296&lt;&gt;"",วันทำงาน!K296,""))</f>
        <v/>
      </c>
      <c r="T296" s="156">
        <f>IF(วันทำงาน!AZ296&lt;&gt;"",IF(วันทำงาน!AZ296&gt;S296,S296,วันทำงาน!AZ296),"")</f>
        <v>1</v>
      </c>
      <c r="U296" s="106" t="str">
        <f>IF(A296="","",เงื่อนไข!C$4)</f>
        <v/>
      </c>
      <c r="V296" s="106">
        <f t="shared" si="60"/>
        <v>0</v>
      </c>
      <c r="W296" s="105" t="str">
        <f t="shared" si="61"/>
        <v/>
      </c>
      <c r="X296" s="186" t="str">
        <f t="shared" si="62"/>
        <v/>
      </c>
      <c r="Y296" s="184">
        <f>วันทำงาน!AQ296</f>
        <v>0</v>
      </c>
      <c r="Z296" s="150"/>
      <c r="AA296" s="150">
        <f>IF($W296="",0,IF($W296&gt;=100%,เงื่อนไข!$H$4,IF($W296&gt;=80%,เงื่อนไข!$G$4,IF($W296&gt;=50%,เงื่อนไข!$F$4,IF($W296&lt;50%,เงื่อนไข!$E$4)))))</f>
        <v>0</v>
      </c>
      <c r="AB296" s="179">
        <f t="shared" si="63"/>
        <v>0</v>
      </c>
      <c r="AC296" s="141">
        <f t="shared" si="64"/>
        <v>0</v>
      </c>
      <c r="AD296" s="175">
        <f>IF(AB296=0,0,AB296/$R296*เงื่อนไข!$B$4)</f>
        <v>0</v>
      </c>
      <c r="AE296" s="181">
        <f t="shared" si="69"/>
        <v>0</v>
      </c>
      <c r="AF296" s="175">
        <f>SUMIF(วันทำงาน!$F$554:$F$687,$B296,วันทำงาน!$J$554:$J$687)</f>
        <v>0</v>
      </c>
      <c r="AG296" s="182">
        <f>IF((AND($W296&gt;=100%,$W296&lt;&gt;"")),เงื่อนไข!$F$8*Y296/$V296,0)</f>
        <v>0</v>
      </c>
      <c r="AH296" s="181">
        <f>SUM(วันทำงาน!AR296:AT296,วันทำงาน!AV296:AX296)</f>
        <v>0</v>
      </c>
      <c r="AI296" s="150"/>
      <c r="AJ296" s="150">
        <f>IF($W296="",0,IF($W296&gt;=100%,เงื่อนไข!$L$4,IF($W296&gt;=80%,เงื่อนไข!$K$4,IF($W296&gt;=50%,เงื่อนไข!$J$4,IF($W296&lt;50%,เงื่อนไข!$I$4)))))</f>
        <v>0</v>
      </c>
      <c r="AK296" s="179">
        <f t="shared" si="65"/>
        <v>0</v>
      </c>
      <c r="AL296" s="175">
        <f t="shared" si="66"/>
        <v>0</v>
      </c>
      <c r="AM296" s="175">
        <f>IF(AK296=0,0,AK296/$R296*เงื่อนไข!$B$4)</f>
        <v>0</v>
      </c>
      <c r="AN296" s="181">
        <f t="shared" si="70"/>
        <v>0</v>
      </c>
      <c r="AO296" s="175">
        <f>SUMIF(วันทำงาน!$F$554:$F$687,$B296,วันทำงาน!$K$554:$K$687)</f>
        <v>0</v>
      </c>
      <c r="AP296" s="182">
        <f>IF((AND($W296&gt;=100%,$W296&lt;&gt;"")),เงื่อนไข!$F$8*AH296/$V296,0)</f>
        <v>0</v>
      </c>
      <c r="AQ296" s="184">
        <f>วันทำงาน!AU296</f>
        <v>0</v>
      </c>
      <c r="AR296" s="150"/>
      <c r="AS296" s="150">
        <f>IF(W296="",0,IF($W296&gt;=100%,เงื่อนไข!$P$4,IF($W296&gt;=80%,เงื่อนไข!$O$4,IF($W296&gt;=50%,เงื่อนไข!$N$4,IF($W296&lt;50%,เงื่อนไข!$M$4)))))</f>
        <v>0</v>
      </c>
      <c r="AT296" s="179">
        <f t="shared" si="67"/>
        <v>0</v>
      </c>
      <c r="AU296" s="175">
        <f t="shared" si="68"/>
        <v>0</v>
      </c>
      <c r="AV296" s="175">
        <f>IF(AT296=0,0,AT296/$R296*เงื่อนไข!$B$4)</f>
        <v>0</v>
      </c>
      <c r="AW296" s="181">
        <f t="shared" si="71"/>
        <v>0</v>
      </c>
      <c r="AX296" s="175">
        <f>SUMIF(วันทำงาน!$F$554:$F$687,$B296,วันทำงาน!$L$554:$L$687)</f>
        <v>0</v>
      </c>
      <c r="AY296" s="182">
        <f>IF((AND($W296&gt;=100%,$W296&lt;&gt;"")),เงื่อนไข!$F$8*AQ296/$V296,0)</f>
        <v>0</v>
      </c>
    </row>
    <row r="297" spans="1:51" s="6" customFormat="1" x14ac:dyDescent="0.25">
      <c r="A297" s="124" t="str">
        <f>IF(วันทำงาน!A297&lt;&gt;"",วันทำงาน!A297,"")</f>
        <v/>
      </c>
      <c r="B297" s="124" t="str">
        <f>IF(วันทำงาน!B297&lt;&gt;"",วันทำงาน!B297,"")</f>
        <v/>
      </c>
      <c r="C297" s="124"/>
      <c r="D297" s="124" t="str">
        <f>IF(วันทำงาน!C297&lt;&gt;"",วันทำงาน!C297,"")</f>
        <v/>
      </c>
      <c r="E297" s="125" t="str">
        <f>IF(วันทำงาน!D297&lt;&gt;"",วันทำงาน!D297,"")</f>
        <v/>
      </c>
      <c r="F297" s="90" t="str">
        <f>IF(วันทำงาน!E297&lt;&gt;"",วันทำงาน!E297,"")</f>
        <v/>
      </c>
      <c r="G297" s="124" t="str">
        <f>IF(วันทำงาน!F297&lt;&gt;"",วันทำงาน!F297,"")</f>
        <v/>
      </c>
      <c r="H297" s="136" t="str">
        <f>IF(F297="Salesman",วันทำงาน!G297,"")</f>
        <v/>
      </c>
      <c r="I297" s="141" t="str">
        <f>IF($H297="","",AB297/$R297*(100%-เงื่อนไข!$B$4))</f>
        <v/>
      </c>
      <c r="J297" s="141" t="str">
        <f>IF($H297="","",AK297/$R297*(100%-เงื่อนไข!$B$4))</f>
        <v/>
      </c>
      <c r="K297" s="141" t="str">
        <f>IF($H297="","",AT297/$R297*(100%-เงื่อนไข!$B$4))</f>
        <v/>
      </c>
      <c r="L297" s="141" t="str">
        <f t="shared" si="72"/>
        <v/>
      </c>
      <c r="M297" s="142" t="str">
        <f>IF((OR(วันทำงาน!H297="",$F$1="")),"",IF(F297="Salesman",วันทำงาน!H297,""))</f>
        <v/>
      </c>
      <c r="N297" s="111">
        <f>IF($M297="",0,IF($X297="P",Y297*เงื่อนไข!$C$5,0))</f>
        <v>0</v>
      </c>
      <c r="O297" s="111">
        <f>IF($M297="",0,IF($X297="P",AH297*เงื่อนไข!$C$5,0))</f>
        <v>0</v>
      </c>
      <c r="P297" s="141">
        <f>IF($M297="",0,IF($X297="P",AQ297*เงื่อนไข!$C$5,0))</f>
        <v>0</v>
      </c>
      <c r="Q297" s="141">
        <f t="shared" si="73"/>
        <v>0</v>
      </c>
      <c r="R297" s="124" t="str">
        <f>IF($A297="","",IF(วันทำงาน!J297&lt;&gt;"",วันทำงาน!J297,""))</f>
        <v/>
      </c>
      <c r="S297" s="124" t="str">
        <f>IF($A297="","",IF(วันทำงาน!K297&lt;&gt;"",วันทำงาน!K297,""))</f>
        <v/>
      </c>
      <c r="T297" s="156">
        <f>IF(วันทำงาน!AZ297&lt;&gt;"",IF(วันทำงาน!AZ297&gt;S297,S297,วันทำงาน!AZ297),"")</f>
        <v>1</v>
      </c>
      <c r="U297" s="106" t="str">
        <f>IF(A297="","",เงื่อนไข!C$4)</f>
        <v/>
      </c>
      <c r="V297" s="106">
        <f t="shared" si="60"/>
        <v>0</v>
      </c>
      <c r="W297" s="105" t="str">
        <f t="shared" si="61"/>
        <v/>
      </c>
      <c r="X297" s="186" t="str">
        <f t="shared" si="62"/>
        <v/>
      </c>
      <c r="Y297" s="184">
        <f>วันทำงาน!AQ297</f>
        <v>0</v>
      </c>
      <c r="Z297" s="150"/>
      <c r="AA297" s="150">
        <f>IF($W297="",0,IF($W297&gt;=100%,เงื่อนไข!$H$4,IF($W297&gt;=80%,เงื่อนไข!$G$4,IF($W297&gt;=50%,เงื่อนไข!$F$4,IF($W297&lt;50%,เงื่อนไข!$E$4)))))</f>
        <v>0</v>
      </c>
      <c r="AB297" s="179">
        <f t="shared" si="63"/>
        <v>0</v>
      </c>
      <c r="AC297" s="141">
        <f t="shared" si="64"/>
        <v>0</v>
      </c>
      <c r="AD297" s="175">
        <f>IF(AB297=0,0,AB297/$R297*เงื่อนไข!$B$4)</f>
        <v>0</v>
      </c>
      <c r="AE297" s="181">
        <f t="shared" si="69"/>
        <v>0</v>
      </c>
      <c r="AF297" s="175">
        <f>SUMIF(วันทำงาน!$F$554:$F$687,$B297,วันทำงาน!$J$554:$J$687)</f>
        <v>0</v>
      </c>
      <c r="AG297" s="182">
        <f>IF((AND($W297&gt;=100%,$W297&lt;&gt;"")),เงื่อนไข!$F$8*Y297/$V297,0)</f>
        <v>0</v>
      </c>
      <c r="AH297" s="181">
        <f>SUM(วันทำงาน!AR297:AT297,วันทำงาน!AV297:AX297)</f>
        <v>0</v>
      </c>
      <c r="AI297" s="150"/>
      <c r="AJ297" s="150">
        <f>IF($W297="",0,IF($W297&gt;=100%,เงื่อนไข!$L$4,IF($W297&gt;=80%,เงื่อนไข!$K$4,IF($W297&gt;=50%,เงื่อนไข!$J$4,IF($W297&lt;50%,เงื่อนไข!$I$4)))))</f>
        <v>0</v>
      </c>
      <c r="AK297" s="179">
        <f t="shared" si="65"/>
        <v>0</v>
      </c>
      <c r="AL297" s="175">
        <f t="shared" si="66"/>
        <v>0</v>
      </c>
      <c r="AM297" s="175">
        <f>IF(AK297=0,0,AK297/$R297*เงื่อนไข!$B$4)</f>
        <v>0</v>
      </c>
      <c r="AN297" s="181">
        <f t="shared" si="70"/>
        <v>0</v>
      </c>
      <c r="AO297" s="175">
        <f>SUMIF(วันทำงาน!$F$554:$F$687,$B297,วันทำงาน!$K$554:$K$687)</f>
        <v>0</v>
      </c>
      <c r="AP297" s="182">
        <f>IF((AND($W297&gt;=100%,$W297&lt;&gt;"")),เงื่อนไข!$F$8*AH297/$V297,0)</f>
        <v>0</v>
      </c>
      <c r="AQ297" s="184">
        <f>วันทำงาน!AU297</f>
        <v>0</v>
      </c>
      <c r="AR297" s="150"/>
      <c r="AS297" s="150">
        <f>IF(W297="",0,IF($W297&gt;=100%,เงื่อนไข!$P$4,IF($W297&gt;=80%,เงื่อนไข!$O$4,IF($W297&gt;=50%,เงื่อนไข!$N$4,IF($W297&lt;50%,เงื่อนไข!$M$4)))))</f>
        <v>0</v>
      </c>
      <c r="AT297" s="179">
        <f t="shared" si="67"/>
        <v>0</v>
      </c>
      <c r="AU297" s="175">
        <f t="shared" si="68"/>
        <v>0</v>
      </c>
      <c r="AV297" s="175">
        <f>IF(AT297=0,0,AT297/$R297*เงื่อนไข!$B$4)</f>
        <v>0</v>
      </c>
      <c r="AW297" s="181">
        <f t="shared" si="71"/>
        <v>0</v>
      </c>
      <c r="AX297" s="175">
        <f>SUMIF(วันทำงาน!$F$554:$F$687,$B297,วันทำงาน!$L$554:$L$687)</f>
        <v>0</v>
      </c>
      <c r="AY297" s="182">
        <f>IF((AND($W297&gt;=100%,$W297&lt;&gt;"")),เงื่อนไข!$F$8*AQ297/$V297,0)</f>
        <v>0</v>
      </c>
    </row>
    <row r="298" spans="1:51" s="6" customFormat="1" x14ac:dyDescent="0.25">
      <c r="A298" s="124" t="str">
        <f>IF(วันทำงาน!A298&lt;&gt;"",วันทำงาน!A298,"")</f>
        <v/>
      </c>
      <c r="B298" s="124" t="str">
        <f>IF(วันทำงาน!B298&lt;&gt;"",วันทำงาน!B298,"")</f>
        <v/>
      </c>
      <c r="C298" s="124"/>
      <c r="D298" s="124" t="str">
        <f>IF(วันทำงาน!C298&lt;&gt;"",วันทำงาน!C298,"")</f>
        <v/>
      </c>
      <c r="E298" s="125" t="str">
        <f>IF(วันทำงาน!D298&lt;&gt;"",วันทำงาน!D298,"")</f>
        <v/>
      </c>
      <c r="F298" s="90" t="str">
        <f>IF(วันทำงาน!E298&lt;&gt;"",วันทำงาน!E298,"")</f>
        <v/>
      </c>
      <c r="G298" s="124" t="str">
        <f>IF(วันทำงาน!F298&lt;&gt;"",วันทำงาน!F298,"")</f>
        <v/>
      </c>
      <c r="H298" s="136" t="str">
        <f>IF(F298="Salesman",วันทำงาน!G298,"")</f>
        <v/>
      </c>
      <c r="I298" s="141" t="str">
        <f>IF($H298="","",AB298/$R298*(100%-เงื่อนไข!$B$4))</f>
        <v/>
      </c>
      <c r="J298" s="141" t="str">
        <f>IF($H298="","",AK298/$R298*(100%-เงื่อนไข!$B$4))</f>
        <v/>
      </c>
      <c r="K298" s="141" t="str">
        <f>IF($H298="","",AT298/$R298*(100%-เงื่อนไข!$B$4))</f>
        <v/>
      </c>
      <c r="L298" s="141" t="str">
        <f t="shared" si="72"/>
        <v/>
      </c>
      <c r="M298" s="142" t="str">
        <f>IF((OR(วันทำงาน!H298="",$F$1="")),"",IF(F298="Salesman",วันทำงาน!H298,""))</f>
        <v/>
      </c>
      <c r="N298" s="111">
        <f>IF($M298="",0,IF($X298="P",Y298*เงื่อนไข!$C$5,0))</f>
        <v>0</v>
      </c>
      <c r="O298" s="111">
        <f>IF($M298="",0,IF($X298="P",AH298*เงื่อนไข!$C$5,0))</f>
        <v>0</v>
      </c>
      <c r="P298" s="141">
        <f>IF($M298="",0,IF($X298="P",AQ298*เงื่อนไข!$C$5,0))</f>
        <v>0</v>
      </c>
      <c r="Q298" s="141">
        <f t="shared" si="73"/>
        <v>0</v>
      </c>
      <c r="R298" s="124" t="str">
        <f>IF($A298="","",IF(วันทำงาน!J298&lt;&gt;"",วันทำงาน!J298,""))</f>
        <v/>
      </c>
      <c r="S298" s="124" t="str">
        <f>IF($A298="","",IF(วันทำงาน!K298&lt;&gt;"",วันทำงาน!K298,""))</f>
        <v/>
      </c>
      <c r="T298" s="156">
        <f>IF(วันทำงาน!AZ298&lt;&gt;"",IF(วันทำงาน!AZ298&gt;S298,S298,วันทำงาน!AZ298),"")</f>
        <v>1</v>
      </c>
      <c r="U298" s="106" t="str">
        <f>IF(A298="","",เงื่อนไข!C$4)</f>
        <v/>
      </c>
      <c r="V298" s="106">
        <f t="shared" si="60"/>
        <v>0</v>
      </c>
      <c r="W298" s="105" t="str">
        <f t="shared" si="61"/>
        <v/>
      </c>
      <c r="X298" s="186" t="str">
        <f t="shared" si="62"/>
        <v/>
      </c>
      <c r="Y298" s="184">
        <f>วันทำงาน!AQ298</f>
        <v>0</v>
      </c>
      <c r="Z298" s="150"/>
      <c r="AA298" s="150">
        <f>IF($W298="",0,IF($W298&gt;=100%,เงื่อนไข!$H$4,IF($W298&gt;=80%,เงื่อนไข!$G$4,IF($W298&gt;=50%,เงื่อนไข!$F$4,IF($W298&lt;50%,เงื่อนไข!$E$4)))))</f>
        <v>0</v>
      </c>
      <c r="AB298" s="179">
        <f t="shared" si="63"/>
        <v>0</v>
      </c>
      <c r="AC298" s="141">
        <f t="shared" si="64"/>
        <v>0</v>
      </c>
      <c r="AD298" s="175">
        <f>IF(AB298=0,0,AB298/$R298*เงื่อนไข!$B$4)</f>
        <v>0</v>
      </c>
      <c r="AE298" s="181">
        <f t="shared" si="69"/>
        <v>0</v>
      </c>
      <c r="AF298" s="175">
        <f>SUMIF(วันทำงาน!$F$554:$F$687,$B298,วันทำงาน!$J$554:$J$687)</f>
        <v>0</v>
      </c>
      <c r="AG298" s="182">
        <f>IF((AND($W298&gt;=100%,$W298&lt;&gt;"")),เงื่อนไข!$F$8*Y298/$V298,0)</f>
        <v>0</v>
      </c>
      <c r="AH298" s="181">
        <f>SUM(วันทำงาน!AR298:AT298,วันทำงาน!AV298:AX298)</f>
        <v>0</v>
      </c>
      <c r="AI298" s="150"/>
      <c r="AJ298" s="150">
        <f>IF($W298="",0,IF($W298&gt;=100%,เงื่อนไข!$L$4,IF($W298&gt;=80%,เงื่อนไข!$K$4,IF($W298&gt;=50%,เงื่อนไข!$J$4,IF($W298&lt;50%,เงื่อนไข!$I$4)))))</f>
        <v>0</v>
      </c>
      <c r="AK298" s="179">
        <f t="shared" si="65"/>
        <v>0</v>
      </c>
      <c r="AL298" s="175">
        <f t="shared" si="66"/>
        <v>0</v>
      </c>
      <c r="AM298" s="175">
        <f>IF(AK298=0,0,AK298/$R298*เงื่อนไข!$B$4)</f>
        <v>0</v>
      </c>
      <c r="AN298" s="181">
        <f t="shared" si="70"/>
        <v>0</v>
      </c>
      <c r="AO298" s="175">
        <f>SUMIF(วันทำงาน!$F$554:$F$687,$B298,วันทำงาน!$K$554:$K$687)</f>
        <v>0</v>
      </c>
      <c r="AP298" s="182">
        <f>IF((AND($W298&gt;=100%,$W298&lt;&gt;"")),เงื่อนไข!$F$8*AH298/$V298,0)</f>
        <v>0</v>
      </c>
      <c r="AQ298" s="184">
        <f>วันทำงาน!AU298</f>
        <v>0</v>
      </c>
      <c r="AR298" s="150"/>
      <c r="AS298" s="150">
        <f>IF(W298="",0,IF($W298&gt;=100%,เงื่อนไข!$P$4,IF($W298&gt;=80%,เงื่อนไข!$O$4,IF($W298&gt;=50%,เงื่อนไข!$N$4,IF($W298&lt;50%,เงื่อนไข!$M$4)))))</f>
        <v>0</v>
      </c>
      <c r="AT298" s="179">
        <f t="shared" si="67"/>
        <v>0</v>
      </c>
      <c r="AU298" s="175">
        <f t="shared" si="68"/>
        <v>0</v>
      </c>
      <c r="AV298" s="175">
        <f>IF(AT298=0,0,AT298/$R298*เงื่อนไข!$B$4)</f>
        <v>0</v>
      </c>
      <c r="AW298" s="181">
        <f t="shared" si="71"/>
        <v>0</v>
      </c>
      <c r="AX298" s="175">
        <f>SUMIF(วันทำงาน!$F$554:$F$687,$B298,วันทำงาน!$L$554:$L$687)</f>
        <v>0</v>
      </c>
      <c r="AY298" s="182">
        <f>IF((AND($W298&gt;=100%,$W298&lt;&gt;"")),เงื่อนไข!$F$8*AQ298/$V298,0)</f>
        <v>0</v>
      </c>
    </row>
    <row r="299" spans="1:51" s="6" customFormat="1" x14ac:dyDescent="0.25">
      <c r="A299" s="124" t="str">
        <f>IF(วันทำงาน!A299&lt;&gt;"",วันทำงาน!A299,"")</f>
        <v/>
      </c>
      <c r="B299" s="124" t="str">
        <f>IF(วันทำงาน!B299&lt;&gt;"",วันทำงาน!B299,"")</f>
        <v/>
      </c>
      <c r="C299" s="124"/>
      <c r="D299" s="124" t="str">
        <f>IF(วันทำงาน!C299&lt;&gt;"",วันทำงาน!C299,"")</f>
        <v/>
      </c>
      <c r="E299" s="125" t="str">
        <f>IF(วันทำงาน!D299&lt;&gt;"",วันทำงาน!D299,"")</f>
        <v/>
      </c>
      <c r="F299" s="90" t="str">
        <f>IF(วันทำงาน!E299&lt;&gt;"",วันทำงาน!E299,"")</f>
        <v/>
      </c>
      <c r="G299" s="124" t="str">
        <f>IF(วันทำงาน!F299&lt;&gt;"",วันทำงาน!F299,"")</f>
        <v/>
      </c>
      <c r="H299" s="136" t="str">
        <f>IF(F299="Salesman",วันทำงาน!G299,"")</f>
        <v/>
      </c>
      <c r="I299" s="141" t="str">
        <f>IF($H299="","",AB299/$R299*(100%-เงื่อนไข!$B$4))</f>
        <v/>
      </c>
      <c r="J299" s="141" t="str">
        <f>IF($H299="","",AK299/$R299*(100%-เงื่อนไข!$B$4))</f>
        <v/>
      </c>
      <c r="K299" s="141" t="str">
        <f>IF($H299="","",AT299/$R299*(100%-เงื่อนไข!$B$4))</f>
        <v/>
      </c>
      <c r="L299" s="141" t="str">
        <f t="shared" si="72"/>
        <v/>
      </c>
      <c r="M299" s="142" t="str">
        <f>IF((OR(วันทำงาน!H299="",$F$1="")),"",IF(F299="Salesman",วันทำงาน!H299,""))</f>
        <v/>
      </c>
      <c r="N299" s="111">
        <f>IF($M299="",0,IF($X299="P",Y299*เงื่อนไข!$C$5,0))</f>
        <v>0</v>
      </c>
      <c r="O299" s="111">
        <f>IF($M299="",0,IF($X299="P",AH299*เงื่อนไข!$C$5,0))</f>
        <v>0</v>
      </c>
      <c r="P299" s="141">
        <f>IF($M299="",0,IF($X299="P",AQ299*เงื่อนไข!$C$5,0))</f>
        <v>0</v>
      </c>
      <c r="Q299" s="141">
        <f t="shared" si="73"/>
        <v>0</v>
      </c>
      <c r="R299" s="124" t="str">
        <f>IF($A299="","",IF(วันทำงาน!J299&lt;&gt;"",วันทำงาน!J299,""))</f>
        <v/>
      </c>
      <c r="S299" s="124" t="str">
        <f>IF($A299="","",IF(วันทำงาน!K299&lt;&gt;"",วันทำงาน!K299,""))</f>
        <v/>
      </c>
      <c r="T299" s="156">
        <f>IF(วันทำงาน!AZ299&lt;&gt;"",IF(วันทำงาน!AZ299&gt;S299,S299,วันทำงาน!AZ299),"")</f>
        <v>1</v>
      </c>
      <c r="U299" s="106" t="str">
        <f>IF(A299="","",เงื่อนไข!C$4)</f>
        <v/>
      </c>
      <c r="V299" s="106">
        <f t="shared" si="60"/>
        <v>0</v>
      </c>
      <c r="W299" s="105" t="str">
        <f t="shared" si="61"/>
        <v/>
      </c>
      <c r="X299" s="186" t="str">
        <f t="shared" si="62"/>
        <v/>
      </c>
      <c r="Y299" s="184">
        <f>วันทำงาน!AQ299</f>
        <v>0</v>
      </c>
      <c r="Z299" s="150"/>
      <c r="AA299" s="150">
        <f>IF($W299="",0,IF($W299&gt;=100%,เงื่อนไข!$H$4,IF($W299&gt;=80%,เงื่อนไข!$G$4,IF($W299&gt;=50%,เงื่อนไข!$F$4,IF($W299&lt;50%,เงื่อนไข!$E$4)))))</f>
        <v>0</v>
      </c>
      <c r="AB299" s="179">
        <f t="shared" si="63"/>
        <v>0</v>
      </c>
      <c r="AC299" s="141">
        <f t="shared" si="64"/>
        <v>0</v>
      </c>
      <c r="AD299" s="175">
        <f>IF(AB299=0,0,AB299/$R299*เงื่อนไข!$B$4)</f>
        <v>0</v>
      </c>
      <c r="AE299" s="181">
        <f t="shared" si="69"/>
        <v>0</v>
      </c>
      <c r="AF299" s="175">
        <f>SUMIF(วันทำงาน!$F$554:$F$687,$B299,วันทำงาน!$J$554:$J$687)</f>
        <v>0</v>
      </c>
      <c r="AG299" s="182">
        <f>IF((AND($W299&gt;=100%,$W299&lt;&gt;"")),เงื่อนไข!$F$8*Y299/$V299,0)</f>
        <v>0</v>
      </c>
      <c r="AH299" s="181">
        <f>SUM(วันทำงาน!AR299:AT299,วันทำงาน!AV299:AX299)</f>
        <v>0</v>
      </c>
      <c r="AI299" s="150"/>
      <c r="AJ299" s="150">
        <f>IF($W299="",0,IF($W299&gt;=100%,เงื่อนไข!$L$4,IF($W299&gt;=80%,เงื่อนไข!$K$4,IF($W299&gt;=50%,เงื่อนไข!$J$4,IF($W299&lt;50%,เงื่อนไข!$I$4)))))</f>
        <v>0</v>
      </c>
      <c r="AK299" s="179">
        <f t="shared" si="65"/>
        <v>0</v>
      </c>
      <c r="AL299" s="175">
        <f t="shared" si="66"/>
        <v>0</v>
      </c>
      <c r="AM299" s="175">
        <f>IF(AK299=0,0,AK299/$R299*เงื่อนไข!$B$4)</f>
        <v>0</v>
      </c>
      <c r="AN299" s="181">
        <f t="shared" si="70"/>
        <v>0</v>
      </c>
      <c r="AO299" s="175">
        <f>SUMIF(วันทำงาน!$F$554:$F$687,$B299,วันทำงาน!$K$554:$K$687)</f>
        <v>0</v>
      </c>
      <c r="AP299" s="182">
        <f>IF((AND($W299&gt;=100%,$W299&lt;&gt;"")),เงื่อนไข!$F$8*AH299/$V299,0)</f>
        <v>0</v>
      </c>
      <c r="AQ299" s="184">
        <f>วันทำงาน!AU299</f>
        <v>0</v>
      </c>
      <c r="AR299" s="150"/>
      <c r="AS299" s="150">
        <f>IF(W299="",0,IF($W299&gt;=100%,เงื่อนไข!$P$4,IF($W299&gt;=80%,เงื่อนไข!$O$4,IF($W299&gt;=50%,เงื่อนไข!$N$4,IF($W299&lt;50%,เงื่อนไข!$M$4)))))</f>
        <v>0</v>
      </c>
      <c r="AT299" s="179">
        <f t="shared" si="67"/>
        <v>0</v>
      </c>
      <c r="AU299" s="175">
        <f t="shared" si="68"/>
        <v>0</v>
      </c>
      <c r="AV299" s="175">
        <f>IF(AT299=0,0,AT299/$R299*เงื่อนไข!$B$4)</f>
        <v>0</v>
      </c>
      <c r="AW299" s="181">
        <f t="shared" si="71"/>
        <v>0</v>
      </c>
      <c r="AX299" s="175">
        <f>SUMIF(วันทำงาน!$F$554:$F$687,$B299,วันทำงาน!$L$554:$L$687)</f>
        <v>0</v>
      </c>
      <c r="AY299" s="182">
        <f>IF((AND($W299&gt;=100%,$W299&lt;&gt;"")),เงื่อนไข!$F$8*AQ299/$V299,0)</f>
        <v>0</v>
      </c>
    </row>
    <row r="300" spans="1:51" s="6" customFormat="1" x14ac:dyDescent="0.25">
      <c r="A300" s="124" t="str">
        <f>IF(วันทำงาน!A300&lt;&gt;"",วันทำงาน!A300,"")</f>
        <v/>
      </c>
      <c r="B300" s="124" t="str">
        <f>IF(วันทำงาน!B300&lt;&gt;"",วันทำงาน!B300,"")</f>
        <v/>
      </c>
      <c r="C300" s="124"/>
      <c r="D300" s="124" t="str">
        <f>IF(วันทำงาน!C300&lt;&gt;"",วันทำงาน!C300,"")</f>
        <v/>
      </c>
      <c r="E300" s="125" t="str">
        <f>IF(วันทำงาน!D300&lt;&gt;"",วันทำงาน!D300,"")</f>
        <v/>
      </c>
      <c r="F300" s="90" t="str">
        <f>IF(วันทำงาน!E300&lt;&gt;"",วันทำงาน!E300,"")</f>
        <v/>
      </c>
      <c r="G300" s="124" t="str">
        <f>IF(วันทำงาน!F300&lt;&gt;"",วันทำงาน!F300,"")</f>
        <v/>
      </c>
      <c r="H300" s="136" t="str">
        <f>IF(F300="Salesman",วันทำงาน!G300,"")</f>
        <v/>
      </c>
      <c r="I300" s="141" t="str">
        <f>IF($H300="","",AB300/$R300*(100%-เงื่อนไข!$B$4))</f>
        <v/>
      </c>
      <c r="J300" s="141" t="str">
        <f>IF($H300="","",AK300/$R300*(100%-เงื่อนไข!$B$4))</f>
        <v/>
      </c>
      <c r="K300" s="141" t="str">
        <f>IF($H300="","",AT300/$R300*(100%-เงื่อนไข!$B$4))</f>
        <v/>
      </c>
      <c r="L300" s="141" t="str">
        <f t="shared" si="72"/>
        <v/>
      </c>
      <c r="M300" s="142" t="str">
        <f>IF((OR(วันทำงาน!H300="",$F$1="")),"",IF(F300="Salesman",วันทำงาน!H300,""))</f>
        <v/>
      </c>
      <c r="N300" s="111">
        <f>IF($M300="",0,IF($X300="P",Y300*เงื่อนไข!$C$5,0))</f>
        <v>0</v>
      </c>
      <c r="O300" s="111">
        <f>IF($M300="",0,IF($X300="P",AH300*เงื่อนไข!$C$5,0))</f>
        <v>0</v>
      </c>
      <c r="P300" s="141">
        <f>IF($M300="",0,IF($X300="P",AQ300*เงื่อนไข!$C$5,0))</f>
        <v>0</v>
      </c>
      <c r="Q300" s="141">
        <f t="shared" si="73"/>
        <v>0</v>
      </c>
      <c r="R300" s="124" t="str">
        <f>IF($A300="","",IF(วันทำงาน!J300&lt;&gt;"",วันทำงาน!J300,""))</f>
        <v/>
      </c>
      <c r="S300" s="124" t="str">
        <f>IF($A300="","",IF(วันทำงาน!K300&lt;&gt;"",วันทำงาน!K300,""))</f>
        <v/>
      </c>
      <c r="T300" s="156">
        <f>IF(วันทำงาน!AZ300&lt;&gt;"",IF(วันทำงาน!AZ300&gt;S300,S300,วันทำงาน!AZ300),"")</f>
        <v>1</v>
      </c>
      <c r="U300" s="106" t="str">
        <f>IF(A300="","",เงื่อนไข!C$4)</f>
        <v/>
      </c>
      <c r="V300" s="106">
        <f t="shared" si="60"/>
        <v>0</v>
      </c>
      <c r="W300" s="105" t="str">
        <f t="shared" si="61"/>
        <v/>
      </c>
      <c r="X300" s="186" t="str">
        <f t="shared" si="62"/>
        <v/>
      </c>
      <c r="Y300" s="184">
        <f>วันทำงาน!AQ300</f>
        <v>0</v>
      </c>
      <c r="Z300" s="150"/>
      <c r="AA300" s="150">
        <f>IF($W300="",0,IF($W300&gt;=100%,เงื่อนไข!$H$4,IF($W300&gt;=80%,เงื่อนไข!$G$4,IF($W300&gt;=50%,เงื่อนไข!$F$4,IF($W300&lt;50%,เงื่อนไข!$E$4)))))</f>
        <v>0</v>
      </c>
      <c r="AB300" s="179">
        <f t="shared" si="63"/>
        <v>0</v>
      </c>
      <c r="AC300" s="141">
        <f t="shared" si="64"/>
        <v>0</v>
      </c>
      <c r="AD300" s="175">
        <f>IF(AB300=0,0,AB300/$R300*เงื่อนไข!$B$4)</f>
        <v>0</v>
      </c>
      <c r="AE300" s="181">
        <f t="shared" si="69"/>
        <v>0</v>
      </c>
      <c r="AF300" s="175">
        <f>SUMIF(วันทำงาน!$F$554:$F$687,$B300,วันทำงาน!$J$554:$J$687)</f>
        <v>0</v>
      </c>
      <c r="AG300" s="182">
        <f>IF((AND($W300&gt;=100%,$W300&lt;&gt;"")),เงื่อนไข!$F$8*Y300/$V300,0)</f>
        <v>0</v>
      </c>
      <c r="AH300" s="181">
        <f>SUM(วันทำงาน!AR300:AT300,วันทำงาน!AV300:AX300)</f>
        <v>0</v>
      </c>
      <c r="AI300" s="150"/>
      <c r="AJ300" s="150">
        <f>IF($W300="",0,IF($W300&gt;=100%,เงื่อนไข!$L$4,IF($W300&gt;=80%,เงื่อนไข!$K$4,IF($W300&gt;=50%,เงื่อนไข!$J$4,IF($W300&lt;50%,เงื่อนไข!$I$4)))))</f>
        <v>0</v>
      </c>
      <c r="AK300" s="179">
        <f t="shared" si="65"/>
        <v>0</v>
      </c>
      <c r="AL300" s="175">
        <f t="shared" si="66"/>
        <v>0</v>
      </c>
      <c r="AM300" s="175">
        <f>IF(AK300=0,0,AK300/$R300*เงื่อนไข!$B$4)</f>
        <v>0</v>
      </c>
      <c r="AN300" s="181">
        <f t="shared" si="70"/>
        <v>0</v>
      </c>
      <c r="AO300" s="175">
        <f>SUMIF(วันทำงาน!$F$554:$F$687,$B300,วันทำงาน!$K$554:$K$687)</f>
        <v>0</v>
      </c>
      <c r="AP300" s="182">
        <f>IF((AND($W300&gt;=100%,$W300&lt;&gt;"")),เงื่อนไข!$F$8*AH300/$V300,0)</f>
        <v>0</v>
      </c>
      <c r="AQ300" s="184">
        <f>วันทำงาน!AU300</f>
        <v>0</v>
      </c>
      <c r="AR300" s="150"/>
      <c r="AS300" s="150">
        <f>IF(W300="",0,IF($W300&gt;=100%,เงื่อนไข!$P$4,IF($W300&gt;=80%,เงื่อนไข!$O$4,IF($W300&gt;=50%,เงื่อนไข!$N$4,IF($W300&lt;50%,เงื่อนไข!$M$4)))))</f>
        <v>0</v>
      </c>
      <c r="AT300" s="179">
        <f t="shared" si="67"/>
        <v>0</v>
      </c>
      <c r="AU300" s="175">
        <f t="shared" si="68"/>
        <v>0</v>
      </c>
      <c r="AV300" s="175">
        <f>IF(AT300=0,0,AT300/$R300*เงื่อนไข!$B$4)</f>
        <v>0</v>
      </c>
      <c r="AW300" s="181">
        <f t="shared" si="71"/>
        <v>0</v>
      </c>
      <c r="AX300" s="175">
        <f>SUMIF(วันทำงาน!$F$554:$F$687,$B300,วันทำงาน!$L$554:$L$687)</f>
        <v>0</v>
      </c>
      <c r="AY300" s="182">
        <f>IF((AND($W300&gt;=100%,$W300&lt;&gt;"")),เงื่อนไข!$F$8*AQ300/$V300,0)</f>
        <v>0</v>
      </c>
    </row>
    <row r="301" spans="1:51" s="6" customFormat="1" x14ac:dyDescent="0.25">
      <c r="A301" s="124" t="str">
        <f>IF(วันทำงาน!A301&lt;&gt;"",วันทำงาน!A301,"")</f>
        <v/>
      </c>
      <c r="B301" s="124" t="str">
        <f>IF(วันทำงาน!B301&lt;&gt;"",วันทำงาน!B301,"")</f>
        <v/>
      </c>
      <c r="C301" s="124"/>
      <c r="D301" s="124" t="str">
        <f>IF(วันทำงาน!C301&lt;&gt;"",วันทำงาน!C301,"")</f>
        <v/>
      </c>
      <c r="E301" s="125" t="str">
        <f>IF(วันทำงาน!D301&lt;&gt;"",วันทำงาน!D301,"")</f>
        <v/>
      </c>
      <c r="F301" s="90" t="str">
        <f>IF(วันทำงาน!E301&lt;&gt;"",วันทำงาน!E301,"")</f>
        <v/>
      </c>
      <c r="G301" s="124" t="str">
        <f>IF(วันทำงาน!F301&lt;&gt;"",วันทำงาน!F301,"")</f>
        <v/>
      </c>
      <c r="H301" s="136" t="str">
        <f>IF(F301="Salesman",วันทำงาน!G301,"")</f>
        <v/>
      </c>
      <c r="I301" s="141" t="str">
        <f>IF($H301="","",AB301/$R301*(100%-เงื่อนไข!$B$4))</f>
        <v/>
      </c>
      <c r="J301" s="141" t="str">
        <f>IF($H301="","",AK301/$R301*(100%-เงื่อนไข!$B$4))</f>
        <v/>
      </c>
      <c r="K301" s="141" t="str">
        <f>IF($H301="","",AT301/$R301*(100%-เงื่อนไข!$B$4))</f>
        <v/>
      </c>
      <c r="L301" s="141" t="str">
        <f t="shared" si="72"/>
        <v/>
      </c>
      <c r="M301" s="142" t="str">
        <f>IF((OR(วันทำงาน!H301="",$F$1="")),"",IF(F301="Salesman",วันทำงาน!H301,""))</f>
        <v/>
      </c>
      <c r="N301" s="111">
        <f>IF($M301="",0,IF($X301="P",Y301*เงื่อนไข!$C$5,0))</f>
        <v>0</v>
      </c>
      <c r="O301" s="111">
        <f>IF($M301="",0,IF($X301="P",AH301*เงื่อนไข!$C$5,0))</f>
        <v>0</v>
      </c>
      <c r="P301" s="141">
        <f>IF($M301="",0,IF($X301="P",AQ301*เงื่อนไข!$C$5,0))</f>
        <v>0</v>
      </c>
      <c r="Q301" s="141">
        <f t="shared" si="73"/>
        <v>0</v>
      </c>
      <c r="R301" s="124" t="str">
        <f>IF($A301="","",IF(วันทำงาน!J301&lt;&gt;"",วันทำงาน!J301,""))</f>
        <v/>
      </c>
      <c r="S301" s="124" t="str">
        <f>IF($A301="","",IF(วันทำงาน!K301&lt;&gt;"",วันทำงาน!K301,""))</f>
        <v/>
      </c>
      <c r="T301" s="156">
        <f>IF(วันทำงาน!AZ301&lt;&gt;"",IF(วันทำงาน!AZ301&gt;S301,S301,วันทำงาน!AZ301),"")</f>
        <v>1</v>
      </c>
      <c r="U301" s="106" t="str">
        <f>IF(A301="","",เงื่อนไข!C$4)</f>
        <v/>
      </c>
      <c r="V301" s="106">
        <f t="shared" si="60"/>
        <v>0</v>
      </c>
      <c r="W301" s="105" t="str">
        <f t="shared" si="61"/>
        <v/>
      </c>
      <c r="X301" s="186" t="str">
        <f t="shared" si="62"/>
        <v/>
      </c>
      <c r="Y301" s="184">
        <f>วันทำงาน!AQ301</f>
        <v>0</v>
      </c>
      <c r="Z301" s="150"/>
      <c r="AA301" s="150">
        <f>IF($W301="",0,IF($W301&gt;=100%,เงื่อนไข!$H$4,IF($W301&gt;=80%,เงื่อนไข!$G$4,IF($W301&gt;=50%,เงื่อนไข!$F$4,IF($W301&lt;50%,เงื่อนไข!$E$4)))))</f>
        <v>0</v>
      </c>
      <c r="AB301" s="179">
        <f t="shared" si="63"/>
        <v>0</v>
      </c>
      <c r="AC301" s="141">
        <f t="shared" si="64"/>
        <v>0</v>
      </c>
      <c r="AD301" s="175">
        <f>IF(AB301=0,0,AB301/$R301*เงื่อนไข!$B$4)</f>
        <v>0</v>
      </c>
      <c r="AE301" s="181">
        <f t="shared" si="69"/>
        <v>0</v>
      </c>
      <c r="AF301" s="175">
        <f>SUMIF(วันทำงาน!$F$554:$F$687,$B301,วันทำงาน!$J$554:$J$687)</f>
        <v>0</v>
      </c>
      <c r="AG301" s="182">
        <f>IF((AND($W301&gt;=100%,$W301&lt;&gt;"")),เงื่อนไข!$F$8*Y301/$V301,0)</f>
        <v>0</v>
      </c>
      <c r="AH301" s="181">
        <f>SUM(วันทำงาน!AR301:AT301,วันทำงาน!AV301:AX301)</f>
        <v>0</v>
      </c>
      <c r="AI301" s="150"/>
      <c r="AJ301" s="150">
        <f>IF($W301="",0,IF($W301&gt;=100%,เงื่อนไข!$L$4,IF($W301&gt;=80%,เงื่อนไข!$K$4,IF($W301&gt;=50%,เงื่อนไข!$J$4,IF($W301&lt;50%,เงื่อนไข!$I$4)))))</f>
        <v>0</v>
      </c>
      <c r="AK301" s="179">
        <f t="shared" si="65"/>
        <v>0</v>
      </c>
      <c r="AL301" s="175">
        <f t="shared" si="66"/>
        <v>0</v>
      </c>
      <c r="AM301" s="175">
        <f>IF(AK301=0,0,AK301/$R301*เงื่อนไข!$B$4)</f>
        <v>0</v>
      </c>
      <c r="AN301" s="181">
        <f t="shared" si="70"/>
        <v>0</v>
      </c>
      <c r="AO301" s="175">
        <f>SUMIF(วันทำงาน!$F$554:$F$687,$B301,วันทำงาน!$K$554:$K$687)</f>
        <v>0</v>
      </c>
      <c r="AP301" s="182">
        <f>IF((AND($W301&gt;=100%,$W301&lt;&gt;"")),เงื่อนไข!$F$8*AH301/$V301,0)</f>
        <v>0</v>
      </c>
      <c r="AQ301" s="184">
        <f>วันทำงาน!AU301</f>
        <v>0</v>
      </c>
      <c r="AR301" s="150"/>
      <c r="AS301" s="150">
        <f>IF(W301="",0,IF($W301&gt;=100%,เงื่อนไข!$P$4,IF($W301&gt;=80%,เงื่อนไข!$O$4,IF($W301&gt;=50%,เงื่อนไข!$N$4,IF($W301&lt;50%,เงื่อนไข!$M$4)))))</f>
        <v>0</v>
      </c>
      <c r="AT301" s="179">
        <f t="shared" si="67"/>
        <v>0</v>
      </c>
      <c r="AU301" s="175">
        <f t="shared" si="68"/>
        <v>0</v>
      </c>
      <c r="AV301" s="175">
        <f>IF(AT301=0,0,AT301/$R301*เงื่อนไข!$B$4)</f>
        <v>0</v>
      </c>
      <c r="AW301" s="181">
        <f t="shared" si="71"/>
        <v>0</v>
      </c>
      <c r="AX301" s="175">
        <f>SUMIF(วันทำงาน!$F$554:$F$687,$B301,วันทำงาน!$L$554:$L$687)</f>
        <v>0</v>
      </c>
      <c r="AY301" s="182">
        <f>IF((AND($W301&gt;=100%,$W301&lt;&gt;"")),เงื่อนไข!$F$8*AQ301/$V301,0)</f>
        <v>0</v>
      </c>
    </row>
    <row r="302" spans="1:51" s="6" customFormat="1" x14ac:dyDescent="0.25">
      <c r="A302" s="124" t="str">
        <f>IF(วันทำงาน!A302&lt;&gt;"",วันทำงาน!A302,"")</f>
        <v/>
      </c>
      <c r="B302" s="124" t="str">
        <f>IF(วันทำงาน!B302&lt;&gt;"",วันทำงาน!B302,"")</f>
        <v/>
      </c>
      <c r="C302" s="124"/>
      <c r="D302" s="124" t="str">
        <f>IF(วันทำงาน!C302&lt;&gt;"",วันทำงาน!C302,"")</f>
        <v/>
      </c>
      <c r="E302" s="125" t="str">
        <f>IF(วันทำงาน!D302&lt;&gt;"",วันทำงาน!D302,"")</f>
        <v/>
      </c>
      <c r="F302" s="90" t="str">
        <f>IF(วันทำงาน!E302&lt;&gt;"",วันทำงาน!E302,"")</f>
        <v/>
      </c>
      <c r="G302" s="124" t="str">
        <f>IF(วันทำงาน!F302&lt;&gt;"",วันทำงาน!F302,"")</f>
        <v/>
      </c>
      <c r="H302" s="136" t="str">
        <f>IF(F302="Salesman",วันทำงาน!G302,"")</f>
        <v/>
      </c>
      <c r="I302" s="141" t="str">
        <f>IF($H302="","",AB302/$R302*(100%-เงื่อนไข!$B$4))</f>
        <v/>
      </c>
      <c r="J302" s="141" t="str">
        <f>IF($H302="","",AK302/$R302*(100%-เงื่อนไข!$B$4))</f>
        <v/>
      </c>
      <c r="K302" s="141" t="str">
        <f>IF($H302="","",AT302/$R302*(100%-เงื่อนไข!$B$4))</f>
        <v/>
      </c>
      <c r="L302" s="141" t="str">
        <f t="shared" si="72"/>
        <v/>
      </c>
      <c r="M302" s="142" t="str">
        <f>IF((OR(วันทำงาน!H302="",$F$1="")),"",IF(F302="Salesman",วันทำงาน!H302,""))</f>
        <v/>
      </c>
      <c r="N302" s="111">
        <f>IF($M302="",0,IF($X302="P",Y302*เงื่อนไข!$C$5,0))</f>
        <v>0</v>
      </c>
      <c r="O302" s="111">
        <f>IF($M302="",0,IF($X302="P",AH302*เงื่อนไข!$C$5,0))</f>
        <v>0</v>
      </c>
      <c r="P302" s="141">
        <f>IF($M302="",0,IF($X302="P",AQ302*เงื่อนไข!$C$5,0))</f>
        <v>0</v>
      </c>
      <c r="Q302" s="141">
        <f t="shared" si="73"/>
        <v>0</v>
      </c>
      <c r="R302" s="124" t="str">
        <f>IF($A302="","",IF(วันทำงาน!J302&lt;&gt;"",วันทำงาน!J302,""))</f>
        <v/>
      </c>
      <c r="S302" s="124" t="str">
        <f>IF($A302="","",IF(วันทำงาน!K302&lt;&gt;"",วันทำงาน!K302,""))</f>
        <v/>
      </c>
      <c r="T302" s="156">
        <f>IF(วันทำงาน!AZ302&lt;&gt;"",IF(วันทำงาน!AZ302&gt;S302,S302,วันทำงาน!AZ302),"")</f>
        <v>1</v>
      </c>
      <c r="U302" s="106" t="str">
        <f>IF(A302="","",เงื่อนไข!C$4)</f>
        <v/>
      </c>
      <c r="V302" s="106">
        <f t="shared" si="60"/>
        <v>0</v>
      </c>
      <c r="W302" s="105" t="str">
        <f t="shared" si="61"/>
        <v/>
      </c>
      <c r="X302" s="186" t="str">
        <f t="shared" si="62"/>
        <v/>
      </c>
      <c r="Y302" s="184">
        <f>วันทำงาน!AQ302</f>
        <v>0</v>
      </c>
      <c r="Z302" s="150"/>
      <c r="AA302" s="150">
        <f>IF($W302="",0,IF($W302&gt;=100%,เงื่อนไข!$H$4,IF($W302&gt;=80%,เงื่อนไข!$G$4,IF($W302&gt;=50%,เงื่อนไข!$F$4,IF($W302&lt;50%,เงื่อนไข!$E$4)))))</f>
        <v>0</v>
      </c>
      <c r="AB302" s="179">
        <f t="shared" si="63"/>
        <v>0</v>
      </c>
      <c r="AC302" s="141">
        <f t="shared" si="64"/>
        <v>0</v>
      </c>
      <c r="AD302" s="175">
        <f>IF(AB302=0,0,AB302/$R302*เงื่อนไข!$B$4)</f>
        <v>0</v>
      </c>
      <c r="AE302" s="181">
        <f t="shared" si="69"/>
        <v>0</v>
      </c>
      <c r="AF302" s="175">
        <f>SUMIF(วันทำงาน!$F$554:$F$687,$B302,วันทำงาน!$J$554:$J$687)</f>
        <v>0</v>
      </c>
      <c r="AG302" s="182">
        <f>IF((AND($W302&gt;=100%,$W302&lt;&gt;"")),เงื่อนไข!$F$8*Y302/$V302,0)</f>
        <v>0</v>
      </c>
      <c r="AH302" s="181">
        <f>SUM(วันทำงาน!AR302:AT302,วันทำงาน!AV302:AX302)</f>
        <v>0</v>
      </c>
      <c r="AI302" s="150"/>
      <c r="AJ302" s="150">
        <f>IF($W302="",0,IF($W302&gt;=100%,เงื่อนไข!$L$4,IF($W302&gt;=80%,เงื่อนไข!$K$4,IF($W302&gt;=50%,เงื่อนไข!$J$4,IF($W302&lt;50%,เงื่อนไข!$I$4)))))</f>
        <v>0</v>
      </c>
      <c r="AK302" s="179">
        <f t="shared" si="65"/>
        <v>0</v>
      </c>
      <c r="AL302" s="175">
        <f t="shared" si="66"/>
        <v>0</v>
      </c>
      <c r="AM302" s="175">
        <f>IF(AK302=0,0,AK302/$R302*เงื่อนไข!$B$4)</f>
        <v>0</v>
      </c>
      <c r="AN302" s="181">
        <f t="shared" si="70"/>
        <v>0</v>
      </c>
      <c r="AO302" s="175">
        <f>SUMIF(วันทำงาน!$F$554:$F$687,$B302,วันทำงาน!$K$554:$K$687)</f>
        <v>0</v>
      </c>
      <c r="AP302" s="182">
        <f>IF((AND($W302&gt;=100%,$W302&lt;&gt;"")),เงื่อนไข!$F$8*AH302/$V302,0)</f>
        <v>0</v>
      </c>
      <c r="AQ302" s="184">
        <f>วันทำงาน!AU302</f>
        <v>0</v>
      </c>
      <c r="AR302" s="150"/>
      <c r="AS302" s="150">
        <f>IF(W302="",0,IF($W302&gt;=100%,เงื่อนไข!$P$4,IF($W302&gt;=80%,เงื่อนไข!$O$4,IF($W302&gt;=50%,เงื่อนไข!$N$4,IF($W302&lt;50%,เงื่อนไข!$M$4)))))</f>
        <v>0</v>
      </c>
      <c r="AT302" s="179">
        <f t="shared" si="67"/>
        <v>0</v>
      </c>
      <c r="AU302" s="175">
        <f t="shared" si="68"/>
        <v>0</v>
      </c>
      <c r="AV302" s="175">
        <f>IF(AT302=0,0,AT302/$R302*เงื่อนไข!$B$4)</f>
        <v>0</v>
      </c>
      <c r="AW302" s="181">
        <f t="shared" si="71"/>
        <v>0</v>
      </c>
      <c r="AX302" s="175">
        <f>SUMIF(วันทำงาน!$F$554:$F$687,$B302,วันทำงาน!$L$554:$L$687)</f>
        <v>0</v>
      </c>
      <c r="AY302" s="182">
        <f>IF((AND($W302&gt;=100%,$W302&lt;&gt;"")),เงื่อนไข!$F$8*AQ302/$V302,0)</f>
        <v>0</v>
      </c>
    </row>
    <row r="303" spans="1:51" s="6" customFormat="1" x14ac:dyDescent="0.25">
      <c r="A303" s="124" t="str">
        <f>IF(วันทำงาน!A303&lt;&gt;"",วันทำงาน!A303,"")</f>
        <v/>
      </c>
      <c r="B303" s="124" t="str">
        <f>IF(วันทำงาน!B303&lt;&gt;"",วันทำงาน!B303,"")</f>
        <v/>
      </c>
      <c r="C303" s="124"/>
      <c r="D303" s="124" t="str">
        <f>IF(วันทำงาน!C303&lt;&gt;"",วันทำงาน!C303,"")</f>
        <v/>
      </c>
      <c r="E303" s="125" t="str">
        <f>IF(วันทำงาน!D303&lt;&gt;"",วันทำงาน!D303,"")</f>
        <v/>
      </c>
      <c r="F303" s="90" t="str">
        <f>IF(วันทำงาน!E303&lt;&gt;"",วันทำงาน!E303,"")</f>
        <v/>
      </c>
      <c r="G303" s="124" t="str">
        <f>IF(วันทำงาน!F303&lt;&gt;"",วันทำงาน!F303,"")</f>
        <v/>
      </c>
      <c r="H303" s="136" t="str">
        <f>IF(F303="Salesman",วันทำงาน!G303,"")</f>
        <v/>
      </c>
      <c r="I303" s="141" t="str">
        <f>IF($H303="","",AB303/$R303*(100%-เงื่อนไข!$B$4))</f>
        <v/>
      </c>
      <c r="J303" s="141" t="str">
        <f>IF($H303="","",AK303/$R303*(100%-เงื่อนไข!$B$4))</f>
        <v/>
      </c>
      <c r="K303" s="141" t="str">
        <f>IF($H303="","",AT303/$R303*(100%-เงื่อนไข!$B$4))</f>
        <v/>
      </c>
      <c r="L303" s="141" t="str">
        <f t="shared" si="72"/>
        <v/>
      </c>
      <c r="M303" s="142" t="str">
        <f>IF((OR(วันทำงาน!H303="",$F$1="")),"",IF(F303="Salesman",วันทำงาน!H303,""))</f>
        <v/>
      </c>
      <c r="N303" s="111">
        <f>IF($M303="",0,IF($X303="P",Y303*เงื่อนไข!$C$5,0))</f>
        <v>0</v>
      </c>
      <c r="O303" s="111">
        <f>IF($M303="",0,IF($X303="P",AH303*เงื่อนไข!$C$5,0))</f>
        <v>0</v>
      </c>
      <c r="P303" s="141">
        <f>IF($M303="",0,IF($X303="P",AQ303*เงื่อนไข!$C$5,0))</f>
        <v>0</v>
      </c>
      <c r="Q303" s="141">
        <f t="shared" si="73"/>
        <v>0</v>
      </c>
      <c r="R303" s="124" t="str">
        <f>IF($A303="","",IF(วันทำงาน!J303&lt;&gt;"",วันทำงาน!J303,""))</f>
        <v/>
      </c>
      <c r="S303" s="124" t="str">
        <f>IF($A303="","",IF(วันทำงาน!K303&lt;&gt;"",วันทำงาน!K303,""))</f>
        <v/>
      </c>
      <c r="T303" s="156">
        <f>IF(วันทำงาน!AZ303&lt;&gt;"",IF(วันทำงาน!AZ303&gt;S303,S303,วันทำงาน!AZ303),"")</f>
        <v>1</v>
      </c>
      <c r="U303" s="106" t="str">
        <f>IF(A303="","",เงื่อนไข!C$4)</f>
        <v/>
      </c>
      <c r="V303" s="106">
        <f t="shared" si="60"/>
        <v>0</v>
      </c>
      <c r="W303" s="105" t="str">
        <f t="shared" si="61"/>
        <v/>
      </c>
      <c r="X303" s="186" t="str">
        <f t="shared" si="62"/>
        <v/>
      </c>
      <c r="Y303" s="184">
        <f>วันทำงาน!AQ303</f>
        <v>0</v>
      </c>
      <c r="Z303" s="150"/>
      <c r="AA303" s="150">
        <f>IF($W303="",0,IF($W303&gt;=100%,เงื่อนไข!$H$4,IF($W303&gt;=80%,เงื่อนไข!$G$4,IF($W303&gt;=50%,เงื่อนไข!$F$4,IF($W303&lt;50%,เงื่อนไข!$E$4)))))</f>
        <v>0</v>
      </c>
      <c r="AB303" s="179">
        <f t="shared" si="63"/>
        <v>0</v>
      </c>
      <c r="AC303" s="141">
        <f t="shared" si="64"/>
        <v>0</v>
      </c>
      <c r="AD303" s="175">
        <f>IF(AB303=0,0,AB303/$R303*เงื่อนไข!$B$4)</f>
        <v>0</v>
      </c>
      <c r="AE303" s="181">
        <f t="shared" si="69"/>
        <v>0</v>
      </c>
      <c r="AF303" s="175">
        <f>SUMIF(วันทำงาน!$F$554:$F$687,$B303,วันทำงาน!$J$554:$J$687)</f>
        <v>0</v>
      </c>
      <c r="AG303" s="182">
        <f>IF((AND($W303&gt;=100%,$W303&lt;&gt;"")),เงื่อนไข!$F$8*Y303/$V303,0)</f>
        <v>0</v>
      </c>
      <c r="AH303" s="181">
        <f>SUM(วันทำงาน!AR303:AT303,วันทำงาน!AV303:AX303)</f>
        <v>0</v>
      </c>
      <c r="AI303" s="150"/>
      <c r="AJ303" s="150">
        <f>IF($W303="",0,IF($W303&gt;=100%,เงื่อนไข!$L$4,IF($W303&gt;=80%,เงื่อนไข!$K$4,IF($W303&gt;=50%,เงื่อนไข!$J$4,IF($W303&lt;50%,เงื่อนไข!$I$4)))))</f>
        <v>0</v>
      </c>
      <c r="AK303" s="179">
        <f t="shared" si="65"/>
        <v>0</v>
      </c>
      <c r="AL303" s="175">
        <f t="shared" si="66"/>
        <v>0</v>
      </c>
      <c r="AM303" s="175">
        <f>IF(AK303=0,0,AK303/$R303*เงื่อนไข!$B$4)</f>
        <v>0</v>
      </c>
      <c r="AN303" s="181">
        <f t="shared" si="70"/>
        <v>0</v>
      </c>
      <c r="AO303" s="175">
        <f>SUMIF(วันทำงาน!$F$554:$F$687,$B303,วันทำงาน!$K$554:$K$687)</f>
        <v>0</v>
      </c>
      <c r="AP303" s="182">
        <f>IF((AND($W303&gt;=100%,$W303&lt;&gt;"")),เงื่อนไข!$F$8*AH303/$V303,0)</f>
        <v>0</v>
      </c>
      <c r="AQ303" s="184">
        <f>วันทำงาน!AU303</f>
        <v>0</v>
      </c>
      <c r="AR303" s="150"/>
      <c r="AS303" s="150">
        <f>IF(W303="",0,IF($W303&gt;=100%,เงื่อนไข!$P$4,IF($W303&gt;=80%,เงื่อนไข!$O$4,IF($W303&gt;=50%,เงื่อนไข!$N$4,IF($W303&lt;50%,เงื่อนไข!$M$4)))))</f>
        <v>0</v>
      </c>
      <c r="AT303" s="179">
        <f t="shared" si="67"/>
        <v>0</v>
      </c>
      <c r="AU303" s="175">
        <f t="shared" si="68"/>
        <v>0</v>
      </c>
      <c r="AV303" s="175">
        <f>IF(AT303=0,0,AT303/$R303*เงื่อนไข!$B$4)</f>
        <v>0</v>
      </c>
      <c r="AW303" s="181">
        <f t="shared" si="71"/>
        <v>0</v>
      </c>
      <c r="AX303" s="175">
        <f>SUMIF(วันทำงาน!$F$554:$F$687,$B303,วันทำงาน!$L$554:$L$687)</f>
        <v>0</v>
      </c>
      <c r="AY303" s="182">
        <f>IF((AND($W303&gt;=100%,$W303&lt;&gt;"")),เงื่อนไข!$F$8*AQ303/$V303,0)</f>
        <v>0</v>
      </c>
    </row>
    <row r="304" spans="1:51" s="6" customFormat="1" x14ac:dyDescent="0.25">
      <c r="A304" s="124" t="str">
        <f>IF(วันทำงาน!A304&lt;&gt;"",วันทำงาน!A304,"")</f>
        <v/>
      </c>
      <c r="B304" s="124" t="str">
        <f>IF(วันทำงาน!B304&lt;&gt;"",วันทำงาน!B304,"")</f>
        <v/>
      </c>
      <c r="C304" s="124"/>
      <c r="D304" s="124" t="str">
        <f>IF(วันทำงาน!C304&lt;&gt;"",วันทำงาน!C304,"")</f>
        <v/>
      </c>
      <c r="E304" s="125" t="str">
        <f>IF(วันทำงาน!D304&lt;&gt;"",วันทำงาน!D304,"")</f>
        <v/>
      </c>
      <c r="F304" s="90" t="str">
        <f>IF(วันทำงาน!E304&lt;&gt;"",วันทำงาน!E304,"")</f>
        <v/>
      </c>
      <c r="G304" s="124" t="str">
        <f>IF(วันทำงาน!F304&lt;&gt;"",วันทำงาน!F304,"")</f>
        <v/>
      </c>
      <c r="H304" s="136" t="str">
        <f>IF(F304="Salesman",วันทำงาน!G304,"")</f>
        <v/>
      </c>
      <c r="I304" s="141" t="str">
        <f>IF($H304="","",AB304/$R304*(100%-เงื่อนไข!$B$4))</f>
        <v/>
      </c>
      <c r="J304" s="141" t="str">
        <f>IF($H304="","",AK304/$R304*(100%-เงื่อนไข!$B$4))</f>
        <v/>
      </c>
      <c r="K304" s="141" t="str">
        <f>IF($H304="","",AT304/$R304*(100%-เงื่อนไข!$B$4))</f>
        <v/>
      </c>
      <c r="L304" s="141" t="str">
        <f t="shared" si="72"/>
        <v/>
      </c>
      <c r="M304" s="142" t="str">
        <f>IF((OR(วันทำงาน!H304="",$F$1="")),"",IF(F304="Salesman",วันทำงาน!H304,""))</f>
        <v/>
      </c>
      <c r="N304" s="111">
        <f>IF($M304="",0,IF($X304="P",Y304*เงื่อนไข!$C$5,0))</f>
        <v>0</v>
      </c>
      <c r="O304" s="111">
        <f>IF($M304="",0,IF($X304="P",AH304*เงื่อนไข!$C$5,0))</f>
        <v>0</v>
      </c>
      <c r="P304" s="141">
        <f>IF($M304="",0,IF($X304="P",AQ304*เงื่อนไข!$C$5,0))</f>
        <v>0</v>
      </c>
      <c r="Q304" s="141">
        <f t="shared" si="73"/>
        <v>0</v>
      </c>
      <c r="R304" s="124" t="str">
        <f>IF($A304="","",IF(วันทำงาน!J304&lt;&gt;"",วันทำงาน!J304,""))</f>
        <v/>
      </c>
      <c r="S304" s="124" t="str">
        <f>IF($A304="","",IF(วันทำงาน!K304&lt;&gt;"",วันทำงาน!K304,""))</f>
        <v/>
      </c>
      <c r="T304" s="156">
        <f>IF(วันทำงาน!AZ304&lt;&gt;"",IF(วันทำงาน!AZ304&gt;S304,S304,วันทำงาน!AZ304),"")</f>
        <v>1</v>
      </c>
      <c r="U304" s="106" t="str">
        <f>IF(A304="","",เงื่อนไข!C$4)</f>
        <v/>
      </c>
      <c r="V304" s="106">
        <f t="shared" si="60"/>
        <v>0</v>
      </c>
      <c r="W304" s="105" t="str">
        <f t="shared" si="61"/>
        <v/>
      </c>
      <c r="X304" s="186" t="str">
        <f t="shared" si="62"/>
        <v/>
      </c>
      <c r="Y304" s="184">
        <f>วันทำงาน!AQ304</f>
        <v>0</v>
      </c>
      <c r="Z304" s="150"/>
      <c r="AA304" s="150">
        <f>IF($W304="",0,IF($W304&gt;=100%,เงื่อนไข!$H$4,IF($W304&gt;=80%,เงื่อนไข!$G$4,IF($W304&gt;=50%,เงื่อนไข!$F$4,IF($W304&lt;50%,เงื่อนไข!$E$4)))))</f>
        <v>0</v>
      </c>
      <c r="AB304" s="179">
        <f t="shared" si="63"/>
        <v>0</v>
      </c>
      <c r="AC304" s="141">
        <f t="shared" si="64"/>
        <v>0</v>
      </c>
      <c r="AD304" s="175">
        <f>IF(AB304=0,0,AB304/$R304*เงื่อนไข!$B$4)</f>
        <v>0</v>
      </c>
      <c r="AE304" s="181">
        <f t="shared" si="69"/>
        <v>0</v>
      </c>
      <c r="AF304" s="175">
        <f>SUMIF(วันทำงาน!$F$554:$F$687,$B304,วันทำงาน!$J$554:$J$687)</f>
        <v>0</v>
      </c>
      <c r="AG304" s="182">
        <f>IF((AND($W304&gt;=100%,$W304&lt;&gt;"")),เงื่อนไข!$F$8*Y304/$V304,0)</f>
        <v>0</v>
      </c>
      <c r="AH304" s="181">
        <f>SUM(วันทำงาน!AR304:AT304,วันทำงาน!AV304:AX304)</f>
        <v>0</v>
      </c>
      <c r="AI304" s="150"/>
      <c r="AJ304" s="150">
        <f>IF($W304="",0,IF($W304&gt;=100%,เงื่อนไข!$L$4,IF($W304&gt;=80%,เงื่อนไข!$K$4,IF($W304&gt;=50%,เงื่อนไข!$J$4,IF($W304&lt;50%,เงื่อนไข!$I$4)))))</f>
        <v>0</v>
      </c>
      <c r="AK304" s="179">
        <f t="shared" si="65"/>
        <v>0</v>
      </c>
      <c r="AL304" s="175">
        <f t="shared" si="66"/>
        <v>0</v>
      </c>
      <c r="AM304" s="175">
        <f>IF(AK304=0,0,AK304/$R304*เงื่อนไข!$B$4)</f>
        <v>0</v>
      </c>
      <c r="AN304" s="181">
        <f t="shared" si="70"/>
        <v>0</v>
      </c>
      <c r="AO304" s="175">
        <f>SUMIF(วันทำงาน!$F$554:$F$687,$B304,วันทำงาน!$K$554:$K$687)</f>
        <v>0</v>
      </c>
      <c r="AP304" s="182">
        <f>IF((AND($W304&gt;=100%,$W304&lt;&gt;"")),เงื่อนไข!$F$8*AH304/$V304,0)</f>
        <v>0</v>
      </c>
      <c r="AQ304" s="184">
        <f>วันทำงาน!AU304</f>
        <v>0</v>
      </c>
      <c r="AR304" s="150"/>
      <c r="AS304" s="150">
        <f>IF(W304="",0,IF($W304&gt;=100%,เงื่อนไข!$P$4,IF($W304&gt;=80%,เงื่อนไข!$O$4,IF($W304&gt;=50%,เงื่อนไข!$N$4,IF($W304&lt;50%,เงื่อนไข!$M$4)))))</f>
        <v>0</v>
      </c>
      <c r="AT304" s="179">
        <f t="shared" si="67"/>
        <v>0</v>
      </c>
      <c r="AU304" s="175">
        <f t="shared" si="68"/>
        <v>0</v>
      </c>
      <c r="AV304" s="175">
        <f>IF(AT304=0,0,AT304/$R304*เงื่อนไข!$B$4)</f>
        <v>0</v>
      </c>
      <c r="AW304" s="181">
        <f t="shared" si="71"/>
        <v>0</v>
      </c>
      <c r="AX304" s="175">
        <f>SUMIF(วันทำงาน!$F$554:$F$687,$B304,วันทำงาน!$L$554:$L$687)</f>
        <v>0</v>
      </c>
      <c r="AY304" s="182">
        <f>IF((AND($W304&gt;=100%,$W304&lt;&gt;"")),เงื่อนไข!$F$8*AQ304/$V304,0)</f>
        <v>0</v>
      </c>
    </row>
    <row r="305" spans="1:51" s="6" customFormat="1" x14ac:dyDescent="0.25">
      <c r="A305" s="124" t="str">
        <f>IF(วันทำงาน!A305&lt;&gt;"",วันทำงาน!A305,"")</f>
        <v/>
      </c>
      <c r="B305" s="124" t="str">
        <f>IF(วันทำงาน!B305&lt;&gt;"",วันทำงาน!B305,"")</f>
        <v/>
      </c>
      <c r="C305" s="124"/>
      <c r="D305" s="124" t="str">
        <f>IF(วันทำงาน!C305&lt;&gt;"",วันทำงาน!C305,"")</f>
        <v/>
      </c>
      <c r="E305" s="125" t="str">
        <f>IF(วันทำงาน!D305&lt;&gt;"",วันทำงาน!D305,"")</f>
        <v/>
      </c>
      <c r="F305" s="90" t="str">
        <f>IF(วันทำงาน!E305&lt;&gt;"",วันทำงาน!E305,"")</f>
        <v/>
      </c>
      <c r="G305" s="124" t="str">
        <f>IF(วันทำงาน!F305&lt;&gt;"",วันทำงาน!F305,"")</f>
        <v/>
      </c>
      <c r="H305" s="136" t="str">
        <f>IF(F305="Salesman",วันทำงาน!G305,"")</f>
        <v/>
      </c>
      <c r="I305" s="141" t="str">
        <f>IF($H305="","",AB305/$R305*(100%-เงื่อนไข!$B$4))</f>
        <v/>
      </c>
      <c r="J305" s="141" t="str">
        <f>IF($H305="","",AK305/$R305*(100%-เงื่อนไข!$B$4))</f>
        <v/>
      </c>
      <c r="K305" s="141" t="str">
        <f>IF($H305="","",AT305/$R305*(100%-เงื่อนไข!$B$4))</f>
        <v/>
      </c>
      <c r="L305" s="141" t="str">
        <f t="shared" si="72"/>
        <v/>
      </c>
      <c r="M305" s="142" t="str">
        <f>IF((OR(วันทำงาน!H305="",$F$1="")),"",IF(F305="Salesman",วันทำงาน!H305,""))</f>
        <v/>
      </c>
      <c r="N305" s="111">
        <f>IF($M305="",0,IF($X305="P",Y305*เงื่อนไข!$C$5,0))</f>
        <v>0</v>
      </c>
      <c r="O305" s="111">
        <f>IF($M305="",0,IF($X305="P",AH305*เงื่อนไข!$C$5,0))</f>
        <v>0</v>
      </c>
      <c r="P305" s="141">
        <f>IF($M305="",0,IF($X305="P",AQ305*เงื่อนไข!$C$5,0))</f>
        <v>0</v>
      </c>
      <c r="Q305" s="141">
        <f t="shared" si="73"/>
        <v>0</v>
      </c>
      <c r="R305" s="124" t="str">
        <f>IF($A305="","",IF(วันทำงาน!J305&lt;&gt;"",วันทำงาน!J305,""))</f>
        <v/>
      </c>
      <c r="S305" s="124" t="str">
        <f>IF($A305="","",IF(วันทำงาน!K305&lt;&gt;"",วันทำงาน!K305,""))</f>
        <v/>
      </c>
      <c r="T305" s="156">
        <f>IF(วันทำงาน!AZ305&lt;&gt;"",IF(วันทำงาน!AZ305&gt;S305,S305,วันทำงาน!AZ305),"")</f>
        <v>1</v>
      </c>
      <c r="U305" s="106" t="str">
        <f>IF(A305="","",เงื่อนไข!C$4)</f>
        <v/>
      </c>
      <c r="V305" s="106">
        <f t="shared" si="60"/>
        <v>0</v>
      </c>
      <c r="W305" s="105" t="str">
        <f t="shared" si="61"/>
        <v/>
      </c>
      <c r="X305" s="186" t="str">
        <f t="shared" si="62"/>
        <v/>
      </c>
      <c r="Y305" s="184">
        <f>วันทำงาน!AQ305</f>
        <v>0</v>
      </c>
      <c r="Z305" s="150"/>
      <c r="AA305" s="150">
        <f>IF($W305="",0,IF($W305&gt;=100%,เงื่อนไข!$H$4,IF($W305&gt;=80%,เงื่อนไข!$G$4,IF($W305&gt;=50%,เงื่อนไข!$F$4,IF($W305&lt;50%,เงื่อนไข!$E$4)))))</f>
        <v>0</v>
      </c>
      <c r="AB305" s="179">
        <f t="shared" si="63"/>
        <v>0</v>
      </c>
      <c r="AC305" s="141">
        <f t="shared" si="64"/>
        <v>0</v>
      </c>
      <c r="AD305" s="175">
        <f>IF(AB305=0,0,AB305/$R305*เงื่อนไข!$B$4)</f>
        <v>0</v>
      </c>
      <c r="AE305" s="181">
        <f t="shared" si="69"/>
        <v>0</v>
      </c>
      <c r="AF305" s="175">
        <f>SUMIF(วันทำงาน!$F$554:$F$687,$B305,วันทำงาน!$J$554:$J$687)</f>
        <v>0</v>
      </c>
      <c r="AG305" s="182">
        <f>IF((AND($W305&gt;=100%,$W305&lt;&gt;"")),เงื่อนไข!$F$8*Y305/$V305,0)</f>
        <v>0</v>
      </c>
      <c r="AH305" s="181">
        <f>SUM(วันทำงาน!AR305:AT305,วันทำงาน!AV305:AX305)</f>
        <v>0</v>
      </c>
      <c r="AI305" s="150"/>
      <c r="AJ305" s="150">
        <f>IF($W305="",0,IF($W305&gt;=100%,เงื่อนไข!$L$4,IF($W305&gt;=80%,เงื่อนไข!$K$4,IF($W305&gt;=50%,เงื่อนไข!$J$4,IF($W305&lt;50%,เงื่อนไข!$I$4)))))</f>
        <v>0</v>
      </c>
      <c r="AK305" s="179">
        <f t="shared" si="65"/>
        <v>0</v>
      </c>
      <c r="AL305" s="175">
        <f t="shared" si="66"/>
        <v>0</v>
      </c>
      <c r="AM305" s="175">
        <f>IF(AK305=0,0,AK305/$R305*เงื่อนไข!$B$4)</f>
        <v>0</v>
      </c>
      <c r="AN305" s="181">
        <f t="shared" si="70"/>
        <v>0</v>
      </c>
      <c r="AO305" s="175">
        <f>SUMIF(วันทำงาน!$F$554:$F$687,$B305,วันทำงาน!$K$554:$K$687)</f>
        <v>0</v>
      </c>
      <c r="AP305" s="182">
        <f>IF((AND($W305&gt;=100%,$W305&lt;&gt;"")),เงื่อนไข!$F$8*AH305/$V305,0)</f>
        <v>0</v>
      </c>
      <c r="AQ305" s="184">
        <f>วันทำงาน!AU305</f>
        <v>0</v>
      </c>
      <c r="AR305" s="150"/>
      <c r="AS305" s="150">
        <f>IF(W305="",0,IF($W305&gt;=100%,เงื่อนไข!$P$4,IF($W305&gt;=80%,เงื่อนไข!$O$4,IF($W305&gt;=50%,เงื่อนไข!$N$4,IF($W305&lt;50%,เงื่อนไข!$M$4)))))</f>
        <v>0</v>
      </c>
      <c r="AT305" s="179">
        <f t="shared" si="67"/>
        <v>0</v>
      </c>
      <c r="AU305" s="175">
        <f t="shared" si="68"/>
        <v>0</v>
      </c>
      <c r="AV305" s="175">
        <f>IF(AT305=0,0,AT305/$R305*เงื่อนไข!$B$4)</f>
        <v>0</v>
      </c>
      <c r="AW305" s="181">
        <f t="shared" si="71"/>
        <v>0</v>
      </c>
      <c r="AX305" s="175">
        <f>SUMIF(วันทำงาน!$F$554:$F$687,$B305,วันทำงาน!$L$554:$L$687)</f>
        <v>0</v>
      </c>
      <c r="AY305" s="182">
        <f>IF((AND($W305&gt;=100%,$W305&lt;&gt;"")),เงื่อนไข!$F$8*AQ305/$V305,0)</f>
        <v>0</v>
      </c>
    </row>
    <row r="306" spans="1:51" s="6" customFormat="1" x14ac:dyDescent="0.25">
      <c r="A306" s="124" t="str">
        <f>IF(วันทำงาน!A306&lt;&gt;"",วันทำงาน!A306,"")</f>
        <v/>
      </c>
      <c r="B306" s="124" t="str">
        <f>IF(วันทำงาน!B306&lt;&gt;"",วันทำงาน!B306,"")</f>
        <v/>
      </c>
      <c r="C306" s="124"/>
      <c r="D306" s="124" t="str">
        <f>IF(วันทำงาน!C306&lt;&gt;"",วันทำงาน!C306,"")</f>
        <v/>
      </c>
      <c r="E306" s="125" t="str">
        <f>IF(วันทำงาน!D306&lt;&gt;"",วันทำงาน!D306,"")</f>
        <v/>
      </c>
      <c r="F306" s="90" t="str">
        <f>IF(วันทำงาน!E306&lt;&gt;"",วันทำงาน!E306,"")</f>
        <v/>
      </c>
      <c r="G306" s="124" t="str">
        <f>IF(วันทำงาน!F306&lt;&gt;"",วันทำงาน!F306,"")</f>
        <v/>
      </c>
      <c r="H306" s="136" t="str">
        <f>IF(F306="Salesman",วันทำงาน!G306,"")</f>
        <v/>
      </c>
      <c r="I306" s="141" t="str">
        <f>IF($H306="","",AB306/$R306*(100%-เงื่อนไข!$B$4))</f>
        <v/>
      </c>
      <c r="J306" s="141" t="str">
        <f>IF($H306="","",AK306/$R306*(100%-เงื่อนไข!$B$4))</f>
        <v/>
      </c>
      <c r="K306" s="141" t="str">
        <f>IF($H306="","",AT306/$R306*(100%-เงื่อนไข!$B$4))</f>
        <v/>
      </c>
      <c r="L306" s="141" t="str">
        <f t="shared" si="72"/>
        <v/>
      </c>
      <c r="M306" s="142" t="str">
        <f>IF((OR(วันทำงาน!H306="",$F$1="")),"",IF(F306="Salesman",วันทำงาน!H306,""))</f>
        <v/>
      </c>
      <c r="N306" s="111">
        <f>IF($M306="",0,IF($X306="P",Y306*เงื่อนไข!$C$5,0))</f>
        <v>0</v>
      </c>
      <c r="O306" s="111">
        <f>IF($M306="",0,IF($X306="P",AH306*เงื่อนไข!$C$5,0))</f>
        <v>0</v>
      </c>
      <c r="P306" s="141">
        <f>IF($M306="",0,IF($X306="P",AQ306*เงื่อนไข!$C$5,0))</f>
        <v>0</v>
      </c>
      <c r="Q306" s="141">
        <f t="shared" si="73"/>
        <v>0</v>
      </c>
      <c r="R306" s="124" t="str">
        <f>IF($A306="","",IF(วันทำงาน!J306&lt;&gt;"",วันทำงาน!J306,""))</f>
        <v/>
      </c>
      <c r="S306" s="124" t="str">
        <f>IF($A306="","",IF(วันทำงาน!K306&lt;&gt;"",วันทำงาน!K306,""))</f>
        <v/>
      </c>
      <c r="T306" s="156">
        <f>IF(วันทำงาน!AZ306&lt;&gt;"",IF(วันทำงาน!AZ306&gt;S306,S306,วันทำงาน!AZ306),"")</f>
        <v>1</v>
      </c>
      <c r="U306" s="106" t="str">
        <f>IF(A306="","",เงื่อนไข!C$4)</f>
        <v/>
      </c>
      <c r="V306" s="106">
        <f t="shared" si="60"/>
        <v>0</v>
      </c>
      <c r="W306" s="105" t="str">
        <f t="shared" si="61"/>
        <v/>
      </c>
      <c r="X306" s="186" t="str">
        <f t="shared" si="62"/>
        <v/>
      </c>
      <c r="Y306" s="184">
        <f>วันทำงาน!AQ306</f>
        <v>0</v>
      </c>
      <c r="Z306" s="150"/>
      <c r="AA306" s="150">
        <f>IF($W306="",0,IF($W306&gt;=100%,เงื่อนไข!$H$4,IF($W306&gt;=80%,เงื่อนไข!$G$4,IF($W306&gt;=50%,เงื่อนไข!$F$4,IF($W306&lt;50%,เงื่อนไข!$E$4)))))</f>
        <v>0</v>
      </c>
      <c r="AB306" s="179">
        <f t="shared" si="63"/>
        <v>0</v>
      </c>
      <c r="AC306" s="141">
        <f t="shared" si="64"/>
        <v>0</v>
      </c>
      <c r="AD306" s="175">
        <f>IF(AB306=0,0,AB306/$R306*เงื่อนไข!$B$4)</f>
        <v>0</v>
      </c>
      <c r="AE306" s="181">
        <f t="shared" si="69"/>
        <v>0</v>
      </c>
      <c r="AF306" s="175">
        <f>SUMIF(วันทำงาน!$F$554:$F$687,$B306,วันทำงาน!$J$554:$J$687)</f>
        <v>0</v>
      </c>
      <c r="AG306" s="182">
        <f>IF((AND($W306&gt;=100%,$W306&lt;&gt;"")),เงื่อนไข!$F$8*Y306/$V306,0)</f>
        <v>0</v>
      </c>
      <c r="AH306" s="181">
        <f>SUM(วันทำงาน!AR306:AT306,วันทำงาน!AV306:AX306)</f>
        <v>0</v>
      </c>
      <c r="AI306" s="150"/>
      <c r="AJ306" s="150">
        <f>IF($W306="",0,IF($W306&gt;=100%,เงื่อนไข!$L$4,IF($W306&gt;=80%,เงื่อนไข!$K$4,IF($W306&gt;=50%,เงื่อนไข!$J$4,IF($W306&lt;50%,เงื่อนไข!$I$4)))))</f>
        <v>0</v>
      </c>
      <c r="AK306" s="179">
        <f t="shared" si="65"/>
        <v>0</v>
      </c>
      <c r="AL306" s="175">
        <f t="shared" si="66"/>
        <v>0</v>
      </c>
      <c r="AM306" s="175">
        <f>IF(AK306=0,0,AK306/$R306*เงื่อนไข!$B$4)</f>
        <v>0</v>
      </c>
      <c r="AN306" s="181">
        <f t="shared" si="70"/>
        <v>0</v>
      </c>
      <c r="AO306" s="175">
        <f>SUMIF(วันทำงาน!$F$554:$F$687,$B306,วันทำงาน!$K$554:$K$687)</f>
        <v>0</v>
      </c>
      <c r="AP306" s="182">
        <f>IF((AND($W306&gt;=100%,$W306&lt;&gt;"")),เงื่อนไข!$F$8*AH306/$V306,0)</f>
        <v>0</v>
      </c>
      <c r="AQ306" s="184">
        <f>วันทำงาน!AU306</f>
        <v>0</v>
      </c>
      <c r="AR306" s="150"/>
      <c r="AS306" s="150">
        <f>IF(W306="",0,IF($W306&gt;=100%,เงื่อนไข!$P$4,IF($W306&gt;=80%,เงื่อนไข!$O$4,IF($W306&gt;=50%,เงื่อนไข!$N$4,IF($W306&lt;50%,เงื่อนไข!$M$4)))))</f>
        <v>0</v>
      </c>
      <c r="AT306" s="179">
        <f t="shared" si="67"/>
        <v>0</v>
      </c>
      <c r="AU306" s="175">
        <f t="shared" si="68"/>
        <v>0</v>
      </c>
      <c r="AV306" s="175">
        <f>IF(AT306=0,0,AT306/$R306*เงื่อนไข!$B$4)</f>
        <v>0</v>
      </c>
      <c r="AW306" s="181">
        <f t="shared" si="71"/>
        <v>0</v>
      </c>
      <c r="AX306" s="175">
        <f>SUMIF(วันทำงาน!$F$554:$F$687,$B306,วันทำงาน!$L$554:$L$687)</f>
        <v>0</v>
      </c>
      <c r="AY306" s="182">
        <f>IF((AND($W306&gt;=100%,$W306&lt;&gt;"")),เงื่อนไข!$F$8*AQ306/$V306,0)</f>
        <v>0</v>
      </c>
    </row>
    <row r="307" spans="1:51" s="6" customFormat="1" x14ac:dyDescent="0.25">
      <c r="A307" s="124" t="str">
        <f>IF(วันทำงาน!A307&lt;&gt;"",วันทำงาน!A307,"")</f>
        <v/>
      </c>
      <c r="B307" s="124" t="str">
        <f>IF(วันทำงาน!B307&lt;&gt;"",วันทำงาน!B307,"")</f>
        <v/>
      </c>
      <c r="C307" s="124"/>
      <c r="D307" s="124" t="str">
        <f>IF(วันทำงาน!C307&lt;&gt;"",วันทำงาน!C307,"")</f>
        <v/>
      </c>
      <c r="E307" s="125" t="str">
        <f>IF(วันทำงาน!D307&lt;&gt;"",วันทำงาน!D307,"")</f>
        <v/>
      </c>
      <c r="F307" s="90" t="str">
        <f>IF(วันทำงาน!E307&lt;&gt;"",วันทำงาน!E307,"")</f>
        <v/>
      </c>
      <c r="G307" s="124" t="str">
        <f>IF(วันทำงาน!F307&lt;&gt;"",วันทำงาน!F307,"")</f>
        <v/>
      </c>
      <c r="H307" s="136" t="str">
        <f>IF(F307="Salesman",วันทำงาน!G307,"")</f>
        <v/>
      </c>
      <c r="I307" s="141" t="str">
        <f>IF($H307="","",AB307/$R307*(100%-เงื่อนไข!$B$4))</f>
        <v/>
      </c>
      <c r="J307" s="141" t="str">
        <f>IF($H307="","",AK307/$R307*(100%-เงื่อนไข!$B$4))</f>
        <v/>
      </c>
      <c r="K307" s="141" t="str">
        <f>IF($H307="","",AT307/$R307*(100%-เงื่อนไข!$B$4))</f>
        <v/>
      </c>
      <c r="L307" s="141" t="str">
        <f t="shared" si="72"/>
        <v/>
      </c>
      <c r="M307" s="142" t="str">
        <f>IF((OR(วันทำงาน!H307="",$F$1="")),"",IF(F307="Salesman",วันทำงาน!H307,""))</f>
        <v/>
      </c>
      <c r="N307" s="111">
        <f>IF($M307="",0,IF($X307="P",Y307*เงื่อนไข!$C$5,0))</f>
        <v>0</v>
      </c>
      <c r="O307" s="111">
        <f>IF($M307="",0,IF($X307="P",AH307*เงื่อนไข!$C$5,0))</f>
        <v>0</v>
      </c>
      <c r="P307" s="141">
        <f>IF($M307="",0,IF($X307="P",AQ307*เงื่อนไข!$C$5,0))</f>
        <v>0</v>
      </c>
      <c r="Q307" s="141">
        <f t="shared" si="73"/>
        <v>0</v>
      </c>
      <c r="R307" s="124" t="str">
        <f>IF($A307="","",IF(วันทำงาน!J307&lt;&gt;"",วันทำงาน!J307,""))</f>
        <v/>
      </c>
      <c r="S307" s="124" t="str">
        <f>IF($A307="","",IF(วันทำงาน!K307&lt;&gt;"",วันทำงาน!K307,""))</f>
        <v/>
      </c>
      <c r="T307" s="156">
        <f>IF(วันทำงาน!AZ307&lt;&gt;"",IF(วันทำงาน!AZ307&gt;S307,S307,วันทำงาน!AZ307),"")</f>
        <v>1</v>
      </c>
      <c r="U307" s="106" t="str">
        <f>IF(A307="","",เงื่อนไข!C$4)</f>
        <v/>
      </c>
      <c r="V307" s="106">
        <f t="shared" si="60"/>
        <v>0</v>
      </c>
      <c r="W307" s="105" t="str">
        <f t="shared" si="61"/>
        <v/>
      </c>
      <c r="X307" s="186" t="str">
        <f t="shared" si="62"/>
        <v/>
      </c>
      <c r="Y307" s="184">
        <f>วันทำงาน!AQ307</f>
        <v>0</v>
      </c>
      <c r="Z307" s="150"/>
      <c r="AA307" s="150">
        <f>IF($W307="",0,IF($W307&gt;=100%,เงื่อนไข!$H$4,IF($W307&gt;=80%,เงื่อนไข!$G$4,IF($W307&gt;=50%,เงื่อนไข!$F$4,IF($W307&lt;50%,เงื่อนไข!$E$4)))))</f>
        <v>0</v>
      </c>
      <c r="AB307" s="179">
        <f t="shared" si="63"/>
        <v>0</v>
      </c>
      <c r="AC307" s="141">
        <f t="shared" si="64"/>
        <v>0</v>
      </c>
      <c r="AD307" s="175">
        <f>IF(AB307=0,0,AB307/$R307*เงื่อนไข!$B$4)</f>
        <v>0</v>
      </c>
      <c r="AE307" s="181">
        <f t="shared" si="69"/>
        <v>0</v>
      </c>
      <c r="AF307" s="175">
        <f>SUMIF(วันทำงาน!$F$554:$F$687,$B307,วันทำงาน!$J$554:$J$687)</f>
        <v>0</v>
      </c>
      <c r="AG307" s="182">
        <f>IF((AND($W307&gt;=100%,$W307&lt;&gt;"")),เงื่อนไข!$F$8*Y307/$V307,0)</f>
        <v>0</v>
      </c>
      <c r="AH307" s="181">
        <f>SUM(วันทำงาน!AR307:AT307,วันทำงาน!AV307:AX307)</f>
        <v>0</v>
      </c>
      <c r="AI307" s="150"/>
      <c r="AJ307" s="150">
        <f>IF($W307="",0,IF($W307&gt;=100%,เงื่อนไข!$L$4,IF($W307&gt;=80%,เงื่อนไข!$K$4,IF($W307&gt;=50%,เงื่อนไข!$J$4,IF($W307&lt;50%,เงื่อนไข!$I$4)))))</f>
        <v>0</v>
      </c>
      <c r="AK307" s="179">
        <f t="shared" si="65"/>
        <v>0</v>
      </c>
      <c r="AL307" s="175">
        <f t="shared" si="66"/>
        <v>0</v>
      </c>
      <c r="AM307" s="175">
        <f>IF(AK307=0,0,AK307/$R307*เงื่อนไข!$B$4)</f>
        <v>0</v>
      </c>
      <c r="AN307" s="181">
        <f t="shared" si="70"/>
        <v>0</v>
      </c>
      <c r="AO307" s="175">
        <f>SUMIF(วันทำงาน!$F$554:$F$687,$B307,วันทำงาน!$K$554:$K$687)</f>
        <v>0</v>
      </c>
      <c r="AP307" s="182">
        <f>IF((AND($W307&gt;=100%,$W307&lt;&gt;"")),เงื่อนไข!$F$8*AH307/$V307,0)</f>
        <v>0</v>
      </c>
      <c r="AQ307" s="184">
        <f>วันทำงาน!AU307</f>
        <v>0</v>
      </c>
      <c r="AR307" s="150"/>
      <c r="AS307" s="150">
        <f>IF(W307="",0,IF($W307&gt;=100%,เงื่อนไข!$P$4,IF($W307&gt;=80%,เงื่อนไข!$O$4,IF($W307&gt;=50%,เงื่อนไข!$N$4,IF($W307&lt;50%,เงื่อนไข!$M$4)))))</f>
        <v>0</v>
      </c>
      <c r="AT307" s="179">
        <f t="shared" si="67"/>
        <v>0</v>
      </c>
      <c r="AU307" s="175">
        <f t="shared" si="68"/>
        <v>0</v>
      </c>
      <c r="AV307" s="175">
        <f>IF(AT307=0,0,AT307/$R307*เงื่อนไข!$B$4)</f>
        <v>0</v>
      </c>
      <c r="AW307" s="181">
        <f t="shared" si="71"/>
        <v>0</v>
      </c>
      <c r="AX307" s="175">
        <f>SUMIF(วันทำงาน!$F$554:$F$687,$B307,วันทำงาน!$L$554:$L$687)</f>
        <v>0</v>
      </c>
      <c r="AY307" s="182">
        <f>IF((AND($W307&gt;=100%,$W307&lt;&gt;"")),เงื่อนไข!$F$8*AQ307/$V307,0)</f>
        <v>0</v>
      </c>
    </row>
    <row r="308" spans="1:51" s="6" customFormat="1" x14ac:dyDescent="0.25">
      <c r="A308" s="124" t="str">
        <f>IF(วันทำงาน!A308&lt;&gt;"",วันทำงาน!A308,"")</f>
        <v/>
      </c>
      <c r="B308" s="124" t="str">
        <f>IF(วันทำงาน!B308&lt;&gt;"",วันทำงาน!B308,"")</f>
        <v/>
      </c>
      <c r="C308" s="124"/>
      <c r="D308" s="124" t="str">
        <f>IF(วันทำงาน!C308&lt;&gt;"",วันทำงาน!C308,"")</f>
        <v/>
      </c>
      <c r="E308" s="125" t="str">
        <f>IF(วันทำงาน!D308&lt;&gt;"",วันทำงาน!D308,"")</f>
        <v/>
      </c>
      <c r="F308" s="90" t="str">
        <f>IF(วันทำงาน!E308&lt;&gt;"",วันทำงาน!E308,"")</f>
        <v/>
      </c>
      <c r="G308" s="124" t="str">
        <f>IF(วันทำงาน!F308&lt;&gt;"",วันทำงาน!F308,"")</f>
        <v/>
      </c>
      <c r="H308" s="136" t="str">
        <f>IF(F308="Salesman",วันทำงาน!G308,"")</f>
        <v/>
      </c>
      <c r="I308" s="141" t="str">
        <f>IF($H308="","",AB308/$R308*(100%-เงื่อนไข!$B$4))</f>
        <v/>
      </c>
      <c r="J308" s="141" t="str">
        <f>IF($H308="","",AK308/$R308*(100%-เงื่อนไข!$B$4))</f>
        <v/>
      </c>
      <c r="K308" s="141" t="str">
        <f>IF($H308="","",AT308/$R308*(100%-เงื่อนไข!$B$4))</f>
        <v/>
      </c>
      <c r="L308" s="141" t="str">
        <f t="shared" si="72"/>
        <v/>
      </c>
      <c r="M308" s="142" t="str">
        <f>IF((OR(วันทำงาน!H308="",$F$1="")),"",IF(F308="Salesman",วันทำงาน!H308,""))</f>
        <v/>
      </c>
      <c r="N308" s="111">
        <f>IF($M308="",0,IF($X308="P",Y308*เงื่อนไข!$C$5,0))</f>
        <v>0</v>
      </c>
      <c r="O308" s="111">
        <f>IF($M308="",0,IF($X308="P",AH308*เงื่อนไข!$C$5,0))</f>
        <v>0</v>
      </c>
      <c r="P308" s="141">
        <f>IF($M308="",0,IF($X308="P",AQ308*เงื่อนไข!$C$5,0))</f>
        <v>0</v>
      </c>
      <c r="Q308" s="141">
        <f t="shared" si="73"/>
        <v>0</v>
      </c>
      <c r="R308" s="124" t="str">
        <f>IF($A308="","",IF(วันทำงาน!J308&lt;&gt;"",วันทำงาน!J308,""))</f>
        <v/>
      </c>
      <c r="S308" s="124" t="str">
        <f>IF($A308="","",IF(วันทำงาน!K308&lt;&gt;"",วันทำงาน!K308,""))</f>
        <v/>
      </c>
      <c r="T308" s="156">
        <f>IF(วันทำงาน!AZ308&lt;&gt;"",IF(วันทำงาน!AZ308&gt;S308,S308,วันทำงาน!AZ308),"")</f>
        <v>1</v>
      </c>
      <c r="U308" s="106" t="str">
        <f>IF(A308="","",เงื่อนไข!C$4)</f>
        <v/>
      </c>
      <c r="V308" s="106">
        <f t="shared" si="60"/>
        <v>0</v>
      </c>
      <c r="W308" s="105" t="str">
        <f t="shared" si="61"/>
        <v/>
      </c>
      <c r="X308" s="186" t="str">
        <f t="shared" si="62"/>
        <v/>
      </c>
      <c r="Y308" s="184">
        <f>วันทำงาน!AQ308</f>
        <v>0</v>
      </c>
      <c r="Z308" s="150"/>
      <c r="AA308" s="150">
        <f>IF($W308="",0,IF($W308&gt;=100%,เงื่อนไข!$H$4,IF($W308&gt;=80%,เงื่อนไข!$G$4,IF($W308&gt;=50%,เงื่อนไข!$F$4,IF($W308&lt;50%,เงื่อนไข!$E$4)))))</f>
        <v>0</v>
      </c>
      <c r="AB308" s="179">
        <f t="shared" si="63"/>
        <v>0</v>
      </c>
      <c r="AC308" s="141">
        <f t="shared" si="64"/>
        <v>0</v>
      </c>
      <c r="AD308" s="175">
        <f>IF(AB308=0,0,AB308/$R308*เงื่อนไข!$B$4)</f>
        <v>0</v>
      </c>
      <c r="AE308" s="181">
        <f t="shared" si="69"/>
        <v>0</v>
      </c>
      <c r="AF308" s="175">
        <f>SUMIF(วันทำงาน!$F$554:$F$687,$B308,วันทำงาน!$J$554:$J$687)</f>
        <v>0</v>
      </c>
      <c r="AG308" s="182">
        <f>IF((AND($W308&gt;=100%,$W308&lt;&gt;"")),เงื่อนไข!$F$8*Y308/$V308,0)</f>
        <v>0</v>
      </c>
      <c r="AH308" s="181">
        <f>SUM(วันทำงาน!AR308:AT308,วันทำงาน!AV308:AX308)</f>
        <v>0</v>
      </c>
      <c r="AI308" s="150"/>
      <c r="AJ308" s="150">
        <f>IF($W308="",0,IF($W308&gt;=100%,เงื่อนไข!$L$4,IF($W308&gt;=80%,เงื่อนไข!$K$4,IF($W308&gt;=50%,เงื่อนไข!$J$4,IF($W308&lt;50%,เงื่อนไข!$I$4)))))</f>
        <v>0</v>
      </c>
      <c r="AK308" s="179">
        <f t="shared" si="65"/>
        <v>0</v>
      </c>
      <c r="AL308" s="175">
        <f t="shared" si="66"/>
        <v>0</v>
      </c>
      <c r="AM308" s="175">
        <f>IF(AK308=0,0,AK308/$R308*เงื่อนไข!$B$4)</f>
        <v>0</v>
      </c>
      <c r="AN308" s="181">
        <f t="shared" si="70"/>
        <v>0</v>
      </c>
      <c r="AO308" s="175">
        <f>SUMIF(วันทำงาน!$F$554:$F$687,$B308,วันทำงาน!$K$554:$K$687)</f>
        <v>0</v>
      </c>
      <c r="AP308" s="182">
        <f>IF((AND($W308&gt;=100%,$W308&lt;&gt;"")),เงื่อนไข!$F$8*AH308/$V308,0)</f>
        <v>0</v>
      </c>
      <c r="AQ308" s="184">
        <f>วันทำงาน!AU308</f>
        <v>0</v>
      </c>
      <c r="AR308" s="150"/>
      <c r="AS308" s="150">
        <f>IF(W308="",0,IF($W308&gt;=100%,เงื่อนไข!$P$4,IF($W308&gt;=80%,เงื่อนไข!$O$4,IF($W308&gt;=50%,เงื่อนไข!$N$4,IF($W308&lt;50%,เงื่อนไข!$M$4)))))</f>
        <v>0</v>
      </c>
      <c r="AT308" s="179">
        <f t="shared" si="67"/>
        <v>0</v>
      </c>
      <c r="AU308" s="175">
        <f t="shared" si="68"/>
        <v>0</v>
      </c>
      <c r="AV308" s="175">
        <f>IF(AT308=0,0,AT308/$R308*เงื่อนไข!$B$4)</f>
        <v>0</v>
      </c>
      <c r="AW308" s="181">
        <f t="shared" si="71"/>
        <v>0</v>
      </c>
      <c r="AX308" s="175">
        <f>SUMIF(วันทำงาน!$F$554:$F$687,$B308,วันทำงาน!$L$554:$L$687)</f>
        <v>0</v>
      </c>
      <c r="AY308" s="182">
        <f>IF((AND($W308&gt;=100%,$W308&lt;&gt;"")),เงื่อนไข!$F$8*AQ308/$V308,0)</f>
        <v>0</v>
      </c>
    </row>
    <row r="309" spans="1:51" s="6" customFormat="1" x14ac:dyDescent="0.25">
      <c r="A309" s="124" t="str">
        <f>IF(วันทำงาน!A309&lt;&gt;"",วันทำงาน!A309,"")</f>
        <v/>
      </c>
      <c r="B309" s="124" t="str">
        <f>IF(วันทำงาน!B309&lt;&gt;"",วันทำงาน!B309,"")</f>
        <v/>
      </c>
      <c r="C309" s="124"/>
      <c r="D309" s="124" t="str">
        <f>IF(วันทำงาน!C309&lt;&gt;"",วันทำงาน!C309,"")</f>
        <v/>
      </c>
      <c r="E309" s="125" t="str">
        <f>IF(วันทำงาน!D309&lt;&gt;"",วันทำงาน!D309,"")</f>
        <v/>
      </c>
      <c r="F309" s="90" t="str">
        <f>IF(วันทำงาน!E309&lt;&gt;"",วันทำงาน!E309,"")</f>
        <v/>
      </c>
      <c r="G309" s="124" t="str">
        <f>IF(วันทำงาน!F309&lt;&gt;"",วันทำงาน!F309,"")</f>
        <v/>
      </c>
      <c r="H309" s="136" t="str">
        <f>IF(F309="Salesman",วันทำงาน!G309,"")</f>
        <v/>
      </c>
      <c r="I309" s="141" t="str">
        <f>IF($H309="","",AB309/$R309*(100%-เงื่อนไข!$B$4))</f>
        <v/>
      </c>
      <c r="J309" s="141" t="str">
        <f>IF($H309="","",AK309/$R309*(100%-เงื่อนไข!$B$4))</f>
        <v/>
      </c>
      <c r="K309" s="141" t="str">
        <f>IF($H309="","",AT309/$R309*(100%-เงื่อนไข!$B$4))</f>
        <v/>
      </c>
      <c r="L309" s="141" t="str">
        <f t="shared" si="72"/>
        <v/>
      </c>
      <c r="M309" s="142" t="str">
        <f>IF((OR(วันทำงาน!H309="",$F$1="")),"",IF(F309="Salesman",วันทำงาน!H309,""))</f>
        <v/>
      </c>
      <c r="N309" s="111">
        <f>IF($M309="",0,IF($X309="P",Y309*เงื่อนไข!$C$5,0))</f>
        <v>0</v>
      </c>
      <c r="O309" s="111">
        <f>IF($M309="",0,IF($X309="P",AH309*เงื่อนไข!$C$5,0))</f>
        <v>0</v>
      </c>
      <c r="P309" s="141">
        <f>IF($M309="",0,IF($X309="P",AQ309*เงื่อนไข!$C$5,0))</f>
        <v>0</v>
      </c>
      <c r="Q309" s="141">
        <f t="shared" si="73"/>
        <v>0</v>
      </c>
      <c r="R309" s="124" t="str">
        <f>IF($A309="","",IF(วันทำงาน!J309&lt;&gt;"",วันทำงาน!J309,""))</f>
        <v/>
      </c>
      <c r="S309" s="124" t="str">
        <f>IF($A309="","",IF(วันทำงาน!K309&lt;&gt;"",วันทำงาน!K309,""))</f>
        <v/>
      </c>
      <c r="T309" s="156">
        <f>IF(วันทำงาน!AZ309&lt;&gt;"",IF(วันทำงาน!AZ309&gt;S309,S309,วันทำงาน!AZ309),"")</f>
        <v>1</v>
      </c>
      <c r="U309" s="106" t="str">
        <f>IF(A309="","",เงื่อนไข!C$4)</f>
        <v/>
      </c>
      <c r="V309" s="106">
        <f t="shared" si="60"/>
        <v>0</v>
      </c>
      <c r="W309" s="105" t="str">
        <f t="shared" si="61"/>
        <v/>
      </c>
      <c r="X309" s="186" t="str">
        <f t="shared" si="62"/>
        <v/>
      </c>
      <c r="Y309" s="184">
        <f>วันทำงาน!AQ309</f>
        <v>0</v>
      </c>
      <c r="Z309" s="150"/>
      <c r="AA309" s="150">
        <f>IF($W309="",0,IF($W309&gt;=100%,เงื่อนไข!$H$4,IF($W309&gt;=80%,เงื่อนไข!$G$4,IF($W309&gt;=50%,เงื่อนไข!$F$4,IF($W309&lt;50%,เงื่อนไข!$E$4)))))</f>
        <v>0</v>
      </c>
      <c r="AB309" s="179">
        <f t="shared" si="63"/>
        <v>0</v>
      </c>
      <c r="AC309" s="141">
        <f t="shared" si="64"/>
        <v>0</v>
      </c>
      <c r="AD309" s="175">
        <f>IF(AB309=0,0,AB309/$R309*เงื่อนไข!$B$4)</f>
        <v>0</v>
      </c>
      <c r="AE309" s="181">
        <f t="shared" si="69"/>
        <v>0</v>
      </c>
      <c r="AF309" s="175">
        <f>SUMIF(วันทำงาน!$F$554:$F$687,$B309,วันทำงาน!$J$554:$J$687)</f>
        <v>0</v>
      </c>
      <c r="AG309" s="182">
        <f>IF((AND($W309&gt;=100%,$W309&lt;&gt;"")),เงื่อนไข!$F$8*Y309/$V309,0)</f>
        <v>0</v>
      </c>
      <c r="AH309" s="181">
        <f>SUM(วันทำงาน!AR309:AT309,วันทำงาน!AV309:AX309)</f>
        <v>0</v>
      </c>
      <c r="AI309" s="150"/>
      <c r="AJ309" s="150">
        <f>IF($W309="",0,IF($W309&gt;=100%,เงื่อนไข!$L$4,IF($W309&gt;=80%,เงื่อนไข!$K$4,IF($W309&gt;=50%,เงื่อนไข!$J$4,IF($W309&lt;50%,เงื่อนไข!$I$4)))))</f>
        <v>0</v>
      </c>
      <c r="AK309" s="179">
        <f t="shared" si="65"/>
        <v>0</v>
      </c>
      <c r="AL309" s="175">
        <f t="shared" si="66"/>
        <v>0</v>
      </c>
      <c r="AM309" s="175">
        <f>IF(AK309=0,0,AK309/$R309*เงื่อนไข!$B$4)</f>
        <v>0</v>
      </c>
      <c r="AN309" s="181">
        <f t="shared" si="70"/>
        <v>0</v>
      </c>
      <c r="AO309" s="175">
        <f>SUMIF(วันทำงาน!$F$554:$F$687,$B309,วันทำงาน!$K$554:$K$687)</f>
        <v>0</v>
      </c>
      <c r="AP309" s="182">
        <f>IF((AND($W309&gt;=100%,$W309&lt;&gt;"")),เงื่อนไข!$F$8*AH309/$V309,0)</f>
        <v>0</v>
      </c>
      <c r="AQ309" s="184">
        <f>วันทำงาน!AU309</f>
        <v>0</v>
      </c>
      <c r="AR309" s="150"/>
      <c r="AS309" s="150">
        <f>IF(W309="",0,IF($W309&gt;=100%,เงื่อนไข!$P$4,IF($W309&gt;=80%,เงื่อนไข!$O$4,IF($W309&gt;=50%,เงื่อนไข!$N$4,IF($W309&lt;50%,เงื่อนไข!$M$4)))))</f>
        <v>0</v>
      </c>
      <c r="AT309" s="179">
        <f t="shared" si="67"/>
        <v>0</v>
      </c>
      <c r="AU309" s="175">
        <f t="shared" si="68"/>
        <v>0</v>
      </c>
      <c r="AV309" s="175">
        <f>IF(AT309=0,0,AT309/$R309*เงื่อนไข!$B$4)</f>
        <v>0</v>
      </c>
      <c r="AW309" s="181">
        <f t="shared" si="71"/>
        <v>0</v>
      </c>
      <c r="AX309" s="175">
        <f>SUMIF(วันทำงาน!$F$554:$F$687,$B309,วันทำงาน!$L$554:$L$687)</f>
        <v>0</v>
      </c>
      <c r="AY309" s="182">
        <f>IF((AND($W309&gt;=100%,$W309&lt;&gt;"")),เงื่อนไข!$F$8*AQ309/$V309,0)</f>
        <v>0</v>
      </c>
    </row>
    <row r="310" spans="1:51" s="6" customFormat="1" x14ac:dyDescent="0.25">
      <c r="A310" s="124" t="str">
        <f>IF(วันทำงาน!A310&lt;&gt;"",วันทำงาน!A310,"")</f>
        <v/>
      </c>
      <c r="B310" s="124" t="str">
        <f>IF(วันทำงาน!B310&lt;&gt;"",วันทำงาน!B310,"")</f>
        <v/>
      </c>
      <c r="C310" s="124"/>
      <c r="D310" s="124" t="str">
        <f>IF(วันทำงาน!C310&lt;&gt;"",วันทำงาน!C310,"")</f>
        <v/>
      </c>
      <c r="E310" s="125" t="str">
        <f>IF(วันทำงาน!D310&lt;&gt;"",วันทำงาน!D310,"")</f>
        <v/>
      </c>
      <c r="F310" s="90" t="str">
        <f>IF(วันทำงาน!E310&lt;&gt;"",วันทำงาน!E310,"")</f>
        <v/>
      </c>
      <c r="G310" s="124" t="str">
        <f>IF(วันทำงาน!F310&lt;&gt;"",วันทำงาน!F310,"")</f>
        <v/>
      </c>
      <c r="H310" s="136" t="str">
        <f>IF(F310="Salesman",วันทำงาน!G310,"")</f>
        <v/>
      </c>
      <c r="I310" s="141" t="str">
        <f>IF($H310="","",AB310/$R310*(100%-เงื่อนไข!$B$4))</f>
        <v/>
      </c>
      <c r="J310" s="141" t="str">
        <f>IF($H310="","",AK310/$R310*(100%-เงื่อนไข!$B$4))</f>
        <v/>
      </c>
      <c r="K310" s="141" t="str">
        <f>IF($H310="","",AT310/$R310*(100%-เงื่อนไข!$B$4))</f>
        <v/>
      </c>
      <c r="L310" s="141" t="str">
        <f t="shared" si="72"/>
        <v/>
      </c>
      <c r="M310" s="142" t="str">
        <f>IF((OR(วันทำงาน!H310="",$F$1="")),"",IF(F310="Salesman",วันทำงาน!H310,""))</f>
        <v/>
      </c>
      <c r="N310" s="111">
        <f>IF($M310="",0,IF($X310="P",Y310*เงื่อนไข!$C$5,0))</f>
        <v>0</v>
      </c>
      <c r="O310" s="111">
        <f>IF($M310="",0,IF($X310="P",AH310*เงื่อนไข!$C$5,0))</f>
        <v>0</v>
      </c>
      <c r="P310" s="141">
        <f>IF($M310="",0,IF($X310="P",AQ310*เงื่อนไข!$C$5,0))</f>
        <v>0</v>
      </c>
      <c r="Q310" s="141">
        <f t="shared" si="73"/>
        <v>0</v>
      </c>
      <c r="R310" s="124" t="str">
        <f>IF($A310="","",IF(วันทำงาน!J310&lt;&gt;"",วันทำงาน!J310,""))</f>
        <v/>
      </c>
      <c r="S310" s="124" t="str">
        <f>IF($A310="","",IF(วันทำงาน!K310&lt;&gt;"",วันทำงาน!K310,""))</f>
        <v/>
      </c>
      <c r="T310" s="156">
        <f>IF(วันทำงาน!AZ310&lt;&gt;"",IF(วันทำงาน!AZ310&gt;S310,S310,วันทำงาน!AZ310),"")</f>
        <v>1</v>
      </c>
      <c r="U310" s="106" t="str">
        <f>IF(A310="","",เงื่อนไข!C$4)</f>
        <v/>
      </c>
      <c r="V310" s="106">
        <f t="shared" si="60"/>
        <v>0</v>
      </c>
      <c r="W310" s="105" t="str">
        <f t="shared" si="61"/>
        <v/>
      </c>
      <c r="X310" s="186" t="str">
        <f t="shared" si="62"/>
        <v/>
      </c>
      <c r="Y310" s="184">
        <f>วันทำงาน!AQ310</f>
        <v>0</v>
      </c>
      <c r="Z310" s="150"/>
      <c r="AA310" s="150">
        <f>IF($W310="",0,IF($W310&gt;=100%,เงื่อนไข!$H$4,IF($W310&gt;=80%,เงื่อนไข!$G$4,IF($W310&gt;=50%,เงื่อนไข!$F$4,IF($W310&lt;50%,เงื่อนไข!$E$4)))))</f>
        <v>0</v>
      </c>
      <c r="AB310" s="179">
        <f t="shared" si="63"/>
        <v>0</v>
      </c>
      <c r="AC310" s="141">
        <f t="shared" si="64"/>
        <v>0</v>
      </c>
      <c r="AD310" s="175">
        <f>IF(AB310=0,0,AB310/$R310*เงื่อนไข!$B$4)</f>
        <v>0</v>
      </c>
      <c r="AE310" s="181">
        <f t="shared" si="69"/>
        <v>0</v>
      </c>
      <c r="AF310" s="175">
        <f>SUMIF(วันทำงาน!$F$554:$F$687,$B310,วันทำงาน!$J$554:$J$687)</f>
        <v>0</v>
      </c>
      <c r="AG310" s="182">
        <f>IF((AND($W310&gt;=100%,$W310&lt;&gt;"")),เงื่อนไข!$F$8*Y310/$V310,0)</f>
        <v>0</v>
      </c>
      <c r="AH310" s="181">
        <f>SUM(วันทำงาน!AR310:AT310,วันทำงาน!AV310:AX310)</f>
        <v>0</v>
      </c>
      <c r="AI310" s="150"/>
      <c r="AJ310" s="150">
        <f>IF($W310="",0,IF($W310&gt;=100%,เงื่อนไข!$L$4,IF($W310&gt;=80%,เงื่อนไข!$K$4,IF($W310&gt;=50%,เงื่อนไข!$J$4,IF($W310&lt;50%,เงื่อนไข!$I$4)))))</f>
        <v>0</v>
      </c>
      <c r="AK310" s="179">
        <f t="shared" si="65"/>
        <v>0</v>
      </c>
      <c r="AL310" s="175">
        <f t="shared" si="66"/>
        <v>0</v>
      </c>
      <c r="AM310" s="175">
        <f>IF(AK310=0,0,AK310/$R310*เงื่อนไข!$B$4)</f>
        <v>0</v>
      </c>
      <c r="AN310" s="181">
        <f t="shared" si="70"/>
        <v>0</v>
      </c>
      <c r="AO310" s="175">
        <f>SUMIF(วันทำงาน!$F$554:$F$687,$B310,วันทำงาน!$K$554:$K$687)</f>
        <v>0</v>
      </c>
      <c r="AP310" s="182">
        <f>IF((AND($W310&gt;=100%,$W310&lt;&gt;"")),เงื่อนไข!$F$8*AH310/$V310,0)</f>
        <v>0</v>
      </c>
      <c r="AQ310" s="184">
        <f>วันทำงาน!AU310</f>
        <v>0</v>
      </c>
      <c r="AR310" s="150"/>
      <c r="AS310" s="150">
        <f>IF(W310="",0,IF($W310&gt;=100%,เงื่อนไข!$P$4,IF($W310&gt;=80%,เงื่อนไข!$O$4,IF($W310&gt;=50%,เงื่อนไข!$N$4,IF($W310&lt;50%,เงื่อนไข!$M$4)))))</f>
        <v>0</v>
      </c>
      <c r="AT310" s="179">
        <f t="shared" si="67"/>
        <v>0</v>
      </c>
      <c r="AU310" s="175">
        <f t="shared" si="68"/>
        <v>0</v>
      </c>
      <c r="AV310" s="175">
        <f>IF(AT310=0,0,AT310/$R310*เงื่อนไข!$B$4)</f>
        <v>0</v>
      </c>
      <c r="AW310" s="181">
        <f t="shared" si="71"/>
        <v>0</v>
      </c>
      <c r="AX310" s="175">
        <f>SUMIF(วันทำงาน!$F$554:$F$687,$B310,วันทำงาน!$L$554:$L$687)</f>
        <v>0</v>
      </c>
      <c r="AY310" s="182">
        <f>IF((AND($W310&gt;=100%,$W310&lt;&gt;"")),เงื่อนไข!$F$8*AQ310/$V310,0)</f>
        <v>0</v>
      </c>
    </row>
    <row r="311" spans="1:51" s="6" customFormat="1" x14ac:dyDescent="0.25">
      <c r="A311" s="124" t="str">
        <f>IF(วันทำงาน!A311&lt;&gt;"",วันทำงาน!A311,"")</f>
        <v/>
      </c>
      <c r="B311" s="124" t="str">
        <f>IF(วันทำงาน!B311&lt;&gt;"",วันทำงาน!B311,"")</f>
        <v/>
      </c>
      <c r="C311" s="124"/>
      <c r="D311" s="124" t="str">
        <f>IF(วันทำงาน!C311&lt;&gt;"",วันทำงาน!C311,"")</f>
        <v/>
      </c>
      <c r="E311" s="125" t="str">
        <f>IF(วันทำงาน!D311&lt;&gt;"",วันทำงาน!D311,"")</f>
        <v/>
      </c>
      <c r="F311" s="90" t="str">
        <f>IF(วันทำงาน!E311&lt;&gt;"",วันทำงาน!E311,"")</f>
        <v/>
      </c>
      <c r="G311" s="124" t="str">
        <f>IF(วันทำงาน!F311&lt;&gt;"",วันทำงาน!F311,"")</f>
        <v/>
      </c>
      <c r="H311" s="136" t="str">
        <f>IF(F311="Salesman",วันทำงาน!G311,"")</f>
        <v/>
      </c>
      <c r="I311" s="141" t="str">
        <f>IF($H311="","",AB311/$R311*(100%-เงื่อนไข!$B$4))</f>
        <v/>
      </c>
      <c r="J311" s="141" t="str">
        <f>IF($H311="","",AK311/$R311*(100%-เงื่อนไข!$B$4))</f>
        <v/>
      </c>
      <c r="K311" s="141" t="str">
        <f>IF($H311="","",AT311/$R311*(100%-เงื่อนไข!$B$4))</f>
        <v/>
      </c>
      <c r="L311" s="141" t="str">
        <f t="shared" si="72"/>
        <v/>
      </c>
      <c r="M311" s="142" t="str">
        <f>IF((OR(วันทำงาน!H311="",$F$1="")),"",IF(F311="Salesman",วันทำงาน!H311,""))</f>
        <v/>
      </c>
      <c r="N311" s="111">
        <f>IF($M311="",0,IF($X311="P",Y311*เงื่อนไข!$C$5,0))</f>
        <v>0</v>
      </c>
      <c r="O311" s="111">
        <f>IF($M311="",0,IF($X311="P",AH311*เงื่อนไข!$C$5,0))</f>
        <v>0</v>
      </c>
      <c r="P311" s="141">
        <f>IF($M311="",0,IF($X311="P",AQ311*เงื่อนไข!$C$5,0))</f>
        <v>0</v>
      </c>
      <c r="Q311" s="141">
        <f t="shared" si="73"/>
        <v>0</v>
      </c>
      <c r="R311" s="124" t="str">
        <f>IF($A311="","",IF(วันทำงาน!J311&lt;&gt;"",วันทำงาน!J311,""))</f>
        <v/>
      </c>
      <c r="S311" s="124" t="str">
        <f>IF($A311="","",IF(วันทำงาน!K311&lt;&gt;"",วันทำงาน!K311,""))</f>
        <v/>
      </c>
      <c r="T311" s="156">
        <f>IF(วันทำงาน!AZ311&lt;&gt;"",IF(วันทำงาน!AZ311&gt;S311,S311,วันทำงาน!AZ311),"")</f>
        <v>1</v>
      </c>
      <c r="U311" s="106" t="str">
        <f>IF(A311="","",เงื่อนไข!C$4)</f>
        <v/>
      </c>
      <c r="V311" s="106">
        <f t="shared" si="60"/>
        <v>0</v>
      </c>
      <c r="W311" s="105" t="str">
        <f t="shared" si="61"/>
        <v/>
      </c>
      <c r="X311" s="186" t="str">
        <f t="shared" si="62"/>
        <v/>
      </c>
      <c r="Y311" s="184">
        <f>วันทำงาน!AQ311</f>
        <v>0</v>
      </c>
      <c r="Z311" s="150"/>
      <c r="AA311" s="150">
        <f>IF($W311="",0,IF($W311&gt;=100%,เงื่อนไข!$H$4,IF($W311&gt;=80%,เงื่อนไข!$G$4,IF($W311&gt;=50%,เงื่อนไข!$F$4,IF($W311&lt;50%,เงื่อนไข!$E$4)))))</f>
        <v>0</v>
      </c>
      <c r="AB311" s="179">
        <f t="shared" si="63"/>
        <v>0</v>
      </c>
      <c r="AC311" s="141">
        <f t="shared" si="64"/>
        <v>0</v>
      </c>
      <c r="AD311" s="175">
        <f>IF(AB311=0,0,AB311/$R311*เงื่อนไข!$B$4)</f>
        <v>0</v>
      </c>
      <c r="AE311" s="181">
        <f t="shared" si="69"/>
        <v>0</v>
      </c>
      <c r="AF311" s="175">
        <f>SUMIF(วันทำงาน!$F$554:$F$687,$B311,วันทำงาน!$J$554:$J$687)</f>
        <v>0</v>
      </c>
      <c r="AG311" s="182">
        <f>IF((AND($W311&gt;=100%,$W311&lt;&gt;"")),เงื่อนไข!$F$8*Y311/$V311,0)</f>
        <v>0</v>
      </c>
      <c r="AH311" s="181">
        <f>SUM(วันทำงาน!AR311:AT311,วันทำงาน!AV311:AX311)</f>
        <v>0</v>
      </c>
      <c r="AI311" s="150"/>
      <c r="AJ311" s="150">
        <f>IF($W311="",0,IF($W311&gt;=100%,เงื่อนไข!$L$4,IF($W311&gt;=80%,เงื่อนไข!$K$4,IF($W311&gt;=50%,เงื่อนไข!$J$4,IF($W311&lt;50%,เงื่อนไข!$I$4)))))</f>
        <v>0</v>
      </c>
      <c r="AK311" s="179">
        <f t="shared" si="65"/>
        <v>0</v>
      </c>
      <c r="AL311" s="175">
        <f t="shared" si="66"/>
        <v>0</v>
      </c>
      <c r="AM311" s="175">
        <f>IF(AK311=0,0,AK311/$R311*เงื่อนไข!$B$4)</f>
        <v>0</v>
      </c>
      <c r="AN311" s="181">
        <f t="shared" si="70"/>
        <v>0</v>
      </c>
      <c r="AO311" s="175">
        <f>SUMIF(วันทำงาน!$F$554:$F$687,$B311,วันทำงาน!$K$554:$K$687)</f>
        <v>0</v>
      </c>
      <c r="AP311" s="182">
        <f>IF((AND($W311&gt;=100%,$W311&lt;&gt;"")),เงื่อนไข!$F$8*AH311/$V311,0)</f>
        <v>0</v>
      </c>
      <c r="AQ311" s="184">
        <f>วันทำงาน!AU311</f>
        <v>0</v>
      </c>
      <c r="AR311" s="150"/>
      <c r="AS311" s="150">
        <f>IF(W311="",0,IF($W311&gt;=100%,เงื่อนไข!$P$4,IF($W311&gt;=80%,เงื่อนไข!$O$4,IF($W311&gt;=50%,เงื่อนไข!$N$4,IF($W311&lt;50%,เงื่อนไข!$M$4)))))</f>
        <v>0</v>
      </c>
      <c r="AT311" s="179">
        <f t="shared" si="67"/>
        <v>0</v>
      </c>
      <c r="AU311" s="175">
        <f t="shared" si="68"/>
        <v>0</v>
      </c>
      <c r="AV311" s="175">
        <f>IF(AT311=0,0,AT311/$R311*เงื่อนไข!$B$4)</f>
        <v>0</v>
      </c>
      <c r="AW311" s="181">
        <f t="shared" si="71"/>
        <v>0</v>
      </c>
      <c r="AX311" s="175">
        <f>SUMIF(วันทำงาน!$F$554:$F$687,$B311,วันทำงาน!$L$554:$L$687)</f>
        <v>0</v>
      </c>
      <c r="AY311" s="182">
        <f>IF((AND($W311&gt;=100%,$W311&lt;&gt;"")),เงื่อนไข!$F$8*AQ311/$V311,0)</f>
        <v>0</v>
      </c>
    </row>
    <row r="312" spans="1:51" s="6" customFormat="1" x14ac:dyDescent="0.25">
      <c r="A312" s="124" t="str">
        <f>IF(วันทำงาน!A312&lt;&gt;"",วันทำงาน!A312,"")</f>
        <v/>
      </c>
      <c r="B312" s="124" t="str">
        <f>IF(วันทำงาน!B312&lt;&gt;"",วันทำงาน!B312,"")</f>
        <v/>
      </c>
      <c r="C312" s="124"/>
      <c r="D312" s="124" t="str">
        <f>IF(วันทำงาน!C312&lt;&gt;"",วันทำงาน!C312,"")</f>
        <v/>
      </c>
      <c r="E312" s="125" t="str">
        <f>IF(วันทำงาน!D312&lt;&gt;"",วันทำงาน!D312,"")</f>
        <v/>
      </c>
      <c r="F312" s="90" t="str">
        <f>IF(วันทำงาน!E312&lt;&gt;"",วันทำงาน!E312,"")</f>
        <v/>
      </c>
      <c r="G312" s="124" t="str">
        <f>IF(วันทำงาน!F312&lt;&gt;"",วันทำงาน!F312,"")</f>
        <v/>
      </c>
      <c r="H312" s="136" t="str">
        <f>IF(F312="Salesman",วันทำงาน!G312,"")</f>
        <v/>
      </c>
      <c r="I312" s="141" t="str">
        <f>IF($H312="","",AB312/$R312*(100%-เงื่อนไข!$B$4))</f>
        <v/>
      </c>
      <c r="J312" s="141" t="str">
        <f>IF($H312="","",AK312/$R312*(100%-เงื่อนไข!$B$4))</f>
        <v/>
      </c>
      <c r="K312" s="141" t="str">
        <f>IF($H312="","",AT312/$R312*(100%-เงื่อนไข!$B$4))</f>
        <v/>
      </c>
      <c r="L312" s="141" t="str">
        <f t="shared" si="72"/>
        <v/>
      </c>
      <c r="M312" s="142" t="str">
        <f>IF((OR(วันทำงาน!H312="",$F$1="")),"",IF(F312="Salesman",วันทำงาน!H312,""))</f>
        <v/>
      </c>
      <c r="N312" s="111">
        <f>IF($M312="",0,IF($X312="P",Y312*เงื่อนไข!$C$5,0))</f>
        <v>0</v>
      </c>
      <c r="O312" s="111">
        <f>IF($M312="",0,IF($X312="P",AH312*เงื่อนไข!$C$5,0))</f>
        <v>0</v>
      </c>
      <c r="P312" s="141">
        <f>IF($M312="",0,IF($X312="P",AQ312*เงื่อนไข!$C$5,0))</f>
        <v>0</v>
      </c>
      <c r="Q312" s="141">
        <f t="shared" si="73"/>
        <v>0</v>
      </c>
      <c r="R312" s="124" t="str">
        <f>IF($A312="","",IF(วันทำงาน!J312&lt;&gt;"",วันทำงาน!J312,""))</f>
        <v/>
      </c>
      <c r="S312" s="124" t="str">
        <f>IF($A312="","",IF(วันทำงาน!K312&lt;&gt;"",วันทำงาน!K312,""))</f>
        <v/>
      </c>
      <c r="T312" s="156">
        <f>IF(วันทำงาน!AZ312&lt;&gt;"",IF(วันทำงาน!AZ312&gt;S312,S312,วันทำงาน!AZ312),"")</f>
        <v>1</v>
      </c>
      <c r="U312" s="106" t="str">
        <f>IF(A312="","",เงื่อนไข!C$4)</f>
        <v/>
      </c>
      <c r="V312" s="106">
        <f t="shared" si="60"/>
        <v>0</v>
      </c>
      <c r="W312" s="105" t="str">
        <f t="shared" si="61"/>
        <v/>
      </c>
      <c r="X312" s="186" t="str">
        <f t="shared" si="62"/>
        <v/>
      </c>
      <c r="Y312" s="184">
        <f>วันทำงาน!AQ312</f>
        <v>0</v>
      </c>
      <c r="Z312" s="150"/>
      <c r="AA312" s="150">
        <f>IF($W312="",0,IF($W312&gt;=100%,เงื่อนไข!$H$4,IF($W312&gt;=80%,เงื่อนไข!$G$4,IF($W312&gt;=50%,เงื่อนไข!$F$4,IF($W312&lt;50%,เงื่อนไข!$E$4)))))</f>
        <v>0</v>
      </c>
      <c r="AB312" s="179">
        <f t="shared" si="63"/>
        <v>0</v>
      </c>
      <c r="AC312" s="141">
        <f t="shared" si="64"/>
        <v>0</v>
      </c>
      <c r="AD312" s="175">
        <f>IF(AB312=0,0,AB312/$R312*เงื่อนไข!$B$4)</f>
        <v>0</v>
      </c>
      <c r="AE312" s="181">
        <f t="shared" si="69"/>
        <v>0</v>
      </c>
      <c r="AF312" s="175">
        <f>SUMIF(วันทำงาน!$F$554:$F$687,$B312,วันทำงาน!$J$554:$J$687)</f>
        <v>0</v>
      </c>
      <c r="AG312" s="182">
        <f>IF((AND($W312&gt;=100%,$W312&lt;&gt;"")),เงื่อนไข!$F$8*Y312/$V312,0)</f>
        <v>0</v>
      </c>
      <c r="AH312" s="181">
        <f>SUM(วันทำงาน!AR312:AT312,วันทำงาน!AV312:AX312)</f>
        <v>0</v>
      </c>
      <c r="AI312" s="150"/>
      <c r="AJ312" s="150">
        <f>IF($W312="",0,IF($W312&gt;=100%,เงื่อนไข!$L$4,IF($W312&gt;=80%,เงื่อนไข!$K$4,IF($W312&gt;=50%,เงื่อนไข!$J$4,IF($W312&lt;50%,เงื่อนไข!$I$4)))))</f>
        <v>0</v>
      </c>
      <c r="AK312" s="179">
        <f t="shared" si="65"/>
        <v>0</v>
      </c>
      <c r="AL312" s="175">
        <f t="shared" si="66"/>
        <v>0</v>
      </c>
      <c r="AM312" s="175">
        <f>IF(AK312=0,0,AK312/$R312*เงื่อนไข!$B$4)</f>
        <v>0</v>
      </c>
      <c r="AN312" s="181">
        <f t="shared" si="70"/>
        <v>0</v>
      </c>
      <c r="AO312" s="175">
        <f>SUMIF(วันทำงาน!$F$554:$F$687,$B312,วันทำงาน!$K$554:$K$687)</f>
        <v>0</v>
      </c>
      <c r="AP312" s="182">
        <f>IF((AND($W312&gt;=100%,$W312&lt;&gt;"")),เงื่อนไข!$F$8*AH312/$V312,0)</f>
        <v>0</v>
      </c>
      <c r="AQ312" s="184">
        <f>วันทำงาน!AU312</f>
        <v>0</v>
      </c>
      <c r="AR312" s="150"/>
      <c r="AS312" s="150">
        <f>IF(W312="",0,IF($W312&gt;=100%,เงื่อนไข!$P$4,IF($W312&gt;=80%,เงื่อนไข!$O$4,IF($W312&gt;=50%,เงื่อนไข!$N$4,IF($W312&lt;50%,เงื่อนไข!$M$4)))))</f>
        <v>0</v>
      </c>
      <c r="AT312" s="179">
        <f t="shared" si="67"/>
        <v>0</v>
      </c>
      <c r="AU312" s="175">
        <f t="shared" si="68"/>
        <v>0</v>
      </c>
      <c r="AV312" s="175">
        <f>IF(AT312=0,0,AT312/$R312*เงื่อนไข!$B$4)</f>
        <v>0</v>
      </c>
      <c r="AW312" s="181">
        <f t="shared" si="71"/>
        <v>0</v>
      </c>
      <c r="AX312" s="175">
        <f>SUMIF(วันทำงาน!$F$554:$F$687,$B312,วันทำงาน!$L$554:$L$687)</f>
        <v>0</v>
      </c>
      <c r="AY312" s="182">
        <f>IF((AND($W312&gt;=100%,$W312&lt;&gt;"")),เงื่อนไข!$F$8*AQ312/$V312,0)</f>
        <v>0</v>
      </c>
    </row>
    <row r="313" spans="1:51" s="6" customFormat="1" x14ac:dyDescent="0.25">
      <c r="A313" s="124" t="str">
        <f>IF(วันทำงาน!A313&lt;&gt;"",วันทำงาน!A313,"")</f>
        <v/>
      </c>
      <c r="B313" s="124" t="str">
        <f>IF(วันทำงาน!B313&lt;&gt;"",วันทำงาน!B313,"")</f>
        <v/>
      </c>
      <c r="C313" s="124"/>
      <c r="D313" s="124" t="str">
        <f>IF(วันทำงาน!C313&lt;&gt;"",วันทำงาน!C313,"")</f>
        <v/>
      </c>
      <c r="E313" s="125" t="str">
        <f>IF(วันทำงาน!D313&lt;&gt;"",วันทำงาน!D313,"")</f>
        <v/>
      </c>
      <c r="F313" s="90" t="str">
        <f>IF(วันทำงาน!E313&lt;&gt;"",วันทำงาน!E313,"")</f>
        <v/>
      </c>
      <c r="G313" s="124" t="str">
        <f>IF(วันทำงาน!F313&lt;&gt;"",วันทำงาน!F313,"")</f>
        <v/>
      </c>
      <c r="H313" s="136" t="str">
        <f>IF(F313="Salesman",วันทำงาน!G313,"")</f>
        <v/>
      </c>
      <c r="I313" s="141" t="str">
        <f>IF($H313="","",AB313/$R313*(100%-เงื่อนไข!$B$4))</f>
        <v/>
      </c>
      <c r="J313" s="141" t="str">
        <f>IF($H313="","",AK313/$R313*(100%-เงื่อนไข!$B$4))</f>
        <v/>
      </c>
      <c r="K313" s="141" t="str">
        <f>IF($H313="","",AT313/$R313*(100%-เงื่อนไข!$B$4))</f>
        <v/>
      </c>
      <c r="L313" s="141" t="str">
        <f t="shared" si="72"/>
        <v/>
      </c>
      <c r="M313" s="142" t="str">
        <f>IF((OR(วันทำงาน!H313="",$F$1="")),"",IF(F313="Salesman",วันทำงาน!H313,""))</f>
        <v/>
      </c>
      <c r="N313" s="111">
        <f>IF($M313="",0,IF($X313="P",Y313*เงื่อนไข!$C$5,0))</f>
        <v>0</v>
      </c>
      <c r="O313" s="111">
        <f>IF($M313="",0,IF($X313="P",AH313*เงื่อนไข!$C$5,0))</f>
        <v>0</v>
      </c>
      <c r="P313" s="141">
        <f>IF($M313="",0,IF($X313="P",AQ313*เงื่อนไข!$C$5,0))</f>
        <v>0</v>
      </c>
      <c r="Q313" s="141">
        <f t="shared" si="73"/>
        <v>0</v>
      </c>
      <c r="R313" s="124" t="str">
        <f>IF($A313="","",IF(วันทำงาน!J313&lt;&gt;"",วันทำงาน!J313,""))</f>
        <v/>
      </c>
      <c r="S313" s="124" t="str">
        <f>IF($A313="","",IF(วันทำงาน!K313&lt;&gt;"",วันทำงาน!K313,""))</f>
        <v/>
      </c>
      <c r="T313" s="156">
        <f>IF(วันทำงาน!AZ313&lt;&gt;"",IF(วันทำงาน!AZ313&gt;S313,S313,วันทำงาน!AZ313),"")</f>
        <v>1</v>
      </c>
      <c r="U313" s="106" t="str">
        <f>IF(A313="","",เงื่อนไข!C$4)</f>
        <v/>
      </c>
      <c r="V313" s="106">
        <f t="shared" si="60"/>
        <v>0</v>
      </c>
      <c r="W313" s="105" t="str">
        <f t="shared" si="61"/>
        <v/>
      </c>
      <c r="X313" s="186" t="str">
        <f t="shared" si="62"/>
        <v/>
      </c>
      <c r="Y313" s="184">
        <f>วันทำงาน!AQ313</f>
        <v>0</v>
      </c>
      <c r="Z313" s="150"/>
      <c r="AA313" s="150">
        <f>IF($W313="",0,IF($W313&gt;=100%,เงื่อนไข!$H$4,IF($W313&gt;=80%,เงื่อนไข!$G$4,IF($W313&gt;=50%,เงื่อนไข!$F$4,IF($W313&lt;50%,เงื่อนไข!$E$4)))))</f>
        <v>0</v>
      </c>
      <c r="AB313" s="179">
        <f t="shared" si="63"/>
        <v>0</v>
      </c>
      <c r="AC313" s="141">
        <f t="shared" si="64"/>
        <v>0</v>
      </c>
      <c r="AD313" s="175">
        <f>IF(AB313=0,0,AB313/$R313*เงื่อนไข!$B$4)</f>
        <v>0</v>
      </c>
      <c r="AE313" s="181">
        <f t="shared" si="69"/>
        <v>0</v>
      </c>
      <c r="AF313" s="175">
        <f>SUMIF(วันทำงาน!$F$554:$F$687,$B313,วันทำงาน!$J$554:$J$687)</f>
        <v>0</v>
      </c>
      <c r="AG313" s="182">
        <f>IF((AND($W313&gt;=100%,$W313&lt;&gt;"")),เงื่อนไข!$F$8*Y313/$V313,0)</f>
        <v>0</v>
      </c>
      <c r="AH313" s="181">
        <f>SUM(วันทำงาน!AR313:AT313,วันทำงาน!AV313:AX313)</f>
        <v>0</v>
      </c>
      <c r="AI313" s="150"/>
      <c r="AJ313" s="150">
        <f>IF($W313="",0,IF($W313&gt;=100%,เงื่อนไข!$L$4,IF($W313&gt;=80%,เงื่อนไข!$K$4,IF($W313&gt;=50%,เงื่อนไข!$J$4,IF($W313&lt;50%,เงื่อนไข!$I$4)))))</f>
        <v>0</v>
      </c>
      <c r="AK313" s="179">
        <f t="shared" si="65"/>
        <v>0</v>
      </c>
      <c r="AL313" s="175">
        <f t="shared" si="66"/>
        <v>0</v>
      </c>
      <c r="AM313" s="175">
        <f>IF(AK313=0,0,AK313/$R313*เงื่อนไข!$B$4)</f>
        <v>0</v>
      </c>
      <c r="AN313" s="181">
        <f t="shared" si="70"/>
        <v>0</v>
      </c>
      <c r="AO313" s="175">
        <f>SUMIF(วันทำงาน!$F$554:$F$687,$B313,วันทำงาน!$K$554:$K$687)</f>
        <v>0</v>
      </c>
      <c r="AP313" s="182">
        <f>IF((AND($W313&gt;=100%,$W313&lt;&gt;"")),เงื่อนไข!$F$8*AH313/$V313,0)</f>
        <v>0</v>
      </c>
      <c r="AQ313" s="184">
        <f>วันทำงาน!AU313</f>
        <v>0</v>
      </c>
      <c r="AR313" s="150"/>
      <c r="AS313" s="150">
        <f>IF(W313="",0,IF($W313&gt;=100%,เงื่อนไข!$P$4,IF($W313&gt;=80%,เงื่อนไข!$O$4,IF($W313&gt;=50%,เงื่อนไข!$N$4,IF($W313&lt;50%,เงื่อนไข!$M$4)))))</f>
        <v>0</v>
      </c>
      <c r="AT313" s="179">
        <f t="shared" si="67"/>
        <v>0</v>
      </c>
      <c r="AU313" s="175">
        <f t="shared" si="68"/>
        <v>0</v>
      </c>
      <c r="AV313" s="175">
        <f>IF(AT313=0,0,AT313/$R313*เงื่อนไข!$B$4)</f>
        <v>0</v>
      </c>
      <c r="AW313" s="181">
        <f t="shared" si="71"/>
        <v>0</v>
      </c>
      <c r="AX313" s="175">
        <f>SUMIF(วันทำงาน!$F$554:$F$687,$B313,วันทำงาน!$L$554:$L$687)</f>
        <v>0</v>
      </c>
      <c r="AY313" s="182">
        <f>IF((AND($W313&gt;=100%,$W313&lt;&gt;"")),เงื่อนไข!$F$8*AQ313/$V313,0)</f>
        <v>0</v>
      </c>
    </row>
    <row r="314" spans="1:51" s="6" customFormat="1" x14ac:dyDescent="0.25">
      <c r="A314" s="124" t="str">
        <f>IF(วันทำงาน!A314&lt;&gt;"",วันทำงาน!A314,"")</f>
        <v/>
      </c>
      <c r="B314" s="124" t="str">
        <f>IF(วันทำงาน!B314&lt;&gt;"",วันทำงาน!B314,"")</f>
        <v/>
      </c>
      <c r="C314" s="124"/>
      <c r="D314" s="124" t="str">
        <f>IF(วันทำงาน!C314&lt;&gt;"",วันทำงาน!C314,"")</f>
        <v/>
      </c>
      <c r="E314" s="125" t="str">
        <f>IF(วันทำงาน!D314&lt;&gt;"",วันทำงาน!D314,"")</f>
        <v/>
      </c>
      <c r="F314" s="90" t="str">
        <f>IF(วันทำงาน!E314&lt;&gt;"",วันทำงาน!E314,"")</f>
        <v/>
      </c>
      <c r="G314" s="124" t="str">
        <f>IF(วันทำงาน!F314&lt;&gt;"",วันทำงาน!F314,"")</f>
        <v/>
      </c>
      <c r="H314" s="136" t="str">
        <f>IF(F314="Salesman",วันทำงาน!G314,"")</f>
        <v/>
      </c>
      <c r="I314" s="141" t="str">
        <f>IF($H314="","",AB314/$R314*(100%-เงื่อนไข!$B$4))</f>
        <v/>
      </c>
      <c r="J314" s="141" t="str">
        <f>IF($H314="","",AK314/$R314*(100%-เงื่อนไข!$B$4))</f>
        <v/>
      </c>
      <c r="K314" s="141" t="str">
        <f>IF($H314="","",AT314/$R314*(100%-เงื่อนไข!$B$4))</f>
        <v/>
      </c>
      <c r="L314" s="141" t="str">
        <f t="shared" si="72"/>
        <v/>
      </c>
      <c r="M314" s="142" t="str">
        <f>IF((OR(วันทำงาน!H314="",$F$1="")),"",IF(F314="Salesman",วันทำงาน!H314,""))</f>
        <v/>
      </c>
      <c r="N314" s="111">
        <f>IF($M314="",0,IF($X314="P",Y314*เงื่อนไข!$C$5,0))</f>
        <v>0</v>
      </c>
      <c r="O314" s="111">
        <f>IF($M314="",0,IF($X314="P",AH314*เงื่อนไข!$C$5,0))</f>
        <v>0</v>
      </c>
      <c r="P314" s="141">
        <f>IF($M314="",0,IF($X314="P",AQ314*เงื่อนไข!$C$5,0))</f>
        <v>0</v>
      </c>
      <c r="Q314" s="141">
        <f t="shared" si="73"/>
        <v>0</v>
      </c>
      <c r="R314" s="124" t="str">
        <f>IF($A314="","",IF(วันทำงาน!J314&lt;&gt;"",วันทำงาน!J314,""))</f>
        <v/>
      </c>
      <c r="S314" s="124" t="str">
        <f>IF($A314="","",IF(วันทำงาน!K314&lt;&gt;"",วันทำงาน!K314,""))</f>
        <v/>
      </c>
      <c r="T314" s="156">
        <f>IF(วันทำงาน!AZ314&lt;&gt;"",IF(วันทำงาน!AZ314&gt;S314,S314,วันทำงาน!AZ314),"")</f>
        <v>1</v>
      </c>
      <c r="U314" s="106" t="str">
        <f>IF(A314="","",เงื่อนไข!C$4)</f>
        <v/>
      </c>
      <c r="V314" s="106">
        <f t="shared" si="60"/>
        <v>0</v>
      </c>
      <c r="W314" s="105" t="str">
        <f t="shared" si="61"/>
        <v/>
      </c>
      <c r="X314" s="186" t="str">
        <f t="shared" si="62"/>
        <v/>
      </c>
      <c r="Y314" s="184">
        <f>วันทำงาน!AQ314</f>
        <v>0</v>
      </c>
      <c r="Z314" s="150"/>
      <c r="AA314" s="150">
        <f>IF($W314="",0,IF($W314&gt;=100%,เงื่อนไข!$H$4,IF($W314&gt;=80%,เงื่อนไข!$G$4,IF($W314&gt;=50%,เงื่อนไข!$F$4,IF($W314&lt;50%,เงื่อนไข!$E$4)))))</f>
        <v>0</v>
      </c>
      <c r="AB314" s="179">
        <f t="shared" si="63"/>
        <v>0</v>
      </c>
      <c r="AC314" s="141">
        <f t="shared" si="64"/>
        <v>0</v>
      </c>
      <c r="AD314" s="175">
        <f>IF(AB314=0,0,AB314/$R314*เงื่อนไข!$B$4)</f>
        <v>0</v>
      </c>
      <c r="AE314" s="181">
        <f t="shared" si="69"/>
        <v>0</v>
      </c>
      <c r="AF314" s="175">
        <f>SUMIF(วันทำงาน!$F$554:$F$687,$B314,วันทำงาน!$J$554:$J$687)</f>
        <v>0</v>
      </c>
      <c r="AG314" s="182">
        <f>IF((AND($W314&gt;=100%,$W314&lt;&gt;"")),เงื่อนไข!$F$8*Y314/$V314,0)</f>
        <v>0</v>
      </c>
      <c r="AH314" s="181">
        <f>SUM(วันทำงาน!AR314:AT314,วันทำงาน!AV314:AX314)</f>
        <v>0</v>
      </c>
      <c r="AI314" s="150"/>
      <c r="AJ314" s="150">
        <f>IF($W314="",0,IF($W314&gt;=100%,เงื่อนไข!$L$4,IF($W314&gt;=80%,เงื่อนไข!$K$4,IF($W314&gt;=50%,เงื่อนไข!$J$4,IF($W314&lt;50%,เงื่อนไข!$I$4)))))</f>
        <v>0</v>
      </c>
      <c r="AK314" s="179">
        <f t="shared" si="65"/>
        <v>0</v>
      </c>
      <c r="AL314" s="175">
        <f t="shared" si="66"/>
        <v>0</v>
      </c>
      <c r="AM314" s="175">
        <f>IF(AK314=0,0,AK314/$R314*เงื่อนไข!$B$4)</f>
        <v>0</v>
      </c>
      <c r="AN314" s="181">
        <f t="shared" si="70"/>
        <v>0</v>
      </c>
      <c r="AO314" s="175">
        <f>SUMIF(วันทำงาน!$F$554:$F$687,$B314,วันทำงาน!$K$554:$K$687)</f>
        <v>0</v>
      </c>
      <c r="AP314" s="182">
        <f>IF((AND($W314&gt;=100%,$W314&lt;&gt;"")),เงื่อนไข!$F$8*AH314/$V314,0)</f>
        <v>0</v>
      </c>
      <c r="AQ314" s="184">
        <f>วันทำงาน!AU314</f>
        <v>0</v>
      </c>
      <c r="AR314" s="150"/>
      <c r="AS314" s="150">
        <f>IF(W314="",0,IF($W314&gt;=100%,เงื่อนไข!$P$4,IF($W314&gt;=80%,เงื่อนไข!$O$4,IF($W314&gt;=50%,เงื่อนไข!$N$4,IF($W314&lt;50%,เงื่อนไข!$M$4)))))</f>
        <v>0</v>
      </c>
      <c r="AT314" s="179">
        <f t="shared" si="67"/>
        <v>0</v>
      </c>
      <c r="AU314" s="175">
        <f t="shared" si="68"/>
        <v>0</v>
      </c>
      <c r="AV314" s="175">
        <f>IF(AT314=0,0,AT314/$R314*เงื่อนไข!$B$4)</f>
        <v>0</v>
      </c>
      <c r="AW314" s="181">
        <f t="shared" si="71"/>
        <v>0</v>
      </c>
      <c r="AX314" s="175">
        <f>SUMIF(วันทำงาน!$F$554:$F$687,$B314,วันทำงาน!$L$554:$L$687)</f>
        <v>0</v>
      </c>
      <c r="AY314" s="182">
        <f>IF((AND($W314&gt;=100%,$W314&lt;&gt;"")),เงื่อนไข!$F$8*AQ314/$V314,0)</f>
        <v>0</v>
      </c>
    </row>
    <row r="315" spans="1:51" s="6" customFormat="1" x14ac:dyDescent="0.25">
      <c r="A315" s="124" t="str">
        <f>IF(วันทำงาน!A315&lt;&gt;"",วันทำงาน!A315,"")</f>
        <v/>
      </c>
      <c r="B315" s="124" t="str">
        <f>IF(วันทำงาน!B315&lt;&gt;"",วันทำงาน!B315,"")</f>
        <v/>
      </c>
      <c r="C315" s="124"/>
      <c r="D315" s="124" t="str">
        <f>IF(วันทำงาน!C315&lt;&gt;"",วันทำงาน!C315,"")</f>
        <v/>
      </c>
      <c r="E315" s="125" t="str">
        <f>IF(วันทำงาน!D315&lt;&gt;"",วันทำงาน!D315,"")</f>
        <v/>
      </c>
      <c r="F315" s="90" t="str">
        <f>IF(วันทำงาน!E315&lt;&gt;"",วันทำงาน!E315,"")</f>
        <v/>
      </c>
      <c r="G315" s="124" t="str">
        <f>IF(วันทำงาน!F315&lt;&gt;"",วันทำงาน!F315,"")</f>
        <v/>
      </c>
      <c r="H315" s="136" t="str">
        <f>IF(F315="Salesman",วันทำงาน!G315,"")</f>
        <v/>
      </c>
      <c r="I315" s="141" t="str">
        <f>IF($H315="","",AB315/$R315*(100%-เงื่อนไข!$B$4))</f>
        <v/>
      </c>
      <c r="J315" s="141" t="str">
        <f>IF($H315="","",AK315/$R315*(100%-เงื่อนไข!$B$4))</f>
        <v/>
      </c>
      <c r="K315" s="141" t="str">
        <f>IF($H315="","",AT315/$R315*(100%-เงื่อนไข!$B$4))</f>
        <v/>
      </c>
      <c r="L315" s="141" t="str">
        <f t="shared" si="72"/>
        <v/>
      </c>
      <c r="M315" s="142" t="str">
        <f>IF((OR(วันทำงาน!H315="",$F$1="")),"",IF(F315="Salesman",วันทำงาน!H315,""))</f>
        <v/>
      </c>
      <c r="N315" s="111">
        <f>IF($M315="",0,IF($X315="P",Y315*เงื่อนไข!$C$5,0))</f>
        <v>0</v>
      </c>
      <c r="O315" s="111">
        <f>IF($M315="",0,IF($X315="P",AH315*เงื่อนไข!$C$5,0))</f>
        <v>0</v>
      </c>
      <c r="P315" s="141">
        <f>IF($M315="",0,IF($X315="P",AQ315*เงื่อนไข!$C$5,0))</f>
        <v>0</v>
      </c>
      <c r="Q315" s="141">
        <f t="shared" si="73"/>
        <v>0</v>
      </c>
      <c r="R315" s="124" t="str">
        <f>IF($A315="","",IF(วันทำงาน!J315&lt;&gt;"",วันทำงาน!J315,""))</f>
        <v/>
      </c>
      <c r="S315" s="124" t="str">
        <f>IF($A315="","",IF(วันทำงาน!K315&lt;&gt;"",วันทำงาน!K315,""))</f>
        <v/>
      </c>
      <c r="T315" s="156">
        <f>IF(วันทำงาน!AZ315&lt;&gt;"",IF(วันทำงาน!AZ315&gt;S315,S315,วันทำงาน!AZ315),"")</f>
        <v>1</v>
      </c>
      <c r="U315" s="106" t="str">
        <f>IF(A315="","",เงื่อนไข!C$4)</f>
        <v/>
      </c>
      <c r="V315" s="106">
        <f t="shared" si="60"/>
        <v>0</v>
      </c>
      <c r="W315" s="105" t="str">
        <f t="shared" si="61"/>
        <v/>
      </c>
      <c r="X315" s="186" t="str">
        <f t="shared" si="62"/>
        <v/>
      </c>
      <c r="Y315" s="184">
        <f>วันทำงาน!AQ315</f>
        <v>0</v>
      </c>
      <c r="Z315" s="150"/>
      <c r="AA315" s="150">
        <f>IF($W315="",0,IF($W315&gt;=100%,เงื่อนไข!$H$4,IF($W315&gt;=80%,เงื่อนไข!$G$4,IF($W315&gt;=50%,เงื่อนไข!$F$4,IF($W315&lt;50%,เงื่อนไข!$E$4)))))</f>
        <v>0</v>
      </c>
      <c r="AB315" s="179">
        <f t="shared" si="63"/>
        <v>0</v>
      </c>
      <c r="AC315" s="141">
        <f t="shared" si="64"/>
        <v>0</v>
      </c>
      <c r="AD315" s="175">
        <f>IF(AB315=0,0,AB315/$R315*เงื่อนไข!$B$4)</f>
        <v>0</v>
      </c>
      <c r="AE315" s="181">
        <f t="shared" si="69"/>
        <v>0</v>
      </c>
      <c r="AF315" s="175">
        <f>SUMIF(วันทำงาน!$F$554:$F$687,$B315,วันทำงาน!$J$554:$J$687)</f>
        <v>0</v>
      </c>
      <c r="AG315" s="182">
        <f>IF((AND($W315&gt;=100%,$W315&lt;&gt;"")),เงื่อนไข!$F$8*Y315/$V315,0)</f>
        <v>0</v>
      </c>
      <c r="AH315" s="181">
        <f>SUM(วันทำงาน!AR315:AT315,วันทำงาน!AV315:AX315)</f>
        <v>0</v>
      </c>
      <c r="AI315" s="150"/>
      <c r="AJ315" s="150">
        <f>IF($W315="",0,IF($W315&gt;=100%,เงื่อนไข!$L$4,IF($W315&gt;=80%,เงื่อนไข!$K$4,IF($W315&gt;=50%,เงื่อนไข!$J$4,IF($W315&lt;50%,เงื่อนไข!$I$4)))))</f>
        <v>0</v>
      </c>
      <c r="AK315" s="179">
        <f t="shared" si="65"/>
        <v>0</v>
      </c>
      <c r="AL315" s="175">
        <f t="shared" si="66"/>
        <v>0</v>
      </c>
      <c r="AM315" s="175">
        <f>IF(AK315=0,0,AK315/$R315*เงื่อนไข!$B$4)</f>
        <v>0</v>
      </c>
      <c r="AN315" s="181">
        <f t="shared" si="70"/>
        <v>0</v>
      </c>
      <c r="AO315" s="175">
        <f>SUMIF(วันทำงาน!$F$554:$F$687,$B315,วันทำงาน!$K$554:$K$687)</f>
        <v>0</v>
      </c>
      <c r="AP315" s="182">
        <f>IF((AND($W315&gt;=100%,$W315&lt;&gt;"")),เงื่อนไข!$F$8*AH315/$V315,0)</f>
        <v>0</v>
      </c>
      <c r="AQ315" s="184">
        <f>วันทำงาน!AU315</f>
        <v>0</v>
      </c>
      <c r="AR315" s="150"/>
      <c r="AS315" s="150">
        <f>IF(W315="",0,IF($W315&gt;=100%,เงื่อนไข!$P$4,IF($W315&gt;=80%,เงื่อนไข!$O$4,IF($W315&gt;=50%,เงื่อนไข!$N$4,IF($W315&lt;50%,เงื่อนไข!$M$4)))))</f>
        <v>0</v>
      </c>
      <c r="AT315" s="179">
        <f t="shared" si="67"/>
        <v>0</v>
      </c>
      <c r="AU315" s="175">
        <f t="shared" si="68"/>
        <v>0</v>
      </c>
      <c r="AV315" s="175">
        <f>IF(AT315=0,0,AT315/$R315*เงื่อนไข!$B$4)</f>
        <v>0</v>
      </c>
      <c r="AW315" s="181">
        <f t="shared" si="71"/>
        <v>0</v>
      </c>
      <c r="AX315" s="175">
        <f>SUMIF(วันทำงาน!$F$554:$F$687,$B315,วันทำงาน!$L$554:$L$687)</f>
        <v>0</v>
      </c>
      <c r="AY315" s="182">
        <f>IF((AND($W315&gt;=100%,$W315&lt;&gt;"")),เงื่อนไข!$F$8*AQ315/$V315,0)</f>
        <v>0</v>
      </c>
    </row>
    <row r="316" spans="1:51" s="6" customFormat="1" x14ac:dyDescent="0.25">
      <c r="A316" s="124" t="str">
        <f>IF(วันทำงาน!A316&lt;&gt;"",วันทำงาน!A316,"")</f>
        <v/>
      </c>
      <c r="B316" s="124" t="str">
        <f>IF(วันทำงาน!B316&lt;&gt;"",วันทำงาน!B316,"")</f>
        <v/>
      </c>
      <c r="C316" s="124"/>
      <c r="D316" s="124" t="str">
        <f>IF(วันทำงาน!C316&lt;&gt;"",วันทำงาน!C316,"")</f>
        <v/>
      </c>
      <c r="E316" s="125" t="str">
        <f>IF(วันทำงาน!D316&lt;&gt;"",วันทำงาน!D316,"")</f>
        <v/>
      </c>
      <c r="F316" s="90" t="str">
        <f>IF(วันทำงาน!E316&lt;&gt;"",วันทำงาน!E316,"")</f>
        <v/>
      </c>
      <c r="G316" s="124" t="str">
        <f>IF(วันทำงาน!F316&lt;&gt;"",วันทำงาน!F316,"")</f>
        <v/>
      </c>
      <c r="H316" s="136" t="str">
        <f>IF(F316="Salesman",วันทำงาน!G316,"")</f>
        <v/>
      </c>
      <c r="I316" s="141" t="str">
        <f>IF($H316="","",AB316/$R316*(100%-เงื่อนไข!$B$4))</f>
        <v/>
      </c>
      <c r="J316" s="141" t="str">
        <f>IF($H316="","",AK316/$R316*(100%-เงื่อนไข!$B$4))</f>
        <v/>
      </c>
      <c r="K316" s="141" t="str">
        <f>IF($H316="","",AT316/$R316*(100%-เงื่อนไข!$B$4))</f>
        <v/>
      </c>
      <c r="L316" s="141" t="str">
        <f t="shared" si="72"/>
        <v/>
      </c>
      <c r="M316" s="142" t="str">
        <f>IF((OR(วันทำงาน!H316="",$F$1="")),"",IF(F316="Salesman",วันทำงาน!H316,""))</f>
        <v/>
      </c>
      <c r="N316" s="111">
        <f>IF($M316="",0,IF($X316="P",Y316*เงื่อนไข!$C$5,0))</f>
        <v>0</v>
      </c>
      <c r="O316" s="111">
        <f>IF($M316="",0,IF($X316="P",AH316*เงื่อนไข!$C$5,0))</f>
        <v>0</v>
      </c>
      <c r="P316" s="141">
        <f>IF($M316="",0,IF($X316="P",AQ316*เงื่อนไข!$C$5,0))</f>
        <v>0</v>
      </c>
      <c r="Q316" s="141">
        <f t="shared" si="73"/>
        <v>0</v>
      </c>
      <c r="R316" s="124" t="str">
        <f>IF($A316="","",IF(วันทำงาน!J316&lt;&gt;"",วันทำงาน!J316,""))</f>
        <v/>
      </c>
      <c r="S316" s="124" t="str">
        <f>IF($A316="","",IF(วันทำงาน!K316&lt;&gt;"",วันทำงาน!K316,""))</f>
        <v/>
      </c>
      <c r="T316" s="156">
        <f>IF(วันทำงาน!AZ316&lt;&gt;"",IF(วันทำงาน!AZ316&gt;S316,S316,วันทำงาน!AZ316),"")</f>
        <v>1</v>
      </c>
      <c r="U316" s="106" t="str">
        <f>IF(A316="","",เงื่อนไข!C$4)</f>
        <v/>
      </c>
      <c r="V316" s="106">
        <f t="shared" si="60"/>
        <v>0</v>
      </c>
      <c r="W316" s="105" t="str">
        <f t="shared" si="61"/>
        <v/>
      </c>
      <c r="X316" s="186" t="str">
        <f t="shared" si="62"/>
        <v/>
      </c>
      <c r="Y316" s="184">
        <f>วันทำงาน!AQ316</f>
        <v>0</v>
      </c>
      <c r="Z316" s="150"/>
      <c r="AA316" s="150">
        <f>IF($W316="",0,IF($W316&gt;=100%,เงื่อนไข!$H$4,IF($W316&gt;=80%,เงื่อนไข!$G$4,IF($W316&gt;=50%,เงื่อนไข!$F$4,IF($W316&lt;50%,เงื่อนไข!$E$4)))))</f>
        <v>0</v>
      </c>
      <c r="AB316" s="179">
        <f t="shared" si="63"/>
        <v>0</v>
      </c>
      <c r="AC316" s="141">
        <f t="shared" si="64"/>
        <v>0</v>
      </c>
      <c r="AD316" s="175">
        <f>IF(AB316=0,0,AB316/$R316*เงื่อนไข!$B$4)</f>
        <v>0</v>
      </c>
      <c r="AE316" s="181">
        <f t="shared" si="69"/>
        <v>0</v>
      </c>
      <c r="AF316" s="175">
        <f>SUMIF(วันทำงาน!$F$554:$F$687,$B316,วันทำงาน!$J$554:$J$687)</f>
        <v>0</v>
      </c>
      <c r="AG316" s="182">
        <f>IF((AND($W316&gt;=100%,$W316&lt;&gt;"")),เงื่อนไข!$F$8*Y316/$V316,0)</f>
        <v>0</v>
      </c>
      <c r="AH316" s="181">
        <f>SUM(วันทำงาน!AR316:AT316,วันทำงาน!AV316:AX316)</f>
        <v>0</v>
      </c>
      <c r="AI316" s="150"/>
      <c r="AJ316" s="150">
        <f>IF($W316="",0,IF($W316&gt;=100%,เงื่อนไข!$L$4,IF($W316&gt;=80%,เงื่อนไข!$K$4,IF($W316&gt;=50%,เงื่อนไข!$J$4,IF($W316&lt;50%,เงื่อนไข!$I$4)))))</f>
        <v>0</v>
      </c>
      <c r="AK316" s="179">
        <f t="shared" si="65"/>
        <v>0</v>
      </c>
      <c r="AL316" s="175">
        <f t="shared" si="66"/>
        <v>0</v>
      </c>
      <c r="AM316" s="175">
        <f>IF(AK316=0,0,AK316/$R316*เงื่อนไข!$B$4)</f>
        <v>0</v>
      </c>
      <c r="AN316" s="181">
        <f t="shared" si="70"/>
        <v>0</v>
      </c>
      <c r="AO316" s="175">
        <f>SUMIF(วันทำงาน!$F$554:$F$687,$B316,วันทำงาน!$K$554:$K$687)</f>
        <v>0</v>
      </c>
      <c r="AP316" s="182">
        <f>IF((AND($W316&gt;=100%,$W316&lt;&gt;"")),เงื่อนไข!$F$8*AH316/$V316,0)</f>
        <v>0</v>
      </c>
      <c r="AQ316" s="184">
        <f>วันทำงาน!AU316</f>
        <v>0</v>
      </c>
      <c r="AR316" s="150"/>
      <c r="AS316" s="150">
        <f>IF(W316="",0,IF($W316&gt;=100%,เงื่อนไข!$P$4,IF($W316&gt;=80%,เงื่อนไข!$O$4,IF($W316&gt;=50%,เงื่อนไข!$N$4,IF($W316&lt;50%,เงื่อนไข!$M$4)))))</f>
        <v>0</v>
      </c>
      <c r="AT316" s="179">
        <f t="shared" si="67"/>
        <v>0</v>
      </c>
      <c r="AU316" s="175">
        <f t="shared" si="68"/>
        <v>0</v>
      </c>
      <c r="AV316" s="175">
        <f>IF(AT316=0,0,AT316/$R316*เงื่อนไข!$B$4)</f>
        <v>0</v>
      </c>
      <c r="AW316" s="181">
        <f t="shared" si="71"/>
        <v>0</v>
      </c>
      <c r="AX316" s="175">
        <f>SUMIF(วันทำงาน!$F$554:$F$687,$B316,วันทำงาน!$L$554:$L$687)</f>
        <v>0</v>
      </c>
      <c r="AY316" s="182">
        <f>IF((AND($W316&gt;=100%,$W316&lt;&gt;"")),เงื่อนไข!$F$8*AQ316/$V316,0)</f>
        <v>0</v>
      </c>
    </row>
    <row r="317" spans="1:51" s="6" customFormat="1" x14ac:dyDescent="0.25">
      <c r="A317" s="124" t="str">
        <f>IF(วันทำงาน!A317&lt;&gt;"",วันทำงาน!A317,"")</f>
        <v/>
      </c>
      <c r="B317" s="124" t="str">
        <f>IF(วันทำงาน!B317&lt;&gt;"",วันทำงาน!B317,"")</f>
        <v/>
      </c>
      <c r="C317" s="124"/>
      <c r="D317" s="124" t="str">
        <f>IF(วันทำงาน!C317&lt;&gt;"",วันทำงาน!C317,"")</f>
        <v/>
      </c>
      <c r="E317" s="125" t="str">
        <f>IF(วันทำงาน!D317&lt;&gt;"",วันทำงาน!D317,"")</f>
        <v/>
      </c>
      <c r="F317" s="90" t="str">
        <f>IF(วันทำงาน!E317&lt;&gt;"",วันทำงาน!E317,"")</f>
        <v/>
      </c>
      <c r="G317" s="124" t="str">
        <f>IF(วันทำงาน!F317&lt;&gt;"",วันทำงาน!F317,"")</f>
        <v/>
      </c>
      <c r="H317" s="136" t="str">
        <f>IF(F317="Salesman",วันทำงาน!G317,"")</f>
        <v/>
      </c>
      <c r="I317" s="141" t="str">
        <f>IF($H317="","",AB317/$R317*(100%-เงื่อนไข!$B$4))</f>
        <v/>
      </c>
      <c r="J317" s="141" t="str">
        <f>IF($H317="","",AK317/$R317*(100%-เงื่อนไข!$B$4))</f>
        <v/>
      </c>
      <c r="K317" s="141" t="str">
        <f>IF($H317="","",AT317/$R317*(100%-เงื่อนไข!$B$4))</f>
        <v/>
      </c>
      <c r="L317" s="141" t="str">
        <f t="shared" si="72"/>
        <v/>
      </c>
      <c r="M317" s="142" t="str">
        <f>IF((OR(วันทำงาน!H317="",$F$1="")),"",IF(F317="Salesman",วันทำงาน!H317,""))</f>
        <v/>
      </c>
      <c r="N317" s="111">
        <f>IF($M317="",0,IF($X317="P",Y317*เงื่อนไข!$C$5,0))</f>
        <v>0</v>
      </c>
      <c r="O317" s="111">
        <f>IF($M317="",0,IF($X317="P",AH317*เงื่อนไข!$C$5,0))</f>
        <v>0</v>
      </c>
      <c r="P317" s="141">
        <f>IF($M317="",0,IF($X317="P",AQ317*เงื่อนไข!$C$5,0))</f>
        <v>0</v>
      </c>
      <c r="Q317" s="141">
        <f t="shared" si="73"/>
        <v>0</v>
      </c>
      <c r="R317" s="124" t="str">
        <f>IF($A317="","",IF(วันทำงาน!J317&lt;&gt;"",วันทำงาน!J317,""))</f>
        <v/>
      </c>
      <c r="S317" s="124" t="str">
        <f>IF($A317="","",IF(วันทำงาน!K317&lt;&gt;"",วันทำงาน!K317,""))</f>
        <v/>
      </c>
      <c r="T317" s="156">
        <f>IF(วันทำงาน!AZ317&lt;&gt;"",IF(วันทำงาน!AZ317&gt;S317,S317,วันทำงาน!AZ317),"")</f>
        <v>1</v>
      </c>
      <c r="U317" s="106" t="str">
        <f>IF(A317="","",เงื่อนไข!C$4)</f>
        <v/>
      </c>
      <c r="V317" s="106">
        <f t="shared" si="60"/>
        <v>0</v>
      </c>
      <c r="W317" s="105" t="str">
        <f t="shared" si="61"/>
        <v/>
      </c>
      <c r="X317" s="186" t="str">
        <f t="shared" si="62"/>
        <v/>
      </c>
      <c r="Y317" s="184">
        <f>วันทำงาน!AQ317</f>
        <v>0</v>
      </c>
      <c r="Z317" s="150"/>
      <c r="AA317" s="150">
        <f>IF($W317="",0,IF($W317&gt;=100%,เงื่อนไข!$H$4,IF($W317&gt;=80%,เงื่อนไข!$G$4,IF($W317&gt;=50%,เงื่อนไข!$F$4,IF($W317&lt;50%,เงื่อนไข!$E$4)))))</f>
        <v>0</v>
      </c>
      <c r="AB317" s="179">
        <f t="shared" si="63"/>
        <v>0</v>
      </c>
      <c r="AC317" s="141">
        <f t="shared" si="64"/>
        <v>0</v>
      </c>
      <c r="AD317" s="175">
        <f>IF(AB317=0,0,AB317/$R317*เงื่อนไข!$B$4)</f>
        <v>0</v>
      </c>
      <c r="AE317" s="181">
        <f t="shared" si="69"/>
        <v>0</v>
      </c>
      <c r="AF317" s="175">
        <f>SUMIF(วันทำงาน!$F$554:$F$687,$B317,วันทำงาน!$J$554:$J$687)</f>
        <v>0</v>
      </c>
      <c r="AG317" s="182">
        <f>IF((AND($W317&gt;=100%,$W317&lt;&gt;"")),เงื่อนไข!$F$8*Y317/$V317,0)</f>
        <v>0</v>
      </c>
      <c r="AH317" s="181">
        <f>SUM(วันทำงาน!AR317:AT317,วันทำงาน!AV317:AX317)</f>
        <v>0</v>
      </c>
      <c r="AI317" s="150"/>
      <c r="AJ317" s="150">
        <f>IF($W317="",0,IF($W317&gt;=100%,เงื่อนไข!$L$4,IF($W317&gt;=80%,เงื่อนไข!$K$4,IF($W317&gt;=50%,เงื่อนไข!$J$4,IF($W317&lt;50%,เงื่อนไข!$I$4)))))</f>
        <v>0</v>
      </c>
      <c r="AK317" s="179">
        <f t="shared" si="65"/>
        <v>0</v>
      </c>
      <c r="AL317" s="175">
        <f t="shared" si="66"/>
        <v>0</v>
      </c>
      <c r="AM317" s="175">
        <f>IF(AK317=0,0,AK317/$R317*เงื่อนไข!$B$4)</f>
        <v>0</v>
      </c>
      <c r="AN317" s="181">
        <f t="shared" si="70"/>
        <v>0</v>
      </c>
      <c r="AO317" s="175">
        <f>SUMIF(วันทำงาน!$F$554:$F$687,$B317,วันทำงาน!$K$554:$K$687)</f>
        <v>0</v>
      </c>
      <c r="AP317" s="182">
        <f>IF((AND($W317&gt;=100%,$W317&lt;&gt;"")),เงื่อนไข!$F$8*AH317/$V317,0)</f>
        <v>0</v>
      </c>
      <c r="AQ317" s="184">
        <f>วันทำงาน!AU317</f>
        <v>0</v>
      </c>
      <c r="AR317" s="150"/>
      <c r="AS317" s="150">
        <f>IF(W317="",0,IF($W317&gt;=100%,เงื่อนไข!$P$4,IF($W317&gt;=80%,เงื่อนไข!$O$4,IF($W317&gt;=50%,เงื่อนไข!$N$4,IF($W317&lt;50%,เงื่อนไข!$M$4)))))</f>
        <v>0</v>
      </c>
      <c r="AT317" s="179">
        <f t="shared" si="67"/>
        <v>0</v>
      </c>
      <c r="AU317" s="175">
        <f t="shared" si="68"/>
        <v>0</v>
      </c>
      <c r="AV317" s="175">
        <f>IF(AT317=0,0,AT317/$R317*เงื่อนไข!$B$4)</f>
        <v>0</v>
      </c>
      <c r="AW317" s="181">
        <f t="shared" si="71"/>
        <v>0</v>
      </c>
      <c r="AX317" s="175">
        <f>SUMIF(วันทำงาน!$F$554:$F$687,$B317,วันทำงาน!$L$554:$L$687)</f>
        <v>0</v>
      </c>
      <c r="AY317" s="182">
        <f>IF((AND($W317&gt;=100%,$W317&lt;&gt;"")),เงื่อนไข!$F$8*AQ317/$V317,0)</f>
        <v>0</v>
      </c>
    </row>
    <row r="318" spans="1:51" s="6" customFormat="1" x14ac:dyDescent="0.25">
      <c r="A318" s="124" t="str">
        <f>IF(วันทำงาน!A318&lt;&gt;"",วันทำงาน!A318,"")</f>
        <v/>
      </c>
      <c r="B318" s="124" t="str">
        <f>IF(วันทำงาน!B318&lt;&gt;"",วันทำงาน!B318,"")</f>
        <v/>
      </c>
      <c r="C318" s="124"/>
      <c r="D318" s="124" t="str">
        <f>IF(วันทำงาน!C318&lt;&gt;"",วันทำงาน!C318,"")</f>
        <v/>
      </c>
      <c r="E318" s="125" t="str">
        <f>IF(วันทำงาน!D318&lt;&gt;"",วันทำงาน!D318,"")</f>
        <v/>
      </c>
      <c r="F318" s="90" t="str">
        <f>IF(วันทำงาน!E318&lt;&gt;"",วันทำงาน!E318,"")</f>
        <v/>
      </c>
      <c r="G318" s="124" t="str">
        <f>IF(วันทำงาน!F318&lt;&gt;"",วันทำงาน!F318,"")</f>
        <v/>
      </c>
      <c r="H318" s="136" t="str">
        <f>IF(F318="Salesman",วันทำงาน!G318,"")</f>
        <v/>
      </c>
      <c r="I318" s="141" t="str">
        <f>IF($H318="","",AB318/$R318*(100%-เงื่อนไข!$B$4))</f>
        <v/>
      </c>
      <c r="J318" s="141" t="str">
        <f>IF($H318="","",AK318/$R318*(100%-เงื่อนไข!$B$4))</f>
        <v/>
      </c>
      <c r="K318" s="141" t="str">
        <f>IF($H318="","",AT318/$R318*(100%-เงื่อนไข!$B$4))</f>
        <v/>
      </c>
      <c r="L318" s="141" t="str">
        <f t="shared" si="72"/>
        <v/>
      </c>
      <c r="M318" s="142" t="str">
        <f>IF((OR(วันทำงาน!H318="",$F$1="")),"",IF(F318="Salesman",วันทำงาน!H318,""))</f>
        <v/>
      </c>
      <c r="N318" s="111">
        <f>IF($M318="",0,IF($X318="P",Y318*เงื่อนไข!$C$5,0))</f>
        <v>0</v>
      </c>
      <c r="O318" s="111">
        <f>IF($M318="",0,IF($X318="P",AH318*เงื่อนไข!$C$5,0))</f>
        <v>0</v>
      </c>
      <c r="P318" s="141">
        <f>IF($M318="",0,IF($X318="P",AQ318*เงื่อนไข!$C$5,0))</f>
        <v>0</v>
      </c>
      <c r="Q318" s="141">
        <f t="shared" si="73"/>
        <v>0</v>
      </c>
      <c r="R318" s="124" t="str">
        <f>IF($A318="","",IF(วันทำงาน!J318&lt;&gt;"",วันทำงาน!J318,""))</f>
        <v/>
      </c>
      <c r="S318" s="124" t="str">
        <f>IF($A318="","",IF(วันทำงาน!K318&lt;&gt;"",วันทำงาน!K318,""))</f>
        <v/>
      </c>
      <c r="T318" s="156">
        <f>IF(วันทำงาน!AZ318&lt;&gt;"",IF(วันทำงาน!AZ318&gt;S318,S318,วันทำงาน!AZ318),"")</f>
        <v>1</v>
      </c>
      <c r="U318" s="106" t="str">
        <f>IF(A318="","",เงื่อนไข!C$4)</f>
        <v/>
      </c>
      <c r="V318" s="106">
        <f t="shared" si="60"/>
        <v>0</v>
      </c>
      <c r="W318" s="105" t="str">
        <f t="shared" si="61"/>
        <v/>
      </c>
      <c r="X318" s="186" t="str">
        <f t="shared" si="62"/>
        <v/>
      </c>
      <c r="Y318" s="184">
        <f>วันทำงาน!AQ318</f>
        <v>0</v>
      </c>
      <c r="Z318" s="150"/>
      <c r="AA318" s="150">
        <f>IF($W318="",0,IF($W318&gt;=100%,เงื่อนไข!$H$4,IF($W318&gt;=80%,เงื่อนไข!$G$4,IF($W318&gt;=50%,เงื่อนไข!$F$4,IF($W318&lt;50%,เงื่อนไข!$E$4)))))</f>
        <v>0</v>
      </c>
      <c r="AB318" s="179">
        <f t="shared" si="63"/>
        <v>0</v>
      </c>
      <c r="AC318" s="141">
        <f t="shared" si="64"/>
        <v>0</v>
      </c>
      <c r="AD318" s="175">
        <f>IF(AB318=0,0,AB318/$R318*เงื่อนไข!$B$4)</f>
        <v>0</v>
      </c>
      <c r="AE318" s="181">
        <f t="shared" si="69"/>
        <v>0</v>
      </c>
      <c r="AF318" s="175">
        <f>SUMIF(วันทำงาน!$F$554:$F$687,$B318,วันทำงาน!$J$554:$J$687)</f>
        <v>0</v>
      </c>
      <c r="AG318" s="182">
        <f>IF((AND($W318&gt;=100%,$W318&lt;&gt;"")),เงื่อนไข!$F$8*Y318/$V318,0)</f>
        <v>0</v>
      </c>
      <c r="AH318" s="181">
        <f>SUM(วันทำงาน!AR318:AT318,วันทำงาน!AV318:AX318)</f>
        <v>0</v>
      </c>
      <c r="AI318" s="150"/>
      <c r="AJ318" s="150">
        <f>IF($W318="",0,IF($W318&gt;=100%,เงื่อนไข!$L$4,IF($W318&gt;=80%,เงื่อนไข!$K$4,IF($W318&gt;=50%,เงื่อนไข!$J$4,IF($W318&lt;50%,เงื่อนไข!$I$4)))))</f>
        <v>0</v>
      </c>
      <c r="AK318" s="179">
        <f t="shared" si="65"/>
        <v>0</v>
      </c>
      <c r="AL318" s="175">
        <f t="shared" si="66"/>
        <v>0</v>
      </c>
      <c r="AM318" s="175">
        <f>IF(AK318=0,0,AK318/$R318*เงื่อนไข!$B$4)</f>
        <v>0</v>
      </c>
      <c r="AN318" s="181">
        <f t="shared" si="70"/>
        <v>0</v>
      </c>
      <c r="AO318" s="175">
        <f>SUMIF(วันทำงาน!$F$554:$F$687,$B318,วันทำงาน!$K$554:$K$687)</f>
        <v>0</v>
      </c>
      <c r="AP318" s="182">
        <f>IF((AND($W318&gt;=100%,$W318&lt;&gt;"")),เงื่อนไข!$F$8*AH318/$V318,0)</f>
        <v>0</v>
      </c>
      <c r="AQ318" s="184">
        <f>วันทำงาน!AU318</f>
        <v>0</v>
      </c>
      <c r="AR318" s="150"/>
      <c r="AS318" s="150">
        <f>IF(W318="",0,IF($W318&gt;=100%,เงื่อนไข!$P$4,IF($W318&gt;=80%,เงื่อนไข!$O$4,IF($W318&gt;=50%,เงื่อนไข!$N$4,IF($W318&lt;50%,เงื่อนไข!$M$4)))))</f>
        <v>0</v>
      </c>
      <c r="AT318" s="179">
        <f t="shared" si="67"/>
        <v>0</v>
      </c>
      <c r="AU318" s="175">
        <f t="shared" si="68"/>
        <v>0</v>
      </c>
      <c r="AV318" s="175">
        <f>IF(AT318=0,0,AT318/$R318*เงื่อนไข!$B$4)</f>
        <v>0</v>
      </c>
      <c r="AW318" s="181">
        <f t="shared" si="71"/>
        <v>0</v>
      </c>
      <c r="AX318" s="175">
        <f>SUMIF(วันทำงาน!$F$554:$F$687,$B318,วันทำงาน!$L$554:$L$687)</f>
        <v>0</v>
      </c>
      <c r="AY318" s="182">
        <f>IF((AND($W318&gt;=100%,$W318&lt;&gt;"")),เงื่อนไข!$F$8*AQ318/$V318,0)</f>
        <v>0</v>
      </c>
    </row>
    <row r="319" spans="1:51" s="6" customFormat="1" x14ac:dyDescent="0.25">
      <c r="A319" s="124" t="str">
        <f>IF(วันทำงาน!A319&lt;&gt;"",วันทำงาน!A319,"")</f>
        <v/>
      </c>
      <c r="B319" s="124" t="str">
        <f>IF(วันทำงาน!B319&lt;&gt;"",วันทำงาน!B319,"")</f>
        <v/>
      </c>
      <c r="C319" s="124"/>
      <c r="D319" s="124" t="str">
        <f>IF(วันทำงาน!C319&lt;&gt;"",วันทำงาน!C319,"")</f>
        <v/>
      </c>
      <c r="E319" s="125" t="str">
        <f>IF(วันทำงาน!D319&lt;&gt;"",วันทำงาน!D319,"")</f>
        <v/>
      </c>
      <c r="F319" s="90" t="str">
        <f>IF(วันทำงาน!E319&lt;&gt;"",วันทำงาน!E319,"")</f>
        <v/>
      </c>
      <c r="G319" s="124" t="str">
        <f>IF(วันทำงาน!F319&lt;&gt;"",วันทำงาน!F319,"")</f>
        <v/>
      </c>
      <c r="H319" s="136" t="str">
        <f>IF(F319="Salesman",วันทำงาน!G319,"")</f>
        <v/>
      </c>
      <c r="I319" s="141" t="str">
        <f>IF($H319="","",AB319/$R319*(100%-เงื่อนไข!$B$4))</f>
        <v/>
      </c>
      <c r="J319" s="141" t="str">
        <f>IF($H319="","",AK319/$R319*(100%-เงื่อนไข!$B$4))</f>
        <v/>
      </c>
      <c r="K319" s="141" t="str">
        <f>IF($H319="","",AT319/$R319*(100%-เงื่อนไข!$B$4))</f>
        <v/>
      </c>
      <c r="L319" s="141" t="str">
        <f t="shared" si="72"/>
        <v/>
      </c>
      <c r="M319" s="142" t="str">
        <f>IF((OR(วันทำงาน!H319="",$F$1="")),"",IF(F319="Salesman",วันทำงาน!H319,""))</f>
        <v/>
      </c>
      <c r="N319" s="111">
        <f>IF($M319="",0,IF($X319="P",Y319*เงื่อนไข!$C$5,0))</f>
        <v>0</v>
      </c>
      <c r="O319" s="111">
        <f>IF($M319="",0,IF($X319="P",AH319*เงื่อนไข!$C$5,0))</f>
        <v>0</v>
      </c>
      <c r="P319" s="141">
        <f>IF($M319="",0,IF($X319="P",AQ319*เงื่อนไข!$C$5,0))</f>
        <v>0</v>
      </c>
      <c r="Q319" s="141">
        <f t="shared" si="73"/>
        <v>0</v>
      </c>
      <c r="R319" s="124" t="str">
        <f>IF($A319="","",IF(วันทำงาน!J319&lt;&gt;"",วันทำงาน!J319,""))</f>
        <v/>
      </c>
      <c r="S319" s="124" t="str">
        <f>IF($A319="","",IF(วันทำงาน!K319&lt;&gt;"",วันทำงาน!K319,""))</f>
        <v/>
      </c>
      <c r="T319" s="156">
        <f>IF(วันทำงาน!AZ319&lt;&gt;"",IF(วันทำงาน!AZ319&gt;S319,S319,วันทำงาน!AZ319),"")</f>
        <v>1</v>
      </c>
      <c r="U319" s="106" t="str">
        <f>IF(A319="","",เงื่อนไข!C$4)</f>
        <v/>
      </c>
      <c r="V319" s="106">
        <f t="shared" si="60"/>
        <v>0</v>
      </c>
      <c r="W319" s="105" t="str">
        <f t="shared" si="61"/>
        <v/>
      </c>
      <c r="X319" s="186" t="str">
        <f t="shared" si="62"/>
        <v/>
      </c>
      <c r="Y319" s="184">
        <f>วันทำงาน!AQ319</f>
        <v>0</v>
      </c>
      <c r="Z319" s="150"/>
      <c r="AA319" s="150">
        <f>IF($W319="",0,IF($W319&gt;=100%,เงื่อนไข!$H$4,IF($W319&gt;=80%,เงื่อนไข!$G$4,IF($W319&gt;=50%,เงื่อนไข!$F$4,IF($W319&lt;50%,เงื่อนไข!$E$4)))))</f>
        <v>0</v>
      </c>
      <c r="AB319" s="179">
        <f t="shared" si="63"/>
        <v>0</v>
      </c>
      <c r="AC319" s="141">
        <f t="shared" si="64"/>
        <v>0</v>
      </c>
      <c r="AD319" s="175">
        <f>IF(AB319=0,0,AB319/$R319*เงื่อนไข!$B$4)</f>
        <v>0</v>
      </c>
      <c r="AE319" s="181">
        <f t="shared" si="69"/>
        <v>0</v>
      </c>
      <c r="AF319" s="175">
        <f>SUMIF(วันทำงาน!$F$554:$F$687,$B319,วันทำงาน!$J$554:$J$687)</f>
        <v>0</v>
      </c>
      <c r="AG319" s="182">
        <f>IF((AND($W319&gt;=100%,$W319&lt;&gt;"")),เงื่อนไข!$F$8*Y319/$V319,0)</f>
        <v>0</v>
      </c>
      <c r="AH319" s="181">
        <f>SUM(วันทำงาน!AR319:AT319,วันทำงาน!AV319:AX319)</f>
        <v>0</v>
      </c>
      <c r="AI319" s="150"/>
      <c r="AJ319" s="150">
        <f>IF($W319="",0,IF($W319&gt;=100%,เงื่อนไข!$L$4,IF($W319&gt;=80%,เงื่อนไข!$K$4,IF($W319&gt;=50%,เงื่อนไข!$J$4,IF($W319&lt;50%,เงื่อนไข!$I$4)))))</f>
        <v>0</v>
      </c>
      <c r="AK319" s="179">
        <f t="shared" si="65"/>
        <v>0</v>
      </c>
      <c r="AL319" s="175">
        <f t="shared" si="66"/>
        <v>0</v>
      </c>
      <c r="AM319" s="175">
        <f>IF(AK319=0,0,AK319/$R319*เงื่อนไข!$B$4)</f>
        <v>0</v>
      </c>
      <c r="AN319" s="181">
        <f t="shared" si="70"/>
        <v>0</v>
      </c>
      <c r="AO319" s="175">
        <f>SUMIF(วันทำงาน!$F$554:$F$687,$B319,วันทำงาน!$K$554:$K$687)</f>
        <v>0</v>
      </c>
      <c r="AP319" s="182">
        <f>IF((AND($W319&gt;=100%,$W319&lt;&gt;"")),เงื่อนไข!$F$8*AH319/$V319,0)</f>
        <v>0</v>
      </c>
      <c r="AQ319" s="184">
        <f>วันทำงาน!AU319</f>
        <v>0</v>
      </c>
      <c r="AR319" s="150"/>
      <c r="AS319" s="150">
        <f>IF(W319="",0,IF($W319&gt;=100%,เงื่อนไข!$P$4,IF($W319&gt;=80%,เงื่อนไข!$O$4,IF($W319&gt;=50%,เงื่อนไข!$N$4,IF($W319&lt;50%,เงื่อนไข!$M$4)))))</f>
        <v>0</v>
      </c>
      <c r="AT319" s="179">
        <f t="shared" si="67"/>
        <v>0</v>
      </c>
      <c r="AU319" s="175">
        <f t="shared" si="68"/>
        <v>0</v>
      </c>
      <c r="AV319" s="175">
        <f>IF(AT319=0,0,AT319/$R319*เงื่อนไข!$B$4)</f>
        <v>0</v>
      </c>
      <c r="AW319" s="181">
        <f t="shared" si="71"/>
        <v>0</v>
      </c>
      <c r="AX319" s="175">
        <f>SUMIF(วันทำงาน!$F$554:$F$687,$B319,วันทำงาน!$L$554:$L$687)</f>
        <v>0</v>
      </c>
      <c r="AY319" s="182">
        <f>IF((AND($W319&gt;=100%,$W319&lt;&gt;"")),เงื่อนไข!$F$8*AQ319/$V319,0)</f>
        <v>0</v>
      </c>
    </row>
    <row r="320" spans="1:51" s="6" customFormat="1" x14ac:dyDescent="0.25">
      <c r="A320" s="124" t="str">
        <f>IF(วันทำงาน!A320&lt;&gt;"",วันทำงาน!A320,"")</f>
        <v/>
      </c>
      <c r="B320" s="124" t="str">
        <f>IF(วันทำงาน!B320&lt;&gt;"",วันทำงาน!B320,"")</f>
        <v/>
      </c>
      <c r="C320" s="124"/>
      <c r="D320" s="124" t="str">
        <f>IF(วันทำงาน!C320&lt;&gt;"",วันทำงาน!C320,"")</f>
        <v/>
      </c>
      <c r="E320" s="125" t="str">
        <f>IF(วันทำงาน!D320&lt;&gt;"",วันทำงาน!D320,"")</f>
        <v/>
      </c>
      <c r="F320" s="90" t="str">
        <f>IF(วันทำงาน!E320&lt;&gt;"",วันทำงาน!E320,"")</f>
        <v/>
      </c>
      <c r="G320" s="124" t="str">
        <f>IF(วันทำงาน!F320&lt;&gt;"",วันทำงาน!F320,"")</f>
        <v/>
      </c>
      <c r="H320" s="136" t="str">
        <f>IF(F320="Salesman",วันทำงาน!G320,"")</f>
        <v/>
      </c>
      <c r="I320" s="141" t="str">
        <f>IF($H320="","",AB320/$R320*(100%-เงื่อนไข!$B$4))</f>
        <v/>
      </c>
      <c r="J320" s="141" t="str">
        <f>IF($H320="","",AK320/$R320*(100%-เงื่อนไข!$B$4))</f>
        <v/>
      </c>
      <c r="K320" s="141" t="str">
        <f>IF($H320="","",AT320/$R320*(100%-เงื่อนไข!$B$4))</f>
        <v/>
      </c>
      <c r="L320" s="141" t="str">
        <f t="shared" si="72"/>
        <v/>
      </c>
      <c r="M320" s="142" t="str">
        <f>IF((OR(วันทำงาน!H320="",$F$1="")),"",IF(F320="Salesman",วันทำงาน!H320,""))</f>
        <v/>
      </c>
      <c r="N320" s="111">
        <f>IF($M320="",0,IF($X320="P",Y320*เงื่อนไข!$C$5,0))</f>
        <v>0</v>
      </c>
      <c r="O320" s="111">
        <f>IF($M320="",0,IF($X320="P",AH320*เงื่อนไข!$C$5,0))</f>
        <v>0</v>
      </c>
      <c r="P320" s="141">
        <f>IF($M320="",0,IF($X320="P",AQ320*เงื่อนไข!$C$5,0))</f>
        <v>0</v>
      </c>
      <c r="Q320" s="141">
        <f t="shared" si="73"/>
        <v>0</v>
      </c>
      <c r="R320" s="124" t="str">
        <f>IF($A320="","",IF(วันทำงาน!J320&lt;&gt;"",วันทำงาน!J320,""))</f>
        <v/>
      </c>
      <c r="S320" s="124" t="str">
        <f>IF($A320="","",IF(วันทำงาน!K320&lt;&gt;"",วันทำงาน!K320,""))</f>
        <v/>
      </c>
      <c r="T320" s="156">
        <f>IF(วันทำงาน!AZ320&lt;&gt;"",IF(วันทำงาน!AZ320&gt;S320,S320,วันทำงาน!AZ320),"")</f>
        <v>1</v>
      </c>
      <c r="U320" s="106" t="str">
        <f>IF(A320="","",เงื่อนไข!C$4)</f>
        <v/>
      </c>
      <c r="V320" s="106">
        <f t="shared" si="60"/>
        <v>0</v>
      </c>
      <c r="W320" s="105" t="str">
        <f t="shared" si="61"/>
        <v/>
      </c>
      <c r="X320" s="186" t="str">
        <f t="shared" si="62"/>
        <v/>
      </c>
      <c r="Y320" s="184">
        <f>วันทำงาน!AQ320</f>
        <v>0</v>
      </c>
      <c r="Z320" s="150"/>
      <c r="AA320" s="150">
        <f>IF($W320="",0,IF($W320&gt;=100%,เงื่อนไข!$H$4,IF($W320&gt;=80%,เงื่อนไข!$G$4,IF($W320&gt;=50%,เงื่อนไข!$F$4,IF($W320&lt;50%,เงื่อนไข!$E$4)))))</f>
        <v>0</v>
      </c>
      <c r="AB320" s="179">
        <f t="shared" si="63"/>
        <v>0</v>
      </c>
      <c r="AC320" s="141">
        <f t="shared" si="64"/>
        <v>0</v>
      </c>
      <c r="AD320" s="175">
        <f>IF(AB320=0,0,AB320/$R320*เงื่อนไข!$B$4)</f>
        <v>0</v>
      </c>
      <c r="AE320" s="181">
        <f t="shared" si="69"/>
        <v>0</v>
      </c>
      <c r="AF320" s="175">
        <f>SUMIF(วันทำงาน!$F$554:$F$687,$B320,วันทำงาน!$J$554:$J$687)</f>
        <v>0</v>
      </c>
      <c r="AG320" s="182">
        <f>IF((AND($W320&gt;=100%,$W320&lt;&gt;"")),เงื่อนไข!$F$8*Y320/$V320,0)</f>
        <v>0</v>
      </c>
      <c r="AH320" s="181">
        <f>SUM(วันทำงาน!AR320:AT320,วันทำงาน!AV320:AX320)</f>
        <v>0</v>
      </c>
      <c r="AI320" s="150"/>
      <c r="AJ320" s="150">
        <f>IF($W320="",0,IF($W320&gt;=100%,เงื่อนไข!$L$4,IF($W320&gt;=80%,เงื่อนไข!$K$4,IF($W320&gt;=50%,เงื่อนไข!$J$4,IF($W320&lt;50%,เงื่อนไข!$I$4)))))</f>
        <v>0</v>
      </c>
      <c r="AK320" s="179">
        <f t="shared" si="65"/>
        <v>0</v>
      </c>
      <c r="AL320" s="175">
        <f t="shared" si="66"/>
        <v>0</v>
      </c>
      <c r="AM320" s="175">
        <f>IF(AK320=0,0,AK320/$R320*เงื่อนไข!$B$4)</f>
        <v>0</v>
      </c>
      <c r="AN320" s="181">
        <f t="shared" si="70"/>
        <v>0</v>
      </c>
      <c r="AO320" s="175">
        <f>SUMIF(วันทำงาน!$F$554:$F$687,$B320,วันทำงาน!$K$554:$K$687)</f>
        <v>0</v>
      </c>
      <c r="AP320" s="182">
        <f>IF((AND($W320&gt;=100%,$W320&lt;&gt;"")),เงื่อนไข!$F$8*AH320/$V320,0)</f>
        <v>0</v>
      </c>
      <c r="AQ320" s="184">
        <f>วันทำงาน!AU320</f>
        <v>0</v>
      </c>
      <c r="AR320" s="150"/>
      <c r="AS320" s="150">
        <f>IF(W320="",0,IF($W320&gt;=100%,เงื่อนไข!$P$4,IF($W320&gt;=80%,เงื่อนไข!$O$4,IF($W320&gt;=50%,เงื่อนไข!$N$4,IF($W320&lt;50%,เงื่อนไข!$M$4)))))</f>
        <v>0</v>
      </c>
      <c r="AT320" s="179">
        <f t="shared" si="67"/>
        <v>0</v>
      </c>
      <c r="AU320" s="175">
        <f t="shared" si="68"/>
        <v>0</v>
      </c>
      <c r="AV320" s="175">
        <f>IF(AT320=0,0,AT320/$R320*เงื่อนไข!$B$4)</f>
        <v>0</v>
      </c>
      <c r="AW320" s="181">
        <f t="shared" si="71"/>
        <v>0</v>
      </c>
      <c r="AX320" s="175">
        <f>SUMIF(วันทำงาน!$F$554:$F$687,$B320,วันทำงาน!$L$554:$L$687)</f>
        <v>0</v>
      </c>
      <c r="AY320" s="182">
        <f>IF((AND($W320&gt;=100%,$W320&lt;&gt;"")),เงื่อนไข!$F$8*AQ320/$V320,0)</f>
        <v>0</v>
      </c>
    </row>
    <row r="321" spans="1:51" s="6" customFormat="1" x14ac:dyDescent="0.25">
      <c r="A321" s="124" t="str">
        <f>IF(วันทำงาน!A321&lt;&gt;"",วันทำงาน!A321,"")</f>
        <v/>
      </c>
      <c r="B321" s="124" t="str">
        <f>IF(วันทำงาน!B321&lt;&gt;"",วันทำงาน!B321,"")</f>
        <v/>
      </c>
      <c r="C321" s="124"/>
      <c r="D321" s="124" t="str">
        <f>IF(วันทำงาน!C321&lt;&gt;"",วันทำงาน!C321,"")</f>
        <v/>
      </c>
      <c r="E321" s="125" t="str">
        <f>IF(วันทำงาน!D321&lt;&gt;"",วันทำงาน!D321,"")</f>
        <v/>
      </c>
      <c r="F321" s="90" t="str">
        <f>IF(วันทำงาน!E321&lt;&gt;"",วันทำงาน!E321,"")</f>
        <v/>
      </c>
      <c r="G321" s="124" t="str">
        <f>IF(วันทำงาน!F321&lt;&gt;"",วันทำงาน!F321,"")</f>
        <v/>
      </c>
      <c r="H321" s="136" t="str">
        <f>IF(F321="Salesman",วันทำงาน!G321,"")</f>
        <v/>
      </c>
      <c r="I321" s="141" t="str">
        <f>IF($H321="","",AB321/$R321*(100%-เงื่อนไข!$B$4))</f>
        <v/>
      </c>
      <c r="J321" s="141" t="str">
        <f>IF($H321="","",AK321/$R321*(100%-เงื่อนไข!$B$4))</f>
        <v/>
      </c>
      <c r="K321" s="141" t="str">
        <f>IF($H321="","",AT321/$R321*(100%-เงื่อนไข!$B$4))</f>
        <v/>
      </c>
      <c r="L321" s="141" t="str">
        <f t="shared" si="72"/>
        <v/>
      </c>
      <c r="M321" s="142" t="str">
        <f>IF((OR(วันทำงาน!H321="",$F$1="")),"",IF(F321="Salesman",วันทำงาน!H321,""))</f>
        <v/>
      </c>
      <c r="N321" s="111">
        <f>IF($M321="",0,IF($X321="P",Y321*เงื่อนไข!$C$5,0))</f>
        <v>0</v>
      </c>
      <c r="O321" s="111">
        <f>IF($M321="",0,IF($X321="P",AH321*เงื่อนไข!$C$5,0))</f>
        <v>0</v>
      </c>
      <c r="P321" s="141">
        <f>IF($M321="",0,IF($X321="P",AQ321*เงื่อนไข!$C$5,0))</f>
        <v>0</v>
      </c>
      <c r="Q321" s="141">
        <f t="shared" si="73"/>
        <v>0</v>
      </c>
      <c r="R321" s="124" t="str">
        <f>IF($A321="","",IF(วันทำงาน!J321&lt;&gt;"",วันทำงาน!J321,""))</f>
        <v/>
      </c>
      <c r="S321" s="124" t="str">
        <f>IF($A321="","",IF(วันทำงาน!K321&lt;&gt;"",วันทำงาน!K321,""))</f>
        <v/>
      </c>
      <c r="T321" s="156">
        <f>IF(วันทำงาน!AZ321&lt;&gt;"",IF(วันทำงาน!AZ321&gt;S321,S321,วันทำงาน!AZ321),"")</f>
        <v>1</v>
      </c>
      <c r="U321" s="106" t="str">
        <f>IF(A321="","",เงื่อนไข!C$4)</f>
        <v/>
      </c>
      <c r="V321" s="106">
        <f t="shared" si="60"/>
        <v>0</v>
      </c>
      <c r="W321" s="105" t="str">
        <f t="shared" si="61"/>
        <v/>
      </c>
      <c r="X321" s="186" t="str">
        <f t="shared" si="62"/>
        <v/>
      </c>
      <c r="Y321" s="184">
        <f>วันทำงาน!AQ321</f>
        <v>0</v>
      </c>
      <c r="Z321" s="150"/>
      <c r="AA321" s="150">
        <f>IF($W321="",0,IF($W321&gt;=100%,เงื่อนไข!$H$4,IF($W321&gt;=80%,เงื่อนไข!$G$4,IF($W321&gt;=50%,เงื่อนไข!$F$4,IF($W321&lt;50%,เงื่อนไข!$E$4)))))</f>
        <v>0</v>
      </c>
      <c r="AB321" s="179">
        <f t="shared" si="63"/>
        <v>0</v>
      </c>
      <c r="AC321" s="141">
        <f t="shared" si="64"/>
        <v>0</v>
      </c>
      <c r="AD321" s="175">
        <f>IF(AB321=0,0,AB321/$R321*เงื่อนไข!$B$4)</f>
        <v>0</v>
      </c>
      <c r="AE321" s="181">
        <f t="shared" si="69"/>
        <v>0</v>
      </c>
      <c r="AF321" s="175">
        <f>SUMIF(วันทำงาน!$F$554:$F$687,$B321,วันทำงาน!$J$554:$J$687)</f>
        <v>0</v>
      </c>
      <c r="AG321" s="182">
        <f>IF((AND($W321&gt;=100%,$W321&lt;&gt;"")),เงื่อนไข!$F$8*Y321/$V321,0)</f>
        <v>0</v>
      </c>
      <c r="AH321" s="181">
        <f>SUM(วันทำงาน!AR321:AT321,วันทำงาน!AV321:AX321)</f>
        <v>0</v>
      </c>
      <c r="AI321" s="150"/>
      <c r="AJ321" s="150">
        <f>IF($W321="",0,IF($W321&gt;=100%,เงื่อนไข!$L$4,IF($W321&gt;=80%,เงื่อนไข!$K$4,IF($W321&gt;=50%,เงื่อนไข!$J$4,IF($W321&lt;50%,เงื่อนไข!$I$4)))))</f>
        <v>0</v>
      </c>
      <c r="AK321" s="179">
        <f t="shared" si="65"/>
        <v>0</v>
      </c>
      <c r="AL321" s="175">
        <f t="shared" si="66"/>
        <v>0</v>
      </c>
      <c r="AM321" s="175">
        <f>IF(AK321=0,0,AK321/$R321*เงื่อนไข!$B$4)</f>
        <v>0</v>
      </c>
      <c r="AN321" s="181">
        <f t="shared" si="70"/>
        <v>0</v>
      </c>
      <c r="AO321" s="175">
        <f>SUMIF(วันทำงาน!$F$554:$F$687,$B321,วันทำงาน!$K$554:$K$687)</f>
        <v>0</v>
      </c>
      <c r="AP321" s="182">
        <f>IF((AND($W321&gt;=100%,$W321&lt;&gt;"")),เงื่อนไข!$F$8*AH321/$V321,0)</f>
        <v>0</v>
      </c>
      <c r="AQ321" s="184">
        <f>วันทำงาน!AU321</f>
        <v>0</v>
      </c>
      <c r="AR321" s="150"/>
      <c r="AS321" s="150">
        <f>IF(W321="",0,IF($W321&gt;=100%,เงื่อนไข!$P$4,IF($W321&gt;=80%,เงื่อนไข!$O$4,IF($W321&gt;=50%,เงื่อนไข!$N$4,IF($W321&lt;50%,เงื่อนไข!$M$4)))))</f>
        <v>0</v>
      </c>
      <c r="AT321" s="179">
        <f t="shared" si="67"/>
        <v>0</v>
      </c>
      <c r="AU321" s="175">
        <f t="shared" si="68"/>
        <v>0</v>
      </c>
      <c r="AV321" s="175">
        <f>IF(AT321=0,0,AT321/$R321*เงื่อนไข!$B$4)</f>
        <v>0</v>
      </c>
      <c r="AW321" s="181">
        <f t="shared" si="71"/>
        <v>0</v>
      </c>
      <c r="AX321" s="175">
        <f>SUMIF(วันทำงาน!$F$554:$F$687,$B321,วันทำงาน!$L$554:$L$687)</f>
        <v>0</v>
      </c>
      <c r="AY321" s="182">
        <f>IF((AND($W321&gt;=100%,$W321&lt;&gt;"")),เงื่อนไข!$F$8*AQ321/$V321,0)</f>
        <v>0</v>
      </c>
    </row>
    <row r="322" spans="1:51" s="6" customFormat="1" x14ac:dyDescent="0.25">
      <c r="A322" s="124" t="str">
        <f>IF(วันทำงาน!A322&lt;&gt;"",วันทำงาน!A322,"")</f>
        <v/>
      </c>
      <c r="B322" s="124" t="str">
        <f>IF(วันทำงาน!B322&lt;&gt;"",วันทำงาน!B322,"")</f>
        <v/>
      </c>
      <c r="C322" s="124"/>
      <c r="D322" s="124" t="str">
        <f>IF(วันทำงาน!C322&lt;&gt;"",วันทำงาน!C322,"")</f>
        <v/>
      </c>
      <c r="E322" s="125" t="str">
        <f>IF(วันทำงาน!D322&lt;&gt;"",วันทำงาน!D322,"")</f>
        <v/>
      </c>
      <c r="F322" s="90" t="str">
        <f>IF(วันทำงาน!E322&lt;&gt;"",วันทำงาน!E322,"")</f>
        <v/>
      </c>
      <c r="G322" s="124" t="str">
        <f>IF(วันทำงาน!F322&lt;&gt;"",วันทำงาน!F322,"")</f>
        <v/>
      </c>
      <c r="H322" s="136" t="str">
        <f>IF(F322="Salesman",วันทำงาน!G322,"")</f>
        <v/>
      </c>
      <c r="I322" s="141" t="str">
        <f>IF($H322="","",AB322/$R322*(100%-เงื่อนไข!$B$4))</f>
        <v/>
      </c>
      <c r="J322" s="141" t="str">
        <f>IF($H322="","",AK322/$R322*(100%-เงื่อนไข!$B$4))</f>
        <v/>
      </c>
      <c r="K322" s="141" t="str">
        <f>IF($H322="","",AT322/$R322*(100%-เงื่อนไข!$B$4))</f>
        <v/>
      </c>
      <c r="L322" s="141" t="str">
        <f t="shared" si="72"/>
        <v/>
      </c>
      <c r="M322" s="142" t="str">
        <f>IF((OR(วันทำงาน!H322="",$F$1="")),"",IF(F322="Salesman",วันทำงาน!H322,""))</f>
        <v/>
      </c>
      <c r="N322" s="111">
        <f>IF($M322="",0,IF($X322="P",Y322*เงื่อนไข!$C$5,0))</f>
        <v>0</v>
      </c>
      <c r="O322" s="111">
        <f>IF($M322="",0,IF($X322="P",AH322*เงื่อนไข!$C$5,0))</f>
        <v>0</v>
      </c>
      <c r="P322" s="141">
        <f>IF($M322="",0,IF($X322="P",AQ322*เงื่อนไข!$C$5,0))</f>
        <v>0</v>
      </c>
      <c r="Q322" s="141">
        <f t="shared" si="73"/>
        <v>0</v>
      </c>
      <c r="R322" s="124" t="str">
        <f>IF($A322="","",IF(วันทำงาน!J322&lt;&gt;"",วันทำงาน!J322,""))</f>
        <v/>
      </c>
      <c r="S322" s="124" t="str">
        <f>IF($A322="","",IF(วันทำงาน!K322&lt;&gt;"",วันทำงาน!K322,""))</f>
        <v/>
      </c>
      <c r="T322" s="156">
        <f>IF(วันทำงาน!AZ322&lt;&gt;"",IF(วันทำงาน!AZ322&gt;S322,S322,วันทำงาน!AZ322),"")</f>
        <v>1</v>
      </c>
      <c r="U322" s="106" t="str">
        <f>IF(A322="","",เงื่อนไข!C$4)</f>
        <v/>
      </c>
      <c r="V322" s="106">
        <f t="shared" si="60"/>
        <v>0</v>
      </c>
      <c r="W322" s="105" t="str">
        <f t="shared" si="61"/>
        <v/>
      </c>
      <c r="X322" s="186" t="str">
        <f t="shared" si="62"/>
        <v/>
      </c>
      <c r="Y322" s="184">
        <f>วันทำงาน!AQ322</f>
        <v>0</v>
      </c>
      <c r="Z322" s="150"/>
      <c r="AA322" s="150">
        <f>IF($W322="",0,IF($W322&gt;=100%,เงื่อนไข!$H$4,IF($W322&gt;=80%,เงื่อนไข!$G$4,IF($W322&gt;=50%,เงื่อนไข!$F$4,IF($W322&lt;50%,เงื่อนไข!$E$4)))))</f>
        <v>0</v>
      </c>
      <c r="AB322" s="179">
        <f t="shared" si="63"/>
        <v>0</v>
      </c>
      <c r="AC322" s="141">
        <f t="shared" si="64"/>
        <v>0</v>
      </c>
      <c r="AD322" s="175">
        <f>IF(AB322=0,0,AB322/$R322*เงื่อนไข!$B$4)</f>
        <v>0</v>
      </c>
      <c r="AE322" s="181">
        <f t="shared" si="69"/>
        <v>0</v>
      </c>
      <c r="AF322" s="175">
        <f>SUMIF(วันทำงาน!$F$554:$F$687,$B322,วันทำงาน!$J$554:$J$687)</f>
        <v>0</v>
      </c>
      <c r="AG322" s="182">
        <f>IF((AND($W322&gt;=100%,$W322&lt;&gt;"")),เงื่อนไข!$F$8*Y322/$V322,0)</f>
        <v>0</v>
      </c>
      <c r="AH322" s="181">
        <f>SUM(วันทำงาน!AR322:AT322,วันทำงาน!AV322:AX322)</f>
        <v>0</v>
      </c>
      <c r="AI322" s="150"/>
      <c r="AJ322" s="150">
        <f>IF($W322="",0,IF($W322&gt;=100%,เงื่อนไข!$L$4,IF($W322&gt;=80%,เงื่อนไข!$K$4,IF($W322&gt;=50%,เงื่อนไข!$J$4,IF($W322&lt;50%,เงื่อนไข!$I$4)))))</f>
        <v>0</v>
      </c>
      <c r="AK322" s="179">
        <f t="shared" si="65"/>
        <v>0</v>
      </c>
      <c r="AL322" s="175">
        <f t="shared" si="66"/>
        <v>0</v>
      </c>
      <c r="AM322" s="175">
        <f>IF(AK322=0,0,AK322/$R322*เงื่อนไข!$B$4)</f>
        <v>0</v>
      </c>
      <c r="AN322" s="181">
        <f t="shared" si="70"/>
        <v>0</v>
      </c>
      <c r="AO322" s="175">
        <f>SUMIF(วันทำงาน!$F$554:$F$687,$B322,วันทำงาน!$K$554:$K$687)</f>
        <v>0</v>
      </c>
      <c r="AP322" s="182">
        <f>IF((AND($W322&gt;=100%,$W322&lt;&gt;"")),เงื่อนไข!$F$8*AH322/$V322,0)</f>
        <v>0</v>
      </c>
      <c r="AQ322" s="184">
        <f>วันทำงาน!AU322</f>
        <v>0</v>
      </c>
      <c r="AR322" s="150"/>
      <c r="AS322" s="150">
        <f>IF(W322="",0,IF($W322&gt;=100%,เงื่อนไข!$P$4,IF($W322&gt;=80%,เงื่อนไข!$O$4,IF($W322&gt;=50%,เงื่อนไข!$N$4,IF($W322&lt;50%,เงื่อนไข!$M$4)))))</f>
        <v>0</v>
      </c>
      <c r="AT322" s="179">
        <f t="shared" si="67"/>
        <v>0</v>
      </c>
      <c r="AU322" s="175">
        <f t="shared" si="68"/>
        <v>0</v>
      </c>
      <c r="AV322" s="175">
        <f>IF(AT322=0,0,AT322/$R322*เงื่อนไข!$B$4)</f>
        <v>0</v>
      </c>
      <c r="AW322" s="181">
        <f t="shared" si="71"/>
        <v>0</v>
      </c>
      <c r="AX322" s="175">
        <f>SUMIF(วันทำงาน!$F$554:$F$687,$B322,วันทำงาน!$L$554:$L$687)</f>
        <v>0</v>
      </c>
      <c r="AY322" s="182">
        <f>IF((AND($W322&gt;=100%,$W322&lt;&gt;"")),เงื่อนไข!$F$8*AQ322/$V322,0)</f>
        <v>0</v>
      </c>
    </row>
    <row r="323" spans="1:51" s="6" customFormat="1" x14ac:dyDescent="0.25">
      <c r="A323" s="124" t="str">
        <f>IF(วันทำงาน!A323&lt;&gt;"",วันทำงาน!A323,"")</f>
        <v/>
      </c>
      <c r="B323" s="124" t="str">
        <f>IF(วันทำงาน!B323&lt;&gt;"",วันทำงาน!B323,"")</f>
        <v/>
      </c>
      <c r="C323" s="124"/>
      <c r="D323" s="124" t="str">
        <f>IF(วันทำงาน!C323&lt;&gt;"",วันทำงาน!C323,"")</f>
        <v/>
      </c>
      <c r="E323" s="125" t="str">
        <f>IF(วันทำงาน!D323&lt;&gt;"",วันทำงาน!D323,"")</f>
        <v/>
      </c>
      <c r="F323" s="90" t="str">
        <f>IF(วันทำงาน!E323&lt;&gt;"",วันทำงาน!E323,"")</f>
        <v/>
      </c>
      <c r="G323" s="124" t="str">
        <f>IF(วันทำงาน!F323&lt;&gt;"",วันทำงาน!F323,"")</f>
        <v/>
      </c>
      <c r="H323" s="136" t="str">
        <f>IF(F323="Salesman",วันทำงาน!G323,"")</f>
        <v/>
      </c>
      <c r="I323" s="141" t="str">
        <f>IF($H323="","",AB323/$R323*(100%-เงื่อนไข!$B$4))</f>
        <v/>
      </c>
      <c r="J323" s="141" t="str">
        <f>IF($H323="","",AK323/$R323*(100%-เงื่อนไข!$B$4))</f>
        <v/>
      </c>
      <c r="K323" s="141" t="str">
        <f>IF($H323="","",AT323/$R323*(100%-เงื่อนไข!$B$4))</f>
        <v/>
      </c>
      <c r="L323" s="141" t="str">
        <f t="shared" si="72"/>
        <v/>
      </c>
      <c r="M323" s="142" t="str">
        <f>IF((OR(วันทำงาน!H323="",$F$1="")),"",IF(F323="Salesman",วันทำงาน!H323,""))</f>
        <v/>
      </c>
      <c r="N323" s="111">
        <f>IF($M323="",0,IF($X323="P",Y323*เงื่อนไข!$C$5,0))</f>
        <v>0</v>
      </c>
      <c r="O323" s="111">
        <f>IF($M323="",0,IF($X323="P",AH323*เงื่อนไข!$C$5,0))</f>
        <v>0</v>
      </c>
      <c r="P323" s="141">
        <f>IF($M323="",0,IF($X323="P",AQ323*เงื่อนไข!$C$5,0))</f>
        <v>0</v>
      </c>
      <c r="Q323" s="141">
        <f t="shared" si="73"/>
        <v>0</v>
      </c>
      <c r="R323" s="124" t="str">
        <f>IF($A323="","",IF(วันทำงาน!J323&lt;&gt;"",วันทำงาน!J323,""))</f>
        <v/>
      </c>
      <c r="S323" s="124" t="str">
        <f>IF($A323="","",IF(วันทำงาน!K323&lt;&gt;"",วันทำงาน!K323,""))</f>
        <v/>
      </c>
      <c r="T323" s="156">
        <f>IF(วันทำงาน!AZ323&lt;&gt;"",IF(วันทำงาน!AZ323&gt;S323,S323,วันทำงาน!AZ323),"")</f>
        <v>1</v>
      </c>
      <c r="U323" s="106" t="str">
        <f>IF(A323="","",เงื่อนไข!C$4)</f>
        <v/>
      </c>
      <c r="V323" s="106">
        <f t="shared" si="60"/>
        <v>0</v>
      </c>
      <c r="W323" s="105" t="str">
        <f t="shared" si="61"/>
        <v/>
      </c>
      <c r="X323" s="186" t="str">
        <f t="shared" si="62"/>
        <v/>
      </c>
      <c r="Y323" s="184">
        <f>วันทำงาน!AQ323</f>
        <v>0</v>
      </c>
      <c r="Z323" s="150"/>
      <c r="AA323" s="150">
        <f>IF($W323="",0,IF($W323&gt;=100%,เงื่อนไข!$H$4,IF($W323&gt;=80%,เงื่อนไข!$G$4,IF($W323&gt;=50%,เงื่อนไข!$F$4,IF($W323&lt;50%,เงื่อนไข!$E$4)))))</f>
        <v>0</v>
      </c>
      <c r="AB323" s="179">
        <f t="shared" si="63"/>
        <v>0</v>
      </c>
      <c r="AC323" s="141">
        <f t="shared" si="64"/>
        <v>0</v>
      </c>
      <c r="AD323" s="175">
        <f>IF(AB323=0,0,AB323/$R323*เงื่อนไข!$B$4)</f>
        <v>0</v>
      </c>
      <c r="AE323" s="181">
        <f t="shared" si="69"/>
        <v>0</v>
      </c>
      <c r="AF323" s="175">
        <f>SUMIF(วันทำงาน!$F$554:$F$687,$B323,วันทำงาน!$J$554:$J$687)</f>
        <v>0</v>
      </c>
      <c r="AG323" s="182">
        <f>IF((AND($W323&gt;=100%,$W323&lt;&gt;"")),เงื่อนไข!$F$8*Y323/$V323,0)</f>
        <v>0</v>
      </c>
      <c r="AH323" s="181">
        <f>SUM(วันทำงาน!AR323:AT323,วันทำงาน!AV323:AX323)</f>
        <v>0</v>
      </c>
      <c r="AI323" s="150"/>
      <c r="AJ323" s="150">
        <f>IF($W323="",0,IF($W323&gt;=100%,เงื่อนไข!$L$4,IF($W323&gt;=80%,เงื่อนไข!$K$4,IF($W323&gt;=50%,เงื่อนไข!$J$4,IF($W323&lt;50%,เงื่อนไข!$I$4)))))</f>
        <v>0</v>
      </c>
      <c r="AK323" s="179">
        <f t="shared" si="65"/>
        <v>0</v>
      </c>
      <c r="AL323" s="175">
        <f t="shared" si="66"/>
        <v>0</v>
      </c>
      <c r="AM323" s="175">
        <f>IF(AK323=0,0,AK323/$R323*เงื่อนไข!$B$4)</f>
        <v>0</v>
      </c>
      <c r="AN323" s="181">
        <f t="shared" si="70"/>
        <v>0</v>
      </c>
      <c r="AO323" s="175">
        <f>SUMIF(วันทำงาน!$F$554:$F$687,$B323,วันทำงาน!$K$554:$K$687)</f>
        <v>0</v>
      </c>
      <c r="AP323" s="182">
        <f>IF((AND($W323&gt;=100%,$W323&lt;&gt;"")),เงื่อนไข!$F$8*AH323/$V323,0)</f>
        <v>0</v>
      </c>
      <c r="AQ323" s="184">
        <f>วันทำงาน!AU323</f>
        <v>0</v>
      </c>
      <c r="AR323" s="150"/>
      <c r="AS323" s="150">
        <f>IF(W323="",0,IF($W323&gt;=100%,เงื่อนไข!$P$4,IF($W323&gt;=80%,เงื่อนไข!$O$4,IF($W323&gt;=50%,เงื่อนไข!$N$4,IF($W323&lt;50%,เงื่อนไข!$M$4)))))</f>
        <v>0</v>
      </c>
      <c r="AT323" s="179">
        <f t="shared" si="67"/>
        <v>0</v>
      </c>
      <c r="AU323" s="175">
        <f t="shared" si="68"/>
        <v>0</v>
      </c>
      <c r="AV323" s="175">
        <f>IF(AT323=0,0,AT323/$R323*เงื่อนไข!$B$4)</f>
        <v>0</v>
      </c>
      <c r="AW323" s="181">
        <f t="shared" si="71"/>
        <v>0</v>
      </c>
      <c r="AX323" s="175">
        <f>SUMIF(วันทำงาน!$F$554:$F$687,$B323,วันทำงาน!$L$554:$L$687)</f>
        <v>0</v>
      </c>
      <c r="AY323" s="182">
        <f>IF((AND($W323&gt;=100%,$W323&lt;&gt;"")),เงื่อนไข!$F$8*AQ323/$V323,0)</f>
        <v>0</v>
      </c>
    </row>
    <row r="324" spans="1:51" s="6" customFormat="1" x14ac:dyDescent="0.25">
      <c r="A324" s="124" t="str">
        <f>IF(วันทำงาน!A324&lt;&gt;"",วันทำงาน!A324,"")</f>
        <v/>
      </c>
      <c r="B324" s="124" t="str">
        <f>IF(วันทำงาน!B324&lt;&gt;"",วันทำงาน!B324,"")</f>
        <v/>
      </c>
      <c r="C324" s="124"/>
      <c r="D324" s="124" t="str">
        <f>IF(วันทำงาน!C324&lt;&gt;"",วันทำงาน!C324,"")</f>
        <v/>
      </c>
      <c r="E324" s="125" t="str">
        <f>IF(วันทำงาน!D324&lt;&gt;"",วันทำงาน!D324,"")</f>
        <v/>
      </c>
      <c r="F324" s="90" t="str">
        <f>IF(วันทำงาน!E324&lt;&gt;"",วันทำงาน!E324,"")</f>
        <v/>
      </c>
      <c r="G324" s="124" t="str">
        <f>IF(วันทำงาน!F324&lt;&gt;"",วันทำงาน!F324,"")</f>
        <v/>
      </c>
      <c r="H324" s="136" t="str">
        <f>IF(F324="Salesman",วันทำงาน!G324,"")</f>
        <v/>
      </c>
      <c r="I324" s="141" t="str">
        <f>IF($H324="","",AB324/$R324*(100%-เงื่อนไข!$B$4))</f>
        <v/>
      </c>
      <c r="J324" s="141" t="str">
        <f>IF($H324="","",AK324/$R324*(100%-เงื่อนไข!$B$4))</f>
        <v/>
      </c>
      <c r="K324" s="141" t="str">
        <f>IF($H324="","",AT324/$R324*(100%-เงื่อนไข!$B$4))</f>
        <v/>
      </c>
      <c r="L324" s="141" t="str">
        <f t="shared" si="72"/>
        <v/>
      </c>
      <c r="M324" s="142" t="str">
        <f>IF((OR(วันทำงาน!H324="",$F$1="")),"",IF(F324="Salesman",วันทำงาน!H324,""))</f>
        <v/>
      </c>
      <c r="N324" s="111">
        <f>IF($M324="",0,IF($X324="P",Y324*เงื่อนไข!$C$5,0))</f>
        <v>0</v>
      </c>
      <c r="O324" s="111">
        <f>IF($M324="",0,IF($X324="P",AH324*เงื่อนไข!$C$5,0))</f>
        <v>0</v>
      </c>
      <c r="P324" s="141">
        <f>IF($M324="",0,IF($X324="P",AQ324*เงื่อนไข!$C$5,0))</f>
        <v>0</v>
      </c>
      <c r="Q324" s="141">
        <f t="shared" si="73"/>
        <v>0</v>
      </c>
      <c r="R324" s="124" t="str">
        <f>IF($A324="","",IF(วันทำงาน!J324&lt;&gt;"",วันทำงาน!J324,""))</f>
        <v/>
      </c>
      <c r="S324" s="124" t="str">
        <f>IF($A324="","",IF(วันทำงาน!K324&lt;&gt;"",วันทำงาน!K324,""))</f>
        <v/>
      </c>
      <c r="T324" s="156">
        <f>IF(วันทำงาน!AZ324&lt;&gt;"",IF(วันทำงาน!AZ324&gt;S324,S324,วันทำงาน!AZ324),"")</f>
        <v>1</v>
      </c>
      <c r="U324" s="106" t="str">
        <f>IF(A324="","",เงื่อนไข!C$4)</f>
        <v/>
      </c>
      <c r="V324" s="106">
        <f t="shared" si="60"/>
        <v>0</v>
      </c>
      <c r="W324" s="105" t="str">
        <f t="shared" si="61"/>
        <v/>
      </c>
      <c r="X324" s="186" t="str">
        <f t="shared" si="62"/>
        <v/>
      </c>
      <c r="Y324" s="184">
        <f>วันทำงาน!AQ324</f>
        <v>0</v>
      </c>
      <c r="Z324" s="150"/>
      <c r="AA324" s="150">
        <f>IF($W324="",0,IF($W324&gt;=100%,เงื่อนไข!$H$4,IF($W324&gt;=80%,เงื่อนไข!$G$4,IF($W324&gt;=50%,เงื่อนไข!$F$4,IF($W324&lt;50%,เงื่อนไข!$E$4)))))</f>
        <v>0</v>
      </c>
      <c r="AB324" s="179">
        <f t="shared" si="63"/>
        <v>0</v>
      </c>
      <c r="AC324" s="141">
        <f t="shared" si="64"/>
        <v>0</v>
      </c>
      <c r="AD324" s="175">
        <f>IF(AB324=0,0,AB324/$R324*เงื่อนไข!$B$4)</f>
        <v>0</v>
      </c>
      <c r="AE324" s="181">
        <f t="shared" si="69"/>
        <v>0</v>
      </c>
      <c r="AF324" s="175">
        <f>SUMIF(วันทำงาน!$F$554:$F$687,$B324,วันทำงาน!$J$554:$J$687)</f>
        <v>0</v>
      </c>
      <c r="AG324" s="182">
        <f>IF((AND($W324&gt;=100%,$W324&lt;&gt;"")),เงื่อนไข!$F$8*Y324/$V324,0)</f>
        <v>0</v>
      </c>
      <c r="AH324" s="181">
        <f>SUM(วันทำงาน!AR324:AT324,วันทำงาน!AV324:AX324)</f>
        <v>0</v>
      </c>
      <c r="AI324" s="150"/>
      <c r="AJ324" s="150">
        <f>IF($W324="",0,IF($W324&gt;=100%,เงื่อนไข!$L$4,IF($W324&gt;=80%,เงื่อนไข!$K$4,IF($W324&gt;=50%,เงื่อนไข!$J$4,IF($W324&lt;50%,เงื่อนไข!$I$4)))))</f>
        <v>0</v>
      </c>
      <c r="AK324" s="179">
        <f t="shared" si="65"/>
        <v>0</v>
      </c>
      <c r="AL324" s="175">
        <f t="shared" si="66"/>
        <v>0</v>
      </c>
      <c r="AM324" s="175">
        <f>IF(AK324=0,0,AK324/$R324*เงื่อนไข!$B$4)</f>
        <v>0</v>
      </c>
      <c r="AN324" s="181">
        <f t="shared" si="70"/>
        <v>0</v>
      </c>
      <c r="AO324" s="175">
        <f>SUMIF(วันทำงาน!$F$554:$F$687,$B324,วันทำงาน!$K$554:$K$687)</f>
        <v>0</v>
      </c>
      <c r="AP324" s="182">
        <f>IF((AND($W324&gt;=100%,$W324&lt;&gt;"")),เงื่อนไข!$F$8*AH324/$V324,0)</f>
        <v>0</v>
      </c>
      <c r="AQ324" s="184">
        <f>วันทำงาน!AU324</f>
        <v>0</v>
      </c>
      <c r="AR324" s="150"/>
      <c r="AS324" s="150">
        <f>IF(W324="",0,IF($W324&gt;=100%,เงื่อนไข!$P$4,IF($W324&gt;=80%,เงื่อนไข!$O$4,IF($W324&gt;=50%,เงื่อนไข!$N$4,IF($W324&lt;50%,เงื่อนไข!$M$4)))))</f>
        <v>0</v>
      </c>
      <c r="AT324" s="179">
        <f t="shared" si="67"/>
        <v>0</v>
      </c>
      <c r="AU324" s="175">
        <f t="shared" si="68"/>
        <v>0</v>
      </c>
      <c r="AV324" s="175">
        <f>IF(AT324=0,0,AT324/$R324*เงื่อนไข!$B$4)</f>
        <v>0</v>
      </c>
      <c r="AW324" s="181">
        <f t="shared" si="71"/>
        <v>0</v>
      </c>
      <c r="AX324" s="175">
        <f>SUMIF(วันทำงาน!$F$554:$F$687,$B324,วันทำงาน!$L$554:$L$687)</f>
        <v>0</v>
      </c>
      <c r="AY324" s="182">
        <f>IF((AND($W324&gt;=100%,$W324&lt;&gt;"")),เงื่อนไข!$F$8*AQ324/$V324,0)</f>
        <v>0</v>
      </c>
    </row>
    <row r="325" spans="1:51" s="6" customFormat="1" x14ac:dyDescent="0.25">
      <c r="A325" s="124" t="str">
        <f>IF(วันทำงาน!A325&lt;&gt;"",วันทำงาน!A325,"")</f>
        <v/>
      </c>
      <c r="B325" s="124" t="str">
        <f>IF(วันทำงาน!B325&lt;&gt;"",วันทำงาน!B325,"")</f>
        <v/>
      </c>
      <c r="C325" s="124"/>
      <c r="D325" s="124" t="str">
        <f>IF(วันทำงาน!C325&lt;&gt;"",วันทำงาน!C325,"")</f>
        <v/>
      </c>
      <c r="E325" s="125" t="str">
        <f>IF(วันทำงาน!D325&lt;&gt;"",วันทำงาน!D325,"")</f>
        <v/>
      </c>
      <c r="F325" s="90" t="str">
        <f>IF(วันทำงาน!E325&lt;&gt;"",วันทำงาน!E325,"")</f>
        <v/>
      </c>
      <c r="G325" s="124" t="str">
        <f>IF(วันทำงาน!F325&lt;&gt;"",วันทำงาน!F325,"")</f>
        <v/>
      </c>
      <c r="H325" s="136" t="str">
        <f>IF(F325="Salesman",วันทำงาน!G325,"")</f>
        <v/>
      </c>
      <c r="I325" s="141" t="str">
        <f>IF($H325="","",AB325/$R325*(100%-เงื่อนไข!$B$4))</f>
        <v/>
      </c>
      <c r="J325" s="141" t="str">
        <f>IF($H325="","",AK325/$R325*(100%-เงื่อนไข!$B$4))</f>
        <v/>
      </c>
      <c r="K325" s="141" t="str">
        <f>IF($H325="","",AT325/$R325*(100%-เงื่อนไข!$B$4))</f>
        <v/>
      </c>
      <c r="L325" s="141" t="str">
        <f t="shared" si="72"/>
        <v/>
      </c>
      <c r="M325" s="142" t="str">
        <f>IF((OR(วันทำงาน!H325="",$F$1="")),"",IF(F325="Salesman",วันทำงาน!H325,""))</f>
        <v/>
      </c>
      <c r="N325" s="111">
        <f>IF($M325="",0,IF($X325="P",Y325*เงื่อนไข!$C$5,0))</f>
        <v>0</v>
      </c>
      <c r="O325" s="111">
        <f>IF($M325="",0,IF($X325="P",AH325*เงื่อนไข!$C$5,0))</f>
        <v>0</v>
      </c>
      <c r="P325" s="141">
        <f>IF($M325="",0,IF($X325="P",AQ325*เงื่อนไข!$C$5,0))</f>
        <v>0</v>
      </c>
      <c r="Q325" s="141">
        <f t="shared" si="73"/>
        <v>0</v>
      </c>
      <c r="R325" s="124" t="str">
        <f>IF($A325="","",IF(วันทำงาน!J325&lt;&gt;"",วันทำงาน!J325,""))</f>
        <v/>
      </c>
      <c r="S325" s="124" t="str">
        <f>IF($A325="","",IF(วันทำงาน!K325&lt;&gt;"",วันทำงาน!K325,""))</f>
        <v/>
      </c>
      <c r="T325" s="156">
        <f>IF(วันทำงาน!AZ325&lt;&gt;"",IF(วันทำงาน!AZ325&gt;S325,S325,วันทำงาน!AZ325),"")</f>
        <v>1</v>
      </c>
      <c r="U325" s="106" t="str">
        <f>IF(A325="","",เงื่อนไข!C$4)</f>
        <v/>
      </c>
      <c r="V325" s="106">
        <f t="shared" si="60"/>
        <v>0</v>
      </c>
      <c r="W325" s="105" t="str">
        <f t="shared" si="61"/>
        <v/>
      </c>
      <c r="X325" s="186" t="str">
        <f t="shared" si="62"/>
        <v/>
      </c>
      <c r="Y325" s="184">
        <f>วันทำงาน!AQ325</f>
        <v>0</v>
      </c>
      <c r="Z325" s="150"/>
      <c r="AA325" s="150">
        <f>IF($W325="",0,IF($W325&gt;=100%,เงื่อนไข!$H$4,IF($W325&gt;=80%,เงื่อนไข!$G$4,IF($W325&gt;=50%,เงื่อนไข!$F$4,IF($W325&lt;50%,เงื่อนไข!$E$4)))))</f>
        <v>0</v>
      </c>
      <c r="AB325" s="179">
        <f t="shared" si="63"/>
        <v>0</v>
      </c>
      <c r="AC325" s="141">
        <f t="shared" si="64"/>
        <v>0</v>
      </c>
      <c r="AD325" s="175">
        <f>IF(AB325=0,0,AB325/$R325*เงื่อนไข!$B$4)</f>
        <v>0</v>
      </c>
      <c r="AE325" s="181">
        <f t="shared" si="69"/>
        <v>0</v>
      </c>
      <c r="AF325" s="175">
        <f>SUMIF(วันทำงาน!$F$554:$F$687,$B325,วันทำงาน!$J$554:$J$687)</f>
        <v>0</v>
      </c>
      <c r="AG325" s="182">
        <f>IF((AND($W325&gt;=100%,$W325&lt;&gt;"")),เงื่อนไข!$F$8*Y325/$V325,0)</f>
        <v>0</v>
      </c>
      <c r="AH325" s="181">
        <f>SUM(วันทำงาน!AR325:AT325,วันทำงาน!AV325:AX325)</f>
        <v>0</v>
      </c>
      <c r="AI325" s="150"/>
      <c r="AJ325" s="150">
        <f>IF($W325="",0,IF($W325&gt;=100%,เงื่อนไข!$L$4,IF($W325&gt;=80%,เงื่อนไข!$K$4,IF($W325&gt;=50%,เงื่อนไข!$J$4,IF($W325&lt;50%,เงื่อนไข!$I$4)))))</f>
        <v>0</v>
      </c>
      <c r="AK325" s="179">
        <f t="shared" si="65"/>
        <v>0</v>
      </c>
      <c r="AL325" s="175">
        <f t="shared" si="66"/>
        <v>0</v>
      </c>
      <c r="AM325" s="175">
        <f>IF(AK325=0,0,AK325/$R325*เงื่อนไข!$B$4)</f>
        <v>0</v>
      </c>
      <c r="AN325" s="181">
        <f t="shared" si="70"/>
        <v>0</v>
      </c>
      <c r="AO325" s="175">
        <f>SUMIF(วันทำงาน!$F$554:$F$687,$B325,วันทำงาน!$K$554:$K$687)</f>
        <v>0</v>
      </c>
      <c r="AP325" s="182">
        <f>IF((AND($W325&gt;=100%,$W325&lt;&gt;"")),เงื่อนไข!$F$8*AH325/$V325,0)</f>
        <v>0</v>
      </c>
      <c r="AQ325" s="184">
        <f>วันทำงาน!AU325</f>
        <v>0</v>
      </c>
      <c r="AR325" s="150"/>
      <c r="AS325" s="150">
        <f>IF(W325="",0,IF($W325&gt;=100%,เงื่อนไข!$P$4,IF($W325&gt;=80%,เงื่อนไข!$O$4,IF($W325&gt;=50%,เงื่อนไข!$N$4,IF($W325&lt;50%,เงื่อนไข!$M$4)))))</f>
        <v>0</v>
      </c>
      <c r="AT325" s="179">
        <f t="shared" si="67"/>
        <v>0</v>
      </c>
      <c r="AU325" s="175">
        <f t="shared" si="68"/>
        <v>0</v>
      </c>
      <c r="AV325" s="175">
        <f>IF(AT325=0,0,AT325/$R325*เงื่อนไข!$B$4)</f>
        <v>0</v>
      </c>
      <c r="AW325" s="181">
        <f t="shared" si="71"/>
        <v>0</v>
      </c>
      <c r="AX325" s="175">
        <f>SUMIF(วันทำงาน!$F$554:$F$687,$B325,วันทำงาน!$L$554:$L$687)</f>
        <v>0</v>
      </c>
      <c r="AY325" s="182">
        <f>IF((AND($W325&gt;=100%,$W325&lt;&gt;"")),เงื่อนไข!$F$8*AQ325/$V325,0)</f>
        <v>0</v>
      </c>
    </row>
    <row r="326" spans="1:51" s="6" customFormat="1" x14ac:dyDescent="0.25">
      <c r="A326" s="124" t="str">
        <f>IF(วันทำงาน!A326&lt;&gt;"",วันทำงาน!A326,"")</f>
        <v/>
      </c>
      <c r="B326" s="124" t="str">
        <f>IF(วันทำงาน!B326&lt;&gt;"",วันทำงาน!B326,"")</f>
        <v/>
      </c>
      <c r="C326" s="124"/>
      <c r="D326" s="124" t="str">
        <f>IF(วันทำงาน!C326&lt;&gt;"",วันทำงาน!C326,"")</f>
        <v/>
      </c>
      <c r="E326" s="125" t="str">
        <f>IF(วันทำงาน!D326&lt;&gt;"",วันทำงาน!D326,"")</f>
        <v/>
      </c>
      <c r="F326" s="90" t="str">
        <f>IF(วันทำงาน!E326&lt;&gt;"",วันทำงาน!E326,"")</f>
        <v/>
      </c>
      <c r="G326" s="124" t="str">
        <f>IF(วันทำงาน!F326&lt;&gt;"",วันทำงาน!F326,"")</f>
        <v/>
      </c>
      <c r="H326" s="136" t="str">
        <f>IF(F326="Salesman",วันทำงาน!G326,"")</f>
        <v/>
      </c>
      <c r="I326" s="141" t="str">
        <f>IF($H326="","",AB326/$R326*(100%-เงื่อนไข!$B$4))</f>
        <v/>
      </c>
      <c r="J326" s="141" t="str">
        <f>IF($H326="","",AK326/$R326*(100%-เงื่อนไข!$B$4))</f>
        <v/>
      </c>
      <c r="K326" s="141" t="str">
        <f>IF($H326="","",AT326/$R326*(100%-เงื่อนไข!$B$4))</f>
        <v/>
      </c>
      <c r="L326" s="141" t="str">
        <f t="shared" si="72"/>
        <v/>
      </c>
      <c r="M326" s="142" t="str">
        <f>IF((OR(วันทำงาน!H326="",$F$1="")),"",IF(F326="Salesman",วันทำงาน!H326,""))</f>
        <v/>
      </c>
      <c r="N326" s="111">
        <f>IF($M326="",0,IF($X326="P",Y326*เงื่อนไข!$C$5,0))</f>
        <v>0</v>
      </c>
      <c r="O326" s="111">
        <f>IF($M326="",0,IF($X326="P",AH326*เงื่อนไข!$C$5,0))</f>
        <v>0</v>
      </c>
      <c r="P326" s="141">
        <f>IF($M326="",0,IF($X326="P",AQ326*เงื่อนไข!$C$5,0))</f>
        <v>0</v>
      </c>
      <c r="Q326" s="141">
        <f t="shared" si="73"/>
        <v>0</v>
      </c>
      <c r="R326" s="124" t="str">
        <f>IF($A326="","",IF(วันทำงาน!J326&lt;&gt;"",วันทำงาน!J326,""))</f>
        <v/>
      </c>
      <c r="S326" s="124" t="str">
        <f>IF($A326="","",IF(วันทำงาน!K326&lt;&gt;"",วันทำงาน!K326,""))</f>
        <v/>
      </c>
      <c r="T326" s="156">
        <f>IF(วันทำงาน!AZ326&lt;&gt;"",IF(วันทำงาน!AZ326&gt;S326,S326,วันทำงาน!AZ326),"")</f>
        <v>1</v>
      </c>
      <c r="U326" s="106" t="str">
        <f>IF(A326="","",เงื่อนไข!C$4)</f>
        <v/>
      </c>
      <c r="V326" s="106">
        <f t="shared" ref="V326:V389" si="74">SUM(Y326,AH326,AQ326)</f>
        <v>0</v>
      </c>
      <c r="W326" s="105" t="str">
        <f t="shared" ref="W326:W389" si="75">IF((OR(U326=0,U326="")),"",V326/U326)</f>
        <v/>
      </c>
      <c r="X326" s="186" t="str">
        <f t="shared" ref="X326:X389" si="76">IF((AND(F326="Salesman",W326&gt;=80%)),"P","")</f>
        <v/>
      </c>
      <c r="Y326" s="184">
        <f>วันทำงาน!AQ326</f>
        <v>0</v>
      </c>
      <c r="Z326" s="150"/>
      <c r="AA326" s="150">
        <f>IF($W326="",0,IF($W326&gt;=100%,เงื่อนไข!$H$4,IF($W326&gt;=80%,เงื่อนไข!$G$4,IF($W326&gt;=50%,เงื่อนไข!$F$4,IF($W326&lt;50%,เงื่อนไข!$E$4)))))</f>
        <v>0</v>
      </c>
      <c r="AB326" s="179">
        <f t="shared" ref="AB326:AB389" si="77">Y326*AA326</f>
        <v>0</v>
      </c>
      <c r="AC326" s="141">
        <f t="shared" ref="AC326:AC389" si="78">IF(AB326=0,0,AB326/$R326)</f>
        <v>0</v>
      </c>
      <c r="AD326" s="175">
        <f>IF(AB326=0,0,AB326/$R326*เงื่อนไข!$B$4)</f>
        <v>0</v>
      </c>
      <c r="AE326" s="181">
        <f t="shared" si="69"/>
        <v>0</v>
      </c>
      <c r="AF326" s="175">
        <f>SUMIF(วันทำงาน!$F$554:$F$687,$B326,วันทำงาน!$J$554:$J$687)</f>
        <v>0</v>
      </c>
      <c r="AG326" s="182">
        <f>IF((AND($W326&gt;=100%,$W326&lt;&gt;"")),เงื่อนไข!$F$8*Y326/$V326,0)</f>
        <v>0</v>
      </c>
      <c r="AH326" s="181">
        <f>SUM(วันทำงาน!AR326:AT326,วันทำงาน!AV326:AX326)</f>
        <v>0</v>
      </c>
      <c r="AI326" s="150"/>
      <c r="AJ326" s="150">
        <f>IF($W326="",0,IF($W326&gt;=100%,เงื่อนไข!$L$4,IF($W326&gt;=80%,เงื่อนไข!$K$4,IF($W326&gt;=50%,เงื่อนไข!$J$4,IF($W326&lt;50%,เงื่อนไข!$I$4)))))</f>
        <v>0</v>
      </c>
      <c r="AK326" s="179">
        <f t="shared" ref="AK326:AK389" si="79">AH326*AJ326</f>
        <v>0</v>
      </c>
      <c r="AL326" s="175">
        <f t="shared" ref="AL326:AL389" si="80">IF(AK326=0,0,AK326/$R326)</f>
        <v>0</v>
      </c>
      <c r="AM326" s="175">
        <f>IF(AK326=0,0,AK326/$R326*เงื่อนไข!$B$4)</f>
        <v>0</v>
      </c>
      <c r="AN326" s="181">
        <f t="shared" si="70"/>
        <v>0</v>
      </c>
      <c r="AO326" s="175">
        <f>SUMIF(วันทำงาน!$F$554:$F$687,$B326,วันทำงาน!$K$554:$K$687)</f>
        <v>0</v>
      </c>
      <c r="AP326" s="182">
        <f>IF((AND($W326&gt;=100%,$W326&lt;&gt;"")),เงื่อนไข!$F$8*AH326/$V326,0)</f>
        <v>0</v>
      </c>
      <c r="AQ326" s="184">
        <f>วันทำงาน!AU326</f>
        <v>0</v>
      </c>
      <c r="AR326" s="150"/>
      <c r="AS326" s="150">
        <f>IF(W326="",0,IF($W326&gt;=100%,เงื่อนไข!$P$4,IF($W326&gt;=80%,เงื่อนไข!$O$4,IF($W326&gt;=50%,เงื่อนไข!$N$4,IF($W326&lt;50%,เงื่อนไข!$M$4)))))</f>
        <v>0</v>
      </c>
      <c r="AT326" s="179">
        <f t="shared" ref="AT326:AT389" si="81">AQ326*AS326</f>
        <v>0</v>
      </c>
      <c r="AU326" s="175">
        <f t="shared" ref="AU326:AU389" si="82">IF(AT326=0,0,AT326/$R326)</f>
        <v>0</v>
      </c>
      <c r="AV326" s="175">
        <f>IF(AT326=0,0,AT326/$R326*เงื่อนไข!$B$4)</f>
        <v>0</v>
      </c>
      <c r="AW326" s="181">
        <f t="shared" si="71"/>
        <v>0</v>
      </c>
      <c r="AX326" s="175">
        <f>SUMIF(วันทำงาน!$F$554:$F$687,$B326,วันทำงาน!$L$554:$L$687)</f>
        <v>0</v>
      </c>
      <c r="AY326" s="182">
        <f>IF((AND($W326&gt;=100%,$W326&lt;&gt;"")),เงื่อนไข!$F$8*AQ326/$V326,0)</f>
        <v>0</v>
      </c>
    </row>
    <row r="327" spans="1:51" s="6" customFormat="1" x14ac:dyDescent="0.25">
      <c r="A327" s="124" t="str">
        <f>IF(วันทำงาน!A327&lt;&gt;"",วันทำงาน!A327,"")</f>
        <v/>
      </c>
      <c r="B327" s="124" t="str">
        <f>IF(วันทำงาน!B327&lt;&gt;"",วันทำงาน!B327,"")</f>
        <v/>
      </c>
      <c r="C327" s="124"/>
      <c r="D327" s="124" t="str">
        <f>IF(วันทำงาน!C327&lt;&gt;"",วันทำงาน!C327,"")</f>
        <v/>
      </c>
      <c r="E327" s="125" t="str">
        <f>IF(วันทำงาน!D327&lt;&gt;"",วันทำงาน!D327,"")</f>
        <v/>
      </c>
      <c r="F327" s="90" t="str">
        <f>IF(วันทำงาน!E327&lt;&gt;"",วันทำงาน!E327,"")</f>
        <v/>
      </c>
      <c r="G327" s="124" t="str">
        <f>IF(วันทำงาน!F327&lt;&gt;"",วันทำงาน!F327,"")</f>
        <v/>
      </c>
      <c r="H327" s="136" t="str">
        <f>IF(F327="Salesman",วันทำงาน!G327,"")</f>
        <v/>
      </c>
      <c r="I327" s="141" t="str">
        <f>IF($H327="","",AB327/$R327*(100%-เงื่อนไข!$B$4))</f>
        <v/>
      </c>
      <c r="J327" s="141" t="str">
        <f>IF($H327="","",AK327/$R327*(100%-เงื่อนไข!$B$4))</f>
        <v/>
      </c>
      <c r="K327" s="141" t="str">
        <f>IF($H327="","",AT327/$R327*(100%-เงื่อนไข!$B$4))</f>
        <v/>
      </c>
      <c r="L327" s="141" t="str">
        <f t="shared" si="72"/>
        <v/>
      </c>
      <c r="M327" s="142" t="str">
        <f>IF((OR(วันทำงาน!H327="",$F$1="")),"",IF(F327="Salesman",วันทำงาน!H327,""))</f>
        <v/>
      </c>
      <c r="N327" s="111">
        <f>IF($M327="",0,IF($X327="P",Y327*เงื่อนไข!$C$5,0))</f>
        <v>0</v>
      </c>
      <c r="O327" s="111">
        <f>IF($M327="",0,IF($X327="P",AH327*เงื่อนไข!$C$5,0))</f>
        <v>0</v>
      </c>
      <c r="P327" s="141">
        <f>IF($M327="",0,IF($X327="P",AQ327*เงื่อนไข!$C$5,0))</f>
        <v>0</v>
      </c>
      <c r="Q327" s="141">
        <f t="shared" si="73"/>
        <v>0</v>
      </c>
      <c r="R327" s="124" t="str">
        <f>IF($A327="","",IF(วันทำงาน!J327&lt;&gt;"",วันทำงาน!J327,""))</f>
        <v/>
      </c>
      <c r="S327" s="124" t="str">
        <f>IF($A327="","",IF(วันทำงาน!K327&lt;&gt;"",วันทำงาน!K327,""))</f>
        <v/>
      </c>
      <c r="T327" s="156">
        <f>IF(วันทำงาน!AZ327&lt;&gt;"",IF(วันทำงาน!AZ327&gt;S327,S327,วันทำงาน!AZ327),"")</f>
        <v>1</v>
      </c>
      <c r="U327" s="106" t="str">
        <f>IF(A327="","",เงื่อนไข!C$4)</f>
        <v/>
      </c>
      <c r="V327" s="106">
        <f t="shared" si="74"/>
        <v>0</v>
      </c>
      <c r="W327" s="105" t="str">
        <f t="shared" si="75"/>
        <v/>
      </c>
      <c r="X327" s="186" t="str">
        <f t="shared" si="76"/>
        <v/>
      </c>
      <c r="Y327" s="184">
        <f>วันทำงาน!AQ327</f>
        <v>0</v>
      </c>
      <c r="Z327" s="150"/>
      <c r="AA327" s="150">
        <f>IF($W327="",0,IF($W327&gt;=100%,เงื่อนไข!$H$4,IF($W327&gt;=80%,เงื่อนไข!$G$4,IF($W327&gt;=50%,เงื่อนไข!$F$4,IF($W327&lt;50%,เงื่อนไข!$E$4)))))</f>
        <v>0</v>
      </c>
      <c r="AB327" s="179">
        <f t="shared" si="77"/>
        <v>0</v>
      </c>
      <c r="AC327" s="141">
        <f t="shared" si="78"/>
        <v>0</v>
      </c>
      <c r="AD327" s="175">
        <f>IF(AB327=0,0,AB327/$R327*เงื่อนไข!$B$4)</f>
        <v>0</v>
      </c>
      <c r="AE327" s="181">
        <f t="shared" ref="AE327:AE390" si="83">IF($F327="Trainer Rollout",VLOOKUP($B327,$M$15:$P$550,2,0),IF($F327="Driver",VLOOKUP($B327,$H$15:$K$550,2,0)*$S327,IF((AND(AC327=0,AD327=0)),0,(AC327*$T327)+(AD327*($S327-$T327)))))</f>
        <v>0</v>
      </c>
      <c r="AF327" s="175">
        <f>SUMIF(วันทำงาน!$F$554:$F$687,$B327,วันทำงาน!$J$554:$J$687)</f>
        <v>0</v>
      </c>
      <c r="AG327" s="182">
        <f>IF((AND($W327&gt;=100%,$W327&lt;&gt;"")),เงื่อนไข!$F$8*Y327/$V327,0)</f>
        <v>0</v>
      </c>
      <c r="AH327" s="181">
        <f>SUM(วันทำงาน!AR327:AT327,วันทำงาน!AV327:AX327)</f>
        <v>0</v>
      </c>
      <c r="AI327" s="150"/>
      <c r="AJ327" s="150">
        <f>IF($W327="",0,IF($W327&gt;=100%,เงื่อนไข!$L$4,IF($W327&gt;=80%,เงื่อนไข!$K$4,IF($W327&gt;=50%,เงื่อนไข!$J$4,IF($W327&lt;50%,เงื่อนไข!$I$4)))))</f>
        <v>0</v>
      </c>
      <c r="AK327" s="179">
        <f t="shared" si="79"/>
        <v>0</v>
      </c>
      <c r="AL327" s="175">
        <f t="shared" si="80"/>
        <v>0</v>
      </c>
      <c r="AM327" s="175">
        <f>IF(AK327=0,0,AK327/$R327*เงื่อนไข!$B$4)</f>
        <v>0</v>
      </c>
      <c r="AN327" s="181">
        <f t="shared" ref="AN327:AN390" si="84">IF($F327="Trainer Rollout",VLOOKUP($B327,$M$15:$P$550,3,0),IF($F327="Driver",VLOOKUP($B327,$H$15:$K$550,3,0)*$S327,IF((AND(AL327=0,AM327=0)),0,(AL327*$T327)+(AM327*($S327-$T327)))))</f>
        <v>0</v>
      </c>
      <c r="AO327" s="175">
        <f>SUMIF(วันทำงาน!$F$554:$F$687,$B327,วันทำงาน!$K$554:$K$687)</f>
        <v>0</v>
      </c>
      <c r="AP327" s="182">
        <f>IF((AND($W327&gt;=100%,$W327&lt;&gt;"")),เงื่อนไข!$F$8*AH327/$V327,0)</f>
        <v>0</v>
      </c>
      <c r="AQ327" s="184">
        <f>วันทำงาน!AU327</f>
        <v>0</v>
      </c>
      <c r="AR327" s="150"/>
      <c r="AS327" s="150">
        <f>IF(W327="",0,IF($W327&gt;=100%,เงื่อนไข!$P$4,IF($W327&gt;=80%,เงื่อนไข!$O$4,IF($W327&gt;=50%,เงื่อนไข!$N$4,IF($W327&lt;50%,เงื่อนไข!$M$4)))))</f>
        <v>0</v>
      </c>
      <c r="AT327" s="179">
        <f t="shared" si="81"/>
        <v>0</v>
      </c>
      <c r="AU327" s="175">
        <f t="shared" si="82"/>
        <v>0</v>
      </c>
      <c r="AV327" s="175">
        <f>IF(AT327=0,0,AT327/$R327*เงื่อนไข!$B$4)</f>
        <v>0</v>
      </c>
      <c r="AW327" s="181">
        <f t="shared" ref="AW327:AW390" si="85">IF($F327="Trainer Rollout",VLOOKUP($B327,$M$15:$P$550,4,0),IF($F327="Driver",VLOOKUP($B327,$H$15:$K$550,4,0)*$S327,IF((AND(AU327=0,AV327=0)),0,(AU327*$T327)+(AV327*($S327-$T327)))))</f>
        <v>0</v>
      </c>
      <c r="AX327" s="175">
        <f>SUMIF(วันทำงาน!$F$554:$F$687,$B327,วันทำงาน!$L$554:$L$687)</f>
        <v>0</v>
      </c>
      <c r="AY327" s="182">
        <f>IF((AND($W327&gt;=100%,$W327&lt;&gt;"")),เงื่อนไข!$F$8*AQ327/$V327,0)</f>
        <v>0</v>
      </c>
    </row>
    <row r="328" spans="1:51" s="6" customFormat="1" x14ac:dyDescent="0.25">
      <c r="A328" s="124" t="str">
        <f>IF(วันทำงาน!A328&lt;&gt;"",วันทำงาน!A328,"")</f>
        <v/>
      </c>
      <c r="B328" s="124" t="str">
        <f>IF(วันทำงาน!B328&lt;&gt;"",วันทำงาน!B328,"")</f>
        <v/>
      </c>
      <c r="C328" s="124"/>
      <c r="D328" s="124" t="str">
        <f>IF(วันทำงาน!C328&lt;&gt;"",วันทำงาน!C328,"")</f>
        <v/>
      </c>
      <c r="E328" s="125" t="str">
        <f>IF(วันทำงาน!D328&lt;&gt;"",วันทำงาน!D328,"")</f>
        <v/>
      </c>
      <c r="F328" s="90" t="str">
        <f>IF(วันทำงาน!E328&lt;&gt;"",วันทำงาน!E328,"")</f>
        <v/>
      </c>
      <c r="G328" s="124" t="str">
        <f>IF(วันทำงาน!F328&lt;&gt;"",วันทำงาน!F328,"")</f>
        <v/>
      </c>
      <c r="H328" s="136" t="str">
        <f>IF(F328="Salesman",วันทำงาน!G328,"")</f>
        <v/>
      </c>
      <c r="I328" s="141" t="str">
        <f>IF($H328="","",AB328/$R328*(100%-เงื่อนไข!$B$4))</f>
        <v/>
      </c>
      <c r="J328" s="141" t="str">
        <f>IF($H328="","",AK328/$R328*(100%-เงื่อนไข!$B$4))</f>
        <v/>
      </c>
      <c r="K328" s="141" t="str">
        <f>IF($H328="","",AT328/$R328*(100%-เงื่อนไข!$B$4))</f>
        <v/>
      </c>
      <c r="L328" s="141" t="str">
        <f t="shared" si="72"/>
        <v/>
      </c>
      <c r="M328" s="142" t="str">
        <f>IF((OR(วันทำงาน!H328="",$F$1="")),"",IF(F328="Salesman",วันทำงาน!H328,""))</f>
        <v/>
      </c>
      <c r="N328" s="111">
        <f>IF($M328="",0,IF($X328="P",Y328*เงื่อนไข!$C$5,0))</f>
        <v>0</v>
      </c>
      <c r="O328" s="111">
        <f>IF($M328="",0,IF($X328="P",AH328*เงื่อนไข!$C$5,0))</f>
        <v>0</v>
      </c>
      <c r="P328" s="141">
        <f>IF($M328="",0,IF($X328="P",AQ328*เงื่อนไข!$C$5,0))</f>
        <v>0</v>
      </c>
      <c r="Q328" s="141">
        <f t="shared" si="73"/>
        <v>0</v>
      </c>
      <c r="R328" s="124" t="str">
        <f>IF($A328="","",IF(วันทำงาน!J328&lt;&gt;"",วันทำงาน!J328,""))</f>
        <v/>
      </c>
      <c r="S328" s="124" t="str">
        <f>IF($A328="","",IF(วันทำงาน!K328&lt;&gt;"",วันทำงาน!K328,""))</f>
        <v/>
      </c>
      <c r="T328" s="156">
        <f>IF(วันทำงาน!AZ328&lt;&gt;"",IF(วันทำงาน!AZ328&gt;S328,S328,วันทำงาน!AZ328),"")</f>
        <v>1</v>
      </c>
      <c r="U328" s="106" t="str">
        <f>IF(A328="","",เงื่อนไข!C$4)</f>
        <v/>
      </c>
      <c r="V328" s="106">
        <f t="shared" si="74"/>
        <v>0</v>
      </c>
      <c r="W328" s="105" t="str">
        <f t="shared" si="75"/>
        <v/>
      </c>
      <c r="X328" s="186" t="str">
        <f t="shared" si="76"/>
        <v/>
      </c>
      <c r="Y328" s="184">
        <f>วันทำงาน!AQ328</f>
        <v>0</v>
      </c>
      <c r="Z328" s="150"/>
      <c r="AA328" s="150">
        <f>IF($W328="",0,IF($W328&gt;=100%,เงื่อนไข!$H$4,IF($W328&gt;=80%,เงื่อนไข!$G$4,IF($W328&gt;=50%,เงื่อนไข!$F$4,IF($W328&lt;50%,เงื่อนไข!$E$4)))))</f>
        <v>0</v>
      </c>
      <c r="AB328" s="179">
        <f t="shared" si="77"/>
        <v>0</v>
      </c>
      <c r="AC328" s="141">
        <f t="shared" si="78"/>
        <v>0</v>
      </c>
      <c r="AD328" s="175">
        <f>IF(AB328=0,0,AB328/$R328*เงื่อนไข!$B$4)</f>
        <v>0</v>
      </c>
      <c r="AE328" s="181">
        <f t="shared" si="83"/>
        <v>0</v>
      </c>
      <c r="AF328" s="175">
        <f>SUMIF(วันทำงาน!$F$554:$F$687,$B328,วันทำงาน!$J$554:$J$687)</f>
        <v>0</v>
      </c>
      <c r="AG328" s="182">
        <f>IF((AND($W328&gt;=100%,$W328&lt;&gt;"")),เงื่อนไข!$F$8*Y328/$V328,0)</f>
        <v>0</v>
      </c>
      <c r="AH328" s="181">
        <f>SUM(วันทำงาน!AR328:AT328,วันทำงาน!AV328:AX328)</f>
        <v>0</v>
      </c>
      <c r="AI328" s="150"/>
      <c r="AJ328" s="150">
        <f>IF($W328="",0,IF($W328&gt;=100%,เงื่อนไข!$L$4,IF($W328&gt;=80%,เงื่อนไข!$K$4,IF($W328&gt;=50%,เงื่อนไข!$J$4,IF($W328&lt;50%,เงื่อนไข!$I$4)))))</f>
        <v>0</v>
      </c>
      <c r="AK328" s="179">
        <f t="shared" si="79"/>
        <v>0</v>
      </c>
      <c r="AL328" s="175">
        <f t="shared" si="80"/>
        <v>0</v>
      </c>
      <c r="AM328" s="175">
        <f>IF(AK328=0,0,AK328/$R328*เงื่อนไข!$B$4)</f>
        <v>0</v>
      </c>
      <c r="AN328" s="181">
        <f t="shared" si="84"/>
        <v>0</v>
      </c>
      <c r="AO328" s="175">
        <f>SUMIF(วันทำงาน!$F$554:$F$687,$B328,วันทำงาน!$K$554:$K$687)</f>
        <v>0</v>
      </c>
      <c r="AP328" s="182">
        <f>IF((AND($W328&gt;=100%,$W328&lt;&gt;"")),เงื่อนไข!$F$8*AH328/$V328,0)</f>
        <v>0</v>
      </c>
      <c r="AQ328" s="184">
        <f>วันทำงาน!AU328</f>
        <v>0</v>
      </c>
      <c r="AR328" s="150"/>
      <c r="AS328" s="150">
        <f>IF(W328="",0,IF($W328&gt;=100%,เงื่อนไข!$P$4,IF($W328&gt;=80%,เงื่อนไข!$O$4,IF($W328&gt;=50%,เงื่อนไข!$N$4,IF($W328&lt;50%,เงื่อนไข!$M$4)))))</f>
        <v>0</v>
      </c>
      <c r="AT328" s="179">
        <f t="shared" si="81"/>
        <v>0</v>
      </c>
      <c r="AU328" s="175">
        <f t="shared" si="82"/>
        <v>0</v>
      </c>
      <c r="AV328" s="175">
        <f>IF(AT328=0,0,AT328/$R328*เงื่อนไข!$B$4)</f>
        <v>0</v>
      </c>
      <c r="AW328" s="181">
        <f t="shared" si="85"/>
        <v>0</v>
      </c>
      <c r="AX328" s="175">
        <f>SUMIF(วันทำงาน!$F$554:$F$687,$B328,วันทำงาน!$L$554:$L$687)</f>
        <v>0</v>
      </c>
      <c r="AY328" s="182">
        <f>IF((AND($W328&gt;=100%,$W328&lt;&gt;"")),เงื่อนไข!$F$8*AQ328/$V328,0)</f>
        <v>0</v>
      </c>
    </row>
    <row r="329" spans="1:51" s="6" customFormat="1" x14ac:dyDescent="0.25">
      <c r="A329" s="124" t="str">
        <f>IF(วันทำงาน!A329&lt;&gt;"",วันทำงาน!A329,"")</f>
        <v/>
      </c>
      <c r="B329" s="124" t="str">
        <f>IF(วันทำงาน!B329&lt;&gt;"",วันทำงาน!B329,"")</f>
        <v/>
      </c>
      <c r="C329" s="124"/>
      <c r="D329" s="124" t="str">
        <f>IF(วันทำงาน!C329&lt;&gt;"",วันทำงาน!C329,"")</f>
        <v/>
      </c>
      <c r="E329" s="125" t="str">
        <f>IF(วันทำงาน!D329&lt;&gt;"",วันทำงาน!D329,"")</f>
        <v/>
      </c>
      <c r="F329" s="90" t="str">
        <f>IF(วันทำงาน!E329&lt;&gt;"",วันทำงาน!E329,"")</f>
        <v/>
      </c>
      <c r="G329" s="124" t="str">
        <f>IF(วันทำงาน!F329&lt;&gt;"",วันทำงาน!F329,"")</f>
        <v/>
      </c>
      <c r="H329" s="136" t="str">
        <f>IF(F329="Salesman",วันทำงาน!G329,"")</f>
        <v/>
      </c>
      <c r="I329" s="141" t="str">
        <f>IF($H329="","",AB329/$R329*(100%-เงื่อนไข!$B$4))</f>
        <v/>
      </c>
      <c r="J329" s="141" t="str">
        <f>IF($H329="","",AK329/$R329*(100%-เงื่อนไข!$B$4))</f>
        <v/>
      </c>
      <c r="K329" s="141" t="str">
        <f>IF($H329="","",AT329/$R329*(100%-เงื่อนไข!$B$4))</f>
        <v/>
      </c>
      <c r="L329" s="141" t="str">
        <f t="shared" si="72"/>
        <v/>
      </c>
      <c r="M329" s="142" t="str">
        <f>IF((OR(วันทำงาน!H329="",$F$1="")),"",IF(F329="Salesman",วันทำงาน!H329,""))</f>
        <v/>
      </c>
      <c r="N329" s="111">
        <f>IF($M329="",0,IF($X329="P",Y329*เงื่อนไข!$C$5,0))</f>
        <v>0</v>
      </c>
      <c r="O329" s="111">
        <f>IF($M329="",0,IF($X329="P",AH329*เงื่อนไข!$C$5,0))</f>
        <v>0</v>
      </c>
      <c r="P329" s="141">
        <f>IF($M329="",0,IF($X329="P",AQ329*เงื่อนไข!$C$5,0))</f>
        <v>0</v>
      </c>
      <c r="Q329" s="141">
        <f t="shared" si="73"/>
        <v>0</v>
      </c>
      <c r="R329" s="124" t="str">
        <f>IF($A329="","",IF(วันทำงาน!J329&lt;&gt;"",วันทำงาน!J329,""))</f>
        <v/>
      </c>
      <c r="S329" s="124" t="str">
        <f>IF($A329="","",IF(วันทำงาน!K329&lt;&gt;"",วันทำงาน!K329,""))</f>
        <v/>
      </c>
      <c r="T329" s="156">
        <f>IF(วันทำงาน!AZ329&lt;&gt;"",IF(วันทำงาน!AZ329&gt;S329,S329,วันทำงาน!AZ329),"")</f>
        <v>1</v>
      </c>
      <c r="U329" s="106" t="str">
        <f>IF(A329="","",เงื่อนไข!C$4)</f>
        <v/>
      </c>
      <c r="V329" s="106">
        <f t="shared" si="74"/>
        <v>0</v>
      </c>
      <c r="W329" s="105" t="str">
        <f t="shared" si="75"/>
        <v/>
      </c>
      <c r="X329" s="186" t="str">
        <f t="shared" si="76"/>
        <v/>
      </c>
      <c r="Y329" s="184">
        <f>วันทำงาน!AQ329</f>
        <v>0</v>
      </c>
      <c r="Z329" s="150"/>
      <c r="AA329" s="150">
        <f>IF($W329="",0,IF($W329&gt;=100%,เงื่อนไข!$H$4,IF($W329&gt;=80%,เงื่อนไข!$G$4,IF($W329&gt;=50%,เงื่อนไข!$F$4,IF($W329&lt;50%,เงื่อนไข!$E$4)))))</f>
        <v>0</v>
      </c>
      <c r="AB329" s="179">
        <f t="shared" si="77"/>
        <v>0</v>
      </c>
      <c r="AC329" s="141">
        <f t="shared" si="78"/>
        <v>0</v>
      </c>
      <c r="AD329" s="175">
        <f>IF(AB329=0,0,AB329/$R329*เงื่อนไข!$B$4)</f>
        <v>0</v>
      </c>
      <c r="AE329" s="181">
        <f t="shared" si="83"/>
        <v>0</v>
      </c>
      <c r="AF329" s="175">
        <f>SUMIF(วันทำงาน!$F$554:$F$687,$B329,วันทำงาน!$J$554:$J$687)</f>
        <v>0</v>
      </c>
      <c r="AG329" s="182">
        <f>IF((AND($W329&gt;=100%,$W329&lt;&gt;"")),เงื่อนไข!$F$8*Y329/$V329,0)</f>
        <v>0</v>
      </c>
      <c r="AH329" s="181">
        <f>SUM(วันทำงาน!AR329:AT329,วันทำงาน!AV329:AX329)</f>
        <v>0</v>
      </c>
      <c r="AI329" s="150"/>
      <c r="AJ329" s="150">
        <f>IF($W329="",0,IF($W329&gt;=100%,เงื่อนไข!$L$4,IF($W329&gt;=80%,เงื่อนไข!$K$4,IF($W329&gt;=50%,เงื่อนไข!$J$4,IF($W329&lt;50%,เงื่อนไข!$I$4)))))</f>
        <v>0</v>
      </c>
      <c r="AK329" s="179">
        <f t="shared" si="79"/>
        <v>0</v>
      </c>
      <c r="AL329" s="175">
        <f t="shared" si="80"/>
        <v>0</v>
      </c>
      <c r="AM329" s="175">
        <f>IF(AK329=0,0,AK329/$R329*เงื่อนไข!$B$4)</f>
        <v>0</v>
      </c>
      <c r="AN329" s="181">
        <f t="shared" si="84"/>
        <v>0</v>
      </c>
      <c r="AO329" s="175">
        <f>SUMIF(วันทำงาน!$F$554:$F$687,$B329,วันทำงาน!$K$554:$K$687)</f>
        <v>0</v>
      </c>
      <c r="AP329" s="182">
        <f>IF((AND($W329&gt;=100%,$W329&lt;&gt;"")),เงื่อนไข!$F$8*AH329/$V329,0)</f>
        <v>0</v>
      </c>
      <c r="AQ329" s="184">
        <f>วันทำงาน!AU329</f>
        <v>0</v>
      </c>
      <c r="AR329" s="150"/>
      <c r="AS329" s="150">
        <f>IF(W329="",0,IF($W329&gt;=100%,เงื่อนไข!$P$4,IF($W329&gt;=80%,เงื่อนไข!$O$4,IF($W329&gt;=50%,เงื่อนไข!$N$4,IF($W329&lt;50%,เงื่อนไข!$M$4)))))</f>
        <v>0</v>
      </c>
      <c r="AT329" s="179">
        <f t="shared" si="81"/>
        <v>0</v>
      </c>
      <c r="AU329" s="175">
        <f t="shared" si="82"/>
        <v>0</v>
      </c>
      <c r="AV329" s="175">
        <f>IF(AT329=0,0,AT329/$R329*เงื่อนไข!$B$4)</f>
        <v>0</v>
      </c>
      <c r="AW329" s="181">
        <f t="shared" si="85"/>
        <v>0</v>
      </c>
      <c r="AX329" s="175">
        <f>SUMIF(วันทำงาน!$F$554:$F$687,$B329,วันทำงาน!$L$554:$L$687)</f>
        <v>0</v>
      </c>
      <c r="AY329" s="182">
        <f>IF((AND($W329&gt;=100%,$W329&lt;&gt;"")),เงื่อนไข!$F$8*AQ329/$V329,0)</f>
        <v>0</v>
      </c>
    </row>
    <row r="330" spans="1:51" s="6" customFormat="1" x14ac:dyDescent="0.25">
      <c r="A330" s="124" t="str">
        <f>IF(วันทำงาน!A330&lt;&gt;"",วันทำงาน!A330,"")</f>
        <v/>
      </c>
      <c r="B330" s="124" t="str">
        <f>IF(วันทำงาน!B330&lt;&gt;"",วันทำงาน!B330,"")</f>
        <v/>
      </c>
      <c r="C330" s="124"/>
      <c r="D330" s="124" t="str">
        <f>IF(วันทำงาน!C330&lt;&gt;"",วันทำงาน!C330,"")</f>
        <v/>
      </c>
      <c r="E330" s="125" t="str">
        <f>IF(วันทำงาน!D330&lt;&gt;"",วันทำงาน!D330,"")</f>
        <v/>
      </c>
      <c r="F330" s="90" t="str">
        <f>IF(วันทำงาน!E330&lt;&gt;"",วันทำงาน!E330,"")</f>
        <v/>
      </c>
      <c r="G330" s="124" t="str">
        <f>IF(วันทำงาน!F330&lt;&gt;"",วันทำงาน!F330,"")</f>
        <v/>
      </c>
      <c r="H330" s="136" t="str">
        <f>IF(F330="Salesman",วันทำงาน!G330,"")</f>
        <v/>
      </c>
      <c r="I330" s="141" t="str">
        <f>IF($H330="","",AB330/$R330*(100%-เงื่อนไข!$B$4))</f>
        <v/>
      </c>
      <c r="J330" s="141" t="str">
        <f>IF($H330="","",AK330/$R330*(100%-เงื่อนไข!$B$4))</f>
        <v/>
      </c>
      <c r="K330" s="141" t="str">
        <f>IF($H330="","",AT330/$R330*(100%-เงื่อนไข!$B$4))</f>
        <v/>
      </c>
      <c r="L330" s="141" t="str">
        <f t="shared" si="72"/>
        <v/>
      </c>
      <c r="M330" s="142" t="str">
        <f>IF((OR(วันทำงาน!H330="",$F$1="")),"",IF(F330="Salesman",วันทำงาน!H330,""))</f>
        <v/>
      </c>
      <c r="N330" s="111">
        <f>IF($M330="",0,IF($X330="P",Y330*เงื่อนไข!$C$5,0))</f>
        <v>0</v>
      </c>
      <c r="O330" s="111">
        <f>IF($M330="",0,IF($X330="P",AH330*เงื่อนไข!$C$5,0))</f>
        <v>0</v>
      </c>
      <c r="P330" s="141">
        <f>IF($M330="",0,IF($X330="P",AQ330*เงื่อนไข!$C$5,0))</f>
        <v>0</v>
      </c>
      <c r="Q330" s="141">
        <f t="shared" si="73"/>
        <v>0</v>
      </c>
      <c r="R330" s="124" t="str">
        <f>IF($A330="","",IF(วันทำงาน!J330&lt;&gt;"",วันทำงาน!J330,""))</f>
        <v/>
      </c>
      <c r="S330" s="124" t="str">
        <f>IF($A330="","",IF(วันทำงาน!K330&lt;&gt;"",วันทำงาน!K330,""))</f>
        <v/>
      </c>
      <c r="T330" s="156">
        <f>IF(วันทำงาน!AZ330&lt;&gt;"",IF(วันทำงาน!AZ330&gt;S330,S330,วันทำงาน!AZ330),"")</f>
        <v>1</v>
      </c>
      <c r="U330" s="106" t="str">
        <f>IF(A330="","",เงื่อนไข!C$4)</f>
        <v/>
      </c>
      <c r="V330" s="106">
        <f t="shared" si="74"/>
        <v>0</v>
      </c>
      <c r="W330" s="105" t="str">
        <f t="shared" si="75"/>
        <v/>
      </c>
      <c r="X330" s="186" t="str">
        <f t="shared" si="76"/>
        <v/>
      </c>
      <c r="Y330" s="184">
        <f>วันทำงาน!AQ330</f>
        <v>0</v>
      </c>
      <c r="Z330" s="150"/>
      <c r="AA330" s="150">
        <f>IF($W330="",0,IF($W330&gt;=100%,เงื่อนไข!$H$4,IF($W330&gt;=80%,เงื่อนไข!$G$4,IF($W330&gt;=50%,เงื่อนไข!$F$4,IF($W330&lt;50%,เงื่อนไข!$E$4)))))</f>
        <v>0</v>
      </c>
      <c r="AB330" s="179">
        <f t="shared" si="77"/>
        <v>0</v>
      </c>
      <c r="AC330" s="141">
        <f t="shared" si="78"/>
        <v>0</v>
      </c>
      <c r="AD330" s="175">
        <f>IF(AB330=0,0,AB330/$R330*เงื่อนไข!$B$4)</f>
        <v>0</v>
      </c>
      <c r="AE330" s="181">
        <f t="shared" si="83"/>
        <v>0</v>
      </c>
      <c r="AF330" s="175">
        <f>SUMIF(วันทำงาน!$F$554:$F$687,$B330,วันทำงาน!$J$554:$J$687)</f>
        <v>0</v>
      </c>
      <c r="AG330" s="182">
        <f>IF((AND($W330&gt;=100%,$W330&lt;&gt;"")),เงื่อนไข!$F$8*Y330/$V330,0)</f>
        <v>0</v>
      </c>
      <c r="AH330" s="181">
        <f>SUM(วันทำงาน!AR330:AT330,วันทำงาน!AV330:AX330)</f>
        <v>0</v>
      </c>
      <c r="AI330" s="150"/>
      <c r="AJ330" s="150">
        <f>IF($W330="",0,IF($W330&gt;=100%,เงื่อนไข!$L$4,IF($W330&gt;=80%,เงื่อนไข!$K$4,IF($W330&gt;=50%,เงื่อนไข!$J$4,IF($W330&lt;50%,เงื่อนไข!$I$4)))))</f>
        <v>0</v>
      </c>
      <c r="AK330" s="179">
        <f t="shared" si="79"/>
        <v>0</v>
      </c>
      <c r="AL330" s="175">
        <f t="shared" si="80"/>
        <v>0</v>
      </c>
      <c r="AM330" s="175">
        <f>IF(AK330=0,0,AK330/$R330*เงื่อนไข!$B$4)</f>
        <v>0</v>
      </c>
      <c r="AN330" s="181">
        <f t="shared" si="84"/>
        <v>0</v>
      </c>
      <c r="AO330" s="175">
        <f>SUMIF(วันทำงาน!$F$554:$F$687,$B330,วันทำงาน!$K$554:$K$687)</f>
        <v>0</v>
      </c>
      <c r="AP330" s="182">
        <f>IF((AND($W330&gt;=100%,$W330&lt;&gt;"")),เงื่อนไข!$F$8*AH330/$V330,0)</f>
        <v>0</v>
      </c>
      <c r="AQ330" s="184">
        <f>วันทำงาน!AU330</f>
        <v>0</v>
      </c>
      <c r="AR330" s="150"/>
      <c r="AS330" s="150">
        <f>IF(W330="",0,IF($W330&gt;=100%,เงื่อนไข!$P$4,IF($W330&gt;=80%,เงื่อนไข!$O$4,IF($W330&gt;=50%,เงื่อนไข!$N$4,IF($W330&lt;50%,เงื่อนไข!$M$4)))))</f>
        <v>0</v>
      </c>
      <c r="AT330" s="179">
        <f t="shared" si="81"/>
        <v>0</v>
      </c>
      <c r="AU330" s="175">
        <f t="shared" si="82"/>
        <v>0</v>
      </c>
      <c r="AV330" s="175">
        <f>IF(AT330=0,0,AT330/$R330*เงื่อนไข!$B$4)</f>
        <v>0</v>
      </c>
      <c r="AW330" s="181">
        <f t="shared" si="85"/>
        <v>0</v>
      </c>
      <c r="AX330" s="175">
        <f>SUMIF(วันทำงาน!$F$554:$F$687,$B330,วันทำงาน!$L$554:$L$687)</f>
        <v>0</v>
      </c>
      <c r="AY330" s="182">
        <f>IF((AND($W330&gt;=100%,$W330&lt;&gt;"")),เงื่อนไข!$F$8*AQ330/$V330,0)</f>
        <v>0</v>
      </c>
    </row>
    <row r="331" spans="1:51" s="6" customFormat="1" x14ac:dyDescent="0.25">
      <c r="A331" s="124" t="str">
        <f>IF(วันทำงาน!A331&lt;&gt;"",วันทำงาน!A331,"")</f>
        <v/>
      </c>
      <c r="B331" s="124" t="str">
        <f>IF(วันทำงาน!B331&lt;&gt;"",วันทำงาน!B331,"")</f>
        <v/>
      </c>
      <c r="C331" s="124"/>
      <c r="D331" s="124" t="str">
        <f>IF(วันทำงาน!C331&lt;&gt;"",วันทำงาน!C331,"")</f>
        <v/>
      </c>
      <c r="E331" s="125" t="str">
        <f>IF(วันทำงาน!D331&lt;&gt;"",วันทำงาน!D331,"")</f>
        <v/>
      </c>
      <c r="F331" s="90" t="str">
        <f>IF(วันทำงาน!E331&lt;&gt;"",วันทำงาน!E331,"")</f>
        <v/>
      </c>
      <c r="G331" s="124" t="str">
        <f>IF(วันทำงาน!F331&lt;&gt;"",วันทำงาน!F331,"")</f>
        <v/>
      </c>
      <c r="H331" s="136" t="str">
        <f>IF(F331="Salesman",วันทำงาน!G331,"")</f>
        <v/>
      </c>
      <c r="I331" s="141" t="str">
        <f>IF($H331="","",AB331/$R331*(100%-เงื่อนไข!$B$4))</f>
        <v/>
      </c>
      <c r="J331" s="141" t="str">
        <f>IF($H331="","",AK331/$R331*(100%-เงื่อนไข!$B$4))</f>
        <v/>
      </c>
      <c r="K331" s="141" t="str">
        <f>IF($H331="","",AT331/$R331*(100%-เงื่อนไข!$B$4))</f>
        <v/>
      </c>
      <c r="L331" s="141" t="str">
        <f t="shared" si="72"/>
        <v/>
      </c>
      <c r="M331" s="142" t="str">
        <f>IF((OR(วันทำงาน!H331="",$F$1="")),"",IF(F331="Salesman",วันทำงาน!H331,""))</f>
        <v/>
      </c>
      <c r="N331" s="111">
        <f>IF($M331="",0,IF($X331="P",Y331*เงื่อนไข!$C$5,0))</f>
        <v>0</v>
      </c>
      <c r="O331" s="111">
        <f>IF($M331="",0,IF($X331="P",AH331*เงื่อนไข!$C$5,0))</f>
        <v>0</v>
      </c>
      <c r="P331" s="141">
        <f>IF($M331="",0,IF($X331="P",AQ331*เงื่อนไข!$C$5,0))</f>
        <v>0</v>
      </c>
      <c r="Q331" s="141">
        <f t="shared" si="73"/>
        <v>0</v>
      </c>
      <c r="R331" s="124" t="str">
        <f>IF($A331="","",IF(วันทำงาน!J331&lt;&gt;"",วันทำงาน!J331,""))</f>
        <v/>
      </c>
      <c r="S331" s="124" t="str">
        <f>IF($A331="","",IF(วันทำงาน!K331&lt;&gt;"",วันทำงาน!K331,""))</f>
        <v/>
      </c>
      <c r="T331" s="156">
        <f>IF(วันทำงาน!AZ331&lt;&gt;"",IF(วันทำงาน!AZ331&gt;S331,S331,วันทำงาน!AZ331),"")</f>
        <v>1</v>
      </c>
      <c r="U331" s="106" t="str">
        <f>IF(A331="","",เงื่อนไข!C$4)</f>
        <v/>
      </c>
      <c r="V331" s="106">
        <f t="shared" si="74"/>
        <v>0</v>
      </c>
      <c r="W331" s="105" t="str">
        <f t="shared" si="75"/>
        <v/>
      </c>
      <c r="X331" s="186" t="str">
        <f t="shared" si="76"/>
        <v/>
      </c>
      <c r="Y331" s="184">
        <f>วันทำงาน!AQ331</f>
        <v>0</v>
      </c>
      <c r="Z331" s="150"/>
      <c r="AA331" s="150">
        <f>IF($W331="",0,IF($W331&gt;=100%,เงื่อนไข!$H$4,IF($W331&gt;=80%,เงื่อนไข!$G$4,IF($W331&gt;=50%,เงื่อนไข!$F$4,IF($W331&lt;50%,เงื่อนไข!$E$4)))))</f>
        <v>0</v>
      </c>
      <c r="AB331" s="179">
        <f t="shared" si="77"/>
        <v>0</v>
      </c>
      <c r="AC331" s="141">
        <f t="shared" si="78"/>
        <v>0</v>
      </c>
      <c r="AD331" s="175">
        <f>IF(AB331=0,0,AB331/$R331*เงื่อนไข!$B$4)</f>
        <v>0</v>
      </c>
      <c r="AE331" s="181">
        <f t="shared" si="83"/>
        <v>0</v>
      </c>
      <c r="AF331" s="175">
        <f>SUMIF(วันทำงาน!$F$554:$F$687,$B331,วันทำงาน!$J$554:$J$687)</f>
        <v>0</v>
      </c>
      <c r="AG331" s="182">
        <f>IF((AND($W331&gt;=100%,$W331&lt;&gt;"")),เงื่อนไข!$F$8*Y331/$V331,0)</f>
        <v>0</v>
      </c>
      <c r="AH331" s="181">
        <f>SUM(วันทำงาน!AR331:AT331,วันทำงาน!AV331:AX331)</f>
        <v>0</v>
      </c>
      <c r="AI331" s="150"/>
      <c r="AJ331" s="150">
        <f>IF($W331="",0,IF($W331&gt;=100%,เงื่อนไข!$L$4,IF($W331&gt;=80%,เงื่อนไข!$K$4,IF($W331&gt;=50%,เงื่อนไข!$J$4,IF($W331&lt;50%,เงื่อนไข!$I$4)))))</f>
        <v>0</v>
      </c>
      <c r="AK331" s="179">
        <f t="shared" si="79"/>
        <v>0</v>
      </c>
      <c r="AL331" s="175">
        <f t="shared" si="80"/>
        <v>0</v>
      </c>
      <c r="AM331" s="175">
        <f>IF(AK331=0,0,AK331/$R331*เงื่อนไข!$B$4)</f>
        <v>0</v>
      </c>
      <c r="AN331" s="181">
        <f t="shared" si="84"/>
        <v>0</v>
      </c>
      <c r="AO331" s="175">
        <f>SUMIF(วันทำงาน!$F$554:$F$687,$B331,วันทำงาน!$K$554:$K$687)</f>
        <v>0</v>
      </c>
      <c r="AP331" s="182">
        <f>IF((AND($W331&gt;=100%,$W331&lt;&gt;"")),เงื่อนไข!$F$8*AH331/$V331,0)</f>
        <v>0</v>
      </c>
      <c r="AQ331" s="184">
        <f>วันทำงาน!AU331</f>
        <v>0</v>
      </c>
      <c r="AR331" s="150"/>
      <c r="AS331" s="150">
        <f>IF(W331="",0,IF($W331&gt;=100%,เงื่อนไข!$P$4,IF($W331&gt;=80%,เงื่อนไข!$O$4,IF($W331&gt;=50%,เงื่อนไข!$N$4,IF($W331&lt;50%,เงื่อนไข!$M$4)))))</f>
        <v>0</v>
      </c>
      <c r="AT331" s="179">
        <f t="shared" si="81"/>
        <v>0</v>
      </c>
      <c r="AU331" s="175">
        <f t="shared" si="82"/>
        <v>0</v>
      </c>
      <c r="AV331" s="175">
        <f>IF(AT331=0,0,AT331/$R331*เงื่อนไข!$B$4)</f>
        <v>0</v>
      </c>
      <c r="AW331" s="181">
        <f t="shared" si="85"/>
        <v>0</v>
      </c>
      <c r="AX331" s="175">
        <f>SUMIF(วันทำงาน!$F$554:$F$687,$B331,วันทำงาน!$L$554:$L$687)</f>
        <v>0</v>
      </c>
      <c r="AY331" s="182">
        <f>IF((AND($W331&gt;=100%,$W331&lt;&gt;"")),เงื่อนไข!$F$8*AQ331/$V331,0)</f>
        <v>0</v>
      </c>
    </row>
    <row r="332" spans="1:51" s="6" customFormat="1" x14ac:dyDescent="0.25">
      <c r="A332" s="124" t="str">
        <f>IF(วันทำงาน!A332&lt;&gt;"",วันทำงาน!A332,"")</f>
        <v/>
      </c>
      <c r="B332" s="124" t="str">
        <f>IF(วันทำงาน!B332&lt;&gt;"",วันทำงาน!B332,"")</f>
        <v/>
      </c>
      <c r="C332" s="124"/>
      <c r="D332" s="124" t="str">
        <f>IF(วันทำงาน!C332&lt;&gt;"",วันทำงาน!C332,"")</f>
        <v/>
      </c>
      <c r="E332" s="125" t="str">
        <f>IF(วันทำงาน!D332&lt;&gt;"",วันทำงาน!D332,"")</f>
        <v/>
      </c>
      <c r="F332" s="90" t="str">
        <f>IF(วันทำงาน!E332&lt;&gt;"",วันทำงาน!E332,"")</f>
        <v/>
      </c>
      <c r="G332" s="124" t="str">
        <f>IF(วันทำงาน!F332&lt;&gt;"",วันทำงาน!F332,"")</f>
        <v/>
      </c>
      <c r="H332" s="136" t="str">
        <f>IF(F332="Salesman",วันทำงาน!G332,"")</f>
        <v/>
      </c>
      <c r="I332" s="141" t="str">
        <f>IF($H332="","",AB332/$R332*(100%-เงื่อนไข!$B$4))</f>
        <v/>
      </c>
      <c r="J332" s="141" t="str">
        <f>IF($H332="","",AK332/$R332*(100%-เงื่อนไข!$B$4))</f>
        <v/>
      </c>
      <c r="K332" s="141" t="str">
        <f>IF($H332="","",AT332/$R332*(100%-เงื่อนไข!$B$4))</f>
        <v/>
      </c>
      <c r="L332" s="141" t="str">
        <f t="shared" si="72"/>
        <v/>
      </c>
      <c r="M332" s="142" t="str">
        <f>IF((OR(วันทำงาน!H332="",$F$1="")),"",IF(F332="Salesman",วันทำงาน!H332,""))</f>
        <v/>
      </c>
      <c r="N332" s="111">
        <f>IF($M332="",0,IF($X332="P",Y332*เงื่อนไข!$C$5,0))</f>
        <v>0</v>
      </c>
      <c r="O332" s="111">
        <f>IF($M332="",0,IF($X332="P",AH332*เงื่อนไข!$C$5,0))</f>
        <v>0</v>
      </c>
      <c r="P332" s="141">
        <f>IF($M332="",0,IF($X332="P",AQ332*เงื่อนไข!$C$5,0))</f>
        <v>0</v>
      </c>
      <c r="Q332" s="141">
        <f t="shared" si="73"/>
        <v>0</v>
      </c>
      <c r="R332" s="124" t="str">
        <f>IF($A332="","",IF(วันทำงาน!J332&lt;&gt;"",วันทำงาน!J332,""))</f>
        <v/>
      </c>
      <c r="S332" s="124" t="str">
        <f>IF($A332="","",IF(วันทำงาน!K332&lt;&gt;"",วันทำงาน!K332,""))</f>
        <v/>
      </c>
      <c r="T332" s="156">
        <f>IF(วันทำงาน!AZ332&lt;&gt;"",IF(วันทำงาน!AZ332&gt;S332,S332,วันทำงาน!AZ332),"")</f>
        <v>1</v>
      </c>
      <c r="U332" s="106" t="str">
        <f>IF(A332="","",เงื่อนไข!C$4)</f>
        <v/>
      </c>
      <c r="V332" s="106">
        <f t="shared" si="74"/>
        <v>0</v>
      </c>
      <c r="W332" s="105" t="str">
        <f t="shared" si="75"/>
        <v/>
      </c>
      <c r="X332" s="186" t="str">
        <f t="shared" si="76"/>
        <v/>
      </c>
      <c r="Y332" s="184">
        <f>วันทำงาน!AQ332</f>
        <v>0</v>
      </c>
      <c r="Z332" s="150"/>
      <c r="AA332" s="150">
        <f>IF($W332="",0,IF($W332&gt;=100%,เงื่อนไข!$H$4,IF($W332&gt;=80%,เงื่อนไข!$G$4,IF($W332&gt;=50%,เงื่อนไข!$F$4,IF($W332&lt;50%,เงื่อนไข!$E$4)))))</f>
        <v>0</v>
      </c>
      <c r="AB332" s="179">
        <f t="shared" si="77"/>
        <v>0</v>
      </c>
      <c r="AC332" s="141">
        <f t="shared" si="78"/>
        <v>0</v>
      </c>
      <c r="AD332" s="175">
        <f>IF(AB332=0,0,AB332/$R332*เงื่อนไข!$B$4)</f>
        <v>0</v>
      </c>
      <c r="AE332" s="181">
        <f t="shared" si="83"/>
        <v>0</v>
      </c>
      <c r="AF332" s="175">
        <f>SUMIF(วันทำงาน!$F$554:$F$687,$B332,วันทำงาน!$J$554:$J$687)</f>
        <v>0</v>
      </c>
      <c r="AG332" s="182">
        <f>IF((AND($W332&gt;=100%,$W332&lt;&gt;"")),เงื่อนไข!$F$8*Y332/$V332,0)</f>
        <v>0</v>
      </c>
      <c r="AH332" s="181">
        <f>SUM(วันทำงาน!AR332:AT332,วันทำงาน!AV332:AX332)</f>
        <v>0</v>
      </c>
      <c r="AI332" s="150"/>
      <c r="AJ332" s="150">
        <f>IF($W332="",0,IF($W332&gt;=100%,เงื่อนไข!$L$4,IF($W332&gt;=80%,เงื่อนไข!$K$4,IF($W332&gt;=50%,เงื่อนไข!$J$4,IF($W332&lt;50%,เงื่อนไข!$I$4)))))</f>
        <v>0</v>
      </c>
      <c r="AK332" s="179">
        <f t="shared" si="79"/>
        <v>0</v>
      </c>
      <c r="AL332" s="175">
        <f t="shared" si="80"/>
        <v>0</v>
      </c>
      <c r="AM332" s="175">
        <f>IF(AK332=0,0,AK332/$R332*เงื่อนไข!$B$4)</f>
        <v>0</v>
      </c>
      <c r="AN332" s="181">
        <f t="shared" si="84"/>
        <v>0</v>
      </c>
      <c r="AO332" s="175">
        <f>SUMIF(วันทำงาน!$F$554:$F$687,$B332,วันทำงาน!$K$554:$K$687)</f>
        <v>0</v>
      </c>
      <c r="AP332" s="182">
        <f>IF((AND($W332&gt;=100%,$W332&lt;&gt;"")),เงื่อนไข!$F$8*AH332/$V332,0)</f>
        <v>0</v>
      </c>
      <c r="AQ332" s="184">
        <f>วันทำงาน!AU332</f>
        <v>0</v>
      </c>
      <c r="AR332" s="150"/>
      <c r="AS332" s="150">
        <f>IF(W332="",0,IF($W332&gt;=100%,เงื่อนไข!$P$4,IF($W332&gt;=80%,เงื่อนไข!$O$4,IF($W332&gt;=50%,เงื่อนไข!$N$4,IF($W332&lt;50%,เงื่อนไข!$M$4)))))</f>
        <v>0</v>
      </c>
      <c r="AT332" s="179">
        <f t="shared" si="81"/>
        <v>0</v>
      </c>
      <c r="AU332" s="175">
        <f t="shared" si="82"/>
        <v>0</v>
      </c>
      <c r="AV332" s="175">
        <f>IF(AT332=0,0,AT332/$R332*เงื่อนไข!$B$4)</f>
        <v>0</v>
      </c>
      <c r="AW332" s="181">
        <f t="shared" si="85"/>
        <v>0</v>
      </c>
      <c r="AX332" s="175">
        <f>SUMIF(วันทำงาน!$F$554:$F$687,$B332,วันทำงาน!$L$554:$L$687)</f>
        <v>0</v>
      </c>
      <c r="AY332" s="182">
        <f>IF((AND($W332&gt;=100%,$W332&lt;&gt;"")),เงื่อนไข!$F$8*AQ332/$V332,0)</f>
        <v>0</v>
      </c>
    </row>
    <row r="333" spans="1:51" s="6" customFormat="1" x14ac:dyDescent="0.25">
      <c r="A333" s="124" t="str">
        <f>IF(วันทำงาน!A333&lt;&gt;"",วันทำงาน!A333,"")</f>
        <v/>
      </c>
      <c r="B333" s="124" t="str">
        <f>IF(วันทำงาน!B333&lt;&gt;"",วันทำงาน!B333,"")</f>
        <v/>
      </c>
      <c r="C333" s="124"/>
      <c r="D333" s="124" t="str">
        <f>IF(วันทำงาน!C333&lt;&gt;"",วันทำงาน!C333,"")</f>
        <v/>
      </c>
      <c r="E333" s="125" t="str">
        <f>IF(วันทำงาน!D333&lt;&gt;"",วันทำงาน!D333,"")</f>
        <v/>
      </c>
      <c r="F333" s="90" t="str">
        <f>IF(วันทำงาน!E333&lt;&gt;"",วันทำงาน!E333,"")</f>
        <v/>
      </c>
      <c r="G333" s="124" t="str">
        <f>IF(วันทำงาน!F333&lt;&gt;"",วันทำงาน!F333,"")</f>
        <v/>
      </c>
      <c r="H333" s="136" t="str">
        <f>IF(F333="Salesman",วันทำงาน!G333,"")</f>
        <v/>
      </c>
      <c r="I333" s="141" t="str">
        <f>IF($H333="","",AB333/$R333*(100%-เงื่อนไข!$B$4))</f>
        <v/>
      </c>
      <c r="J333" s="141" t="str">
        <f>IF($H333="","",AK333/$R333*(100%-เงื่อนไข!$B$4))</f>
        <v/>
      </c>
      <c r="K333" s="141" t="str">
        <f>IF($H333="","",AT333/$R333*(100%-เงื่อนไข!$B$4))</f>
        <v/>
      </c>
      <c r="L333" s="141" t="str">
        <f t="shared" si="72"/>
        <v/>
      </c>
      <c r="M333" s="142" t="str">
        <f>IF((OR(วันทำงาน!H333="",$F$1="")),"",IF(F333="Salesman",วันทำงาน!H333,""))</f>
        <v/>
      </c>
      <c r="N333" s="111">
        <f>IF($M333="",0,IF($X333="P",Y333*เงื่อนไข!$C$5,0))</f>
        <v>0</v>
      </c>
      <c r="O333" s="111">
        <f>IF($M333="",0,IF($X333="P",AH333*เงื่อนไข!$C$5,0))</f>
        <v>0</v>
      </c>
      <c r="P333" s="141">
        <f>IF($M333="",0,IF($X333="P",AQ333*เงื่อนไข!$C$5,0))</f>
        <v>0</v>
      </c>
      <c r="Q333" s="141">
        <f t="shared" si="73"/>
        <v>0</v>
      </c>
      <c r="R333" s="124" t="str">
        <f>IF($A333="","",IF(วันทำงาน!J333&lt;&gt;"",วันทำงาน!J333,""))</f>
        <v/>
      </c>
      <c r="S333" s="124" t="str">
        <f>IF($A333="","",IF(วันทำงาน!K333&lt;&gt;"",วันทำงาน!K333,""))</f>
        <v/>
      </c>
      <c r="T333" s="156">
        <f>IF(วันทำงาน!AZ333&lt;&gt;"",IF(วันทำงาน!AZ333&gt;S333,S333,วันทำงาน!AZ333),"")</f>
        <v>1</v>
      </c>
      <c r="U333" s="106" t="str">
        <f>IF(A333="","",เงื่อนไข!C$4)</f>
        <v/>
      </c>
      <c r="V333" s="106">
        <f t="shared" si="74"/>
        <v>0</v>
      </c>
      <c r="W333" s="105" t="str">
        <f t="shared" si="75"/>
        <v/>
      </c>
      <c r="X333" s="186" t="str">
        <f t="shared" si="76"/>
        <v/>
      </c>
      <c r="Y333" s="184">
        <f>วันทำงาน!AQ333</f>
        <v>0</v>
      </c>
      <c r="Z333" s="150"/>
      <c r="AA333" s="150">
        <f>IF($W333="",0,IF($W333&gt;=100%,เงื่อนไข!$H$4,IF($W333&gt;=80%,เงื่อนไข!$G$4,IF($W333&gt;=50%,เงื่อนไข!$F$4,IF($W333&lt;50%,เงื่อนไข!$E$4)))))</f>
        <v>0</v>
      </c>
      <c r="AB333" s="179">
        <f t="shared" si="77"/>
        <v>0</v>
      </c>
      <c r="AC333" s="141">
        <f t="shared" si="78"/>
        <v>0</v>
      </c>
      <c r="AD333" s="175">
        <f>IF(AB333=0,0,AB333/$R333*เงื่อนไข!$B$4)</f>
        <v>0</v>
      </c>
      <c r="AE333" s="181">
        <f t="shared" si="83"/>
        <v>0</v>
      </c>
      <c r="AF333" s="175">
        <f>SUMIF(วันทำงาน!$F$554:$F$687,$B333,วันทำงาน!$J$554:$J$687)</f>
        <v>0</v>
      </c>
      <c r="AG333" s="182">
        <f>IF((AND($W333&gt;=100%,$W333&lt;&gt;"")),เงื่อนไข!$F$8*Y333/$V333,0)</f>
        <v>0</v>
      </c>
      <c r="AH333" s="181">
        <f>SUM(วันทำงาน!AR333:AT333,วันทำงาน!AV333:AX333)</f>
        <v>0</v>
      </c>
      <c r="AI333" s="150"/>
      <c r="AJ333" s="150">
        <f>IF($W333="",0,IF($W333&gt;=100%,เงื่อนไข!$L$4,IF($W333&gt;=80%,เงื่อนไข!$K$4,IF($W333&gt;=50%,เงื่อนไข!$J$4,IF($W333&lt;50%,เงื่อนไข!$I$4)))))</f>
        <v>0</v>
      </c>
      <c r="AK333" s="179">
        <f t="shared" si="79"/>
        <v>0</v>
      </c>
      <c r="AL333" s="175">
        <f t="shared" si="80"/>
        <v>0</v>
      </c>
      <c r="AM333" s="175">
        <f>IF(AK333=0,0,AK333/$R333*เงื่อนไข!$B$4)</f>
        <v>0</v>
      </c>
      <c r="AN333" s="181">
        <f t="shared" si="84"/>
        <v>0</v>
      </c>
      <c r="AO333" s="175">
        <f>SUMIF(วันทำงาน!$F$554:$F$687,$B333,วันทำงาน!$K$554:$K$687)</f>
        <v>0</v>
      </c>
      <c r="AP333" s="182">
        <f>IF((AND($W333&gt;=100%,$W333&lt;&gt;"")),เงื่อนไข!$F$8*AH333/$V333,0)</f>
        <v>0</v>
      </c>
      <c r="AQ333" s="184">
        <f>วันทำงาน!AU333</f>
        <v>0</v>
      </c>
      <c r="AR333" s="150"/>
      <c r="AS333" s="150">
        <f>IF(W333="",0,IF($W333&gt;=100%,เงื่อนไข!$P$4,IF($W333&gt;=80%,เงื่อนไข!$O$4,IF($W333&gt;=50%,เงื่อนไข!$N$4,IF($W333&lt;50%,เงื่อนไข!$M$4)))))</f>
        <v>0</v>
      </c>
      <c r="AT333" s="179">
        <f t="shared" si="81"/>
        <v>0</v>
      </c>
      <c r="AU333" s="175">
        <f t="shared" si="82"/>
        <v>0</v>
      </c>
      <c r="AV333" s="175">
        <f>IF(AT333=0,0,AT333/$R333*เงื่อนไข!$B$4)</f>
        <v>0</v>
      </c>
      <c r="AW333" s="181">
        <f t="shared" si="85"/>
        <v>0</v>
      </c>
      <c r="AX333" s="175">
        <f>SUMIF(วันทำงาน!$F$554:$F$687,$B333,วันทำงาน!$L$554:$L$687)</f>
        <v>0</v>
      </c>
      <c r="AY333" s="182">
        <f>IF((AND($W333&gt;=100%,$W333&lt;&gt;"")),เงื่อนไข!$F$8*AQ333/$V333,0)</f>
        <v>0</v>
      </c>
    </row>
    <row r="334" spans="1:51" s="6" customFormat="1" x14ac:dyDescent="0.25">
      <c r="A334" s="124" t="str">
        <f>IF(วันทำงาน!A334&lt;&gt;"",วันทำงาน!A334,"")</f>
        <v/>
      </c>
      <c r="B334" s="124" t="str">
        <f>IF(วันทำงาน!B334&lt;&gt;"",วันทำงาน!B334,"")</f>
        <v/>
      </c>
      <c r="C334" s="124"/>
      <c r="D334" s="124" t="str">
        <f>IF(วันทำงาน!C334&lt;&gt;"",วันทำงาน!C334,"")</f>
        <v/>
      </c>
      <c r="E334" s="125" t="str">
        <f>IF(วันทำงาน!D334&lt;&gt;"",วันทำงาน!D334,"")</f>
        <v/>
      </c>
      <c r="F334" s="90" t="str">
        <f>IF(วันทำงาน!E334&lt;&gt;"",วันทำงาน!E334,"")</f>
        <v/>
      </c>
      <c r="G334" s="124" t="str">
        <f>IF(วันทำงาน!F334&lt;&gt;"",วันทำงาน!F334,"")</f>
        <v/>
      </c>
      <c r="H334" s="136" t="str">
        <f>IF(F334="Salesman",วันทำงาน!G334,"")</f>
        <v/>
      </c>
      <c r="I334" s="141" t="str">
        <f>IF($H334="","",AB334/$R334*(100%-เงื่อนไข!$B$4))</f>
        <v/>
      </c>
      <c r="J334" s="141" t="str">
        <f>IF($H334="","",AK334/$R334*(100%-เงื่อนไข!$B$4))</f>
        <v/>
      </c>
      <c r="K334" s="141" t="str">
        <f>IF($H334="","",AT334/$R334*(100%-เงื่อนไข!$B$4))</f>
        <v/>
      </c>
      <c r="L334" s="141" t="str">
        <f t="shared" si="72"/>
        <v/>
      </c>
      <c r="M334" s="142" t="str">
        <f>IF((OR(วันทำงาน!H334="",$F$1="")),"",IF(F334="Salesman",วันทำงาน!H334,""))</f>
        <v/>
      </c>
      <c r="N334" s="111">
        <f>IF($M334="",0,IF($X334="P",Y334*เงื่อนไข!$C$5,0))</f>
        <v>0</v>
      </c>
      <c r="O334" s="111">
        <f>IF($M334="",0,IF($X334="P",AH334*เงื่อนไข!$C$5,0))</f>
        <v>0</v>
      </c>
      <c r="P334" s="141">
        <f>IF($M334="",0,IF($X334="P",AQ334*เงื่อนไข!$C$5,0))</f>
        <v>0</v>
      </c>
      <c r="Q334" s="141">
        <f t="shared" si="73"/>
        <v>0</v>
      </c>
      <c r="R334" s="124" t="str">
        <f>IF($A334="","",IF(วันทำงาน!J334&lt;&gt;"",วันทำงาน!J334,""))</f>
        <v/>
      </c>
      <c r="S334" s="124" t="str">
        <f>IF($A334="","",IF(วันทำงาน!K334&lt;&gt;"",วันทำงาน!K334,""))</f>
        <v/>
      </c>
      <c r="T334" s="156">
        <f>IF(วันทำงาน!AZ334&lt;&gt;"",IF(วันทำงาน!AZ334&gt;S334,S334,วันทำงาน!AZ334),"")</f>
        <v>1</v>
      </c>
      <c r="U334" s="106" t="str">
        <f>IF(A334="","",เงื่อนไข!C$4)</f>
        <v/>
      </c>
      <c r="V334" s="106">
        <f t="shared" si="74"/>
        <v>0</v>
      </c>
      <c r="W334" s="105" t="str">
        <f t="shared" si="75"/>
        <v/>
      </c>
      <c r="X334" s="186" t="str">
        <f t="shared" si="76"/>
        <v/>
      </c>
      <c r="Y334" s="184">
        <f>วันทำงาน!AQ334</f>
        <v>0</v>
      </c>
      <c r="Z334" s="150"/>
      <c r="AA334" s="150">
        <f>IF($W334="",0,IF($W334&gt;=100%,เงื่อนไข!$H$4,IF($W334&gt;=80%,เงื่อนไข!$G$4,IF($W334&gt;=50%,เงื่อนไข!$F$4,IF($W334&lt;50%,เงื่อนไข!$E$4)))))</f>
        <v>0</v>
      </c>
      <c r="AB334" s="179">
        <f t="shared" si="77"/>
        <v>0</v>
      </c>
      <c r="AC334" s="141">
        <f t="shared" si="78"/>
        <v>0</v>
      </c>
      <c r="AD334" s="175">
        <f>IF(AB334=0,0,AB334/$R334*เงื่อนไข!$B$4)</f>
        <v>0</v>
      </c>
      <c r="AE334" s="181">
        <f t="shared" si="83"/>
        <v>0</v>
      </c>
      <c r="AF334" s="175">
        <f>SUMIF(วันทำงาน!$F$554:$F$687,$B334,วันทำงาน!$J$554:$J$687)</f>
        <v>0</v>
      </c>
      <c r="AG334" s="182">
        <f>IF((AND($W334&gt;=100%,$W334&lt;&gt;"")),เงื่อนไข!$F$8*Y334/$V334,0)</f>
        <v>0</v>
      </c>
      <c r="AH334" s="181">
        <f>SUM(วันทำงาน!AR334:AT334,วันทำงาน!AV334:AX334)</f>
        <v>0</v>
      </c>
      <c r="AI334" s="150"/>
      <c r="AJ334" s="150">
        <f>IF($W334="",0,IF($W334&gt;=100%,เงื่อนไข!$L$4,IF($W334&gt;=80%,เงื่อนไข!$K$4,IF($W334&gt;=50%,เงื่อนไข!$J$4,IF($W334&lt;50%,เงื่อนไข!$I$4)))))</f>
        <v>0</v>
      </c>
      <c r="AK334" s="179">
        <f t="shared" si="79"/>
        <v>0</v>
      </c>
      <c r="AL334" s="175">
        <f t="shared" si="80"/>
        <v>0</v>
      </c>
      <c r="AM334" s="175">
        <f>IF(AK334=0,0,AK334/$R334*เงื่อนไข!$B$4)</f>
        <v>0</v>
      </c>
      <c r="AN334" s="181">
        <f t="shared" si="84"/>
        <v>0</v>
      </c>
      <c r="AO334" s="175">
        <f>SUMIF(วันทำงาน!$F$554:$F$687,$B334,วันทำงาน!$K$554:$K$687)</f>
        <v>0</v>
      </c>
      <c r="AP334" s="182">
        <f>IF((AND($W334&gt;=100%,$W334&lt;&gt;"")),เงื่อนไข!$F$8*AH334/$V334,0)</f>
        <v>0</v>
      </c>
      <c r="AQ334" s="184">
        <f>วันทำงาน!AU334</f>
        <v>0</v>
      </c>
      <c r="AR334" s="150"/>
      <c r="AS334" s="150">
        <f>IF(W334="",0,IF($W334&gt;=100%,เงื่อนไข!$P$4,IF($W334&gt;=80%,เงื่อนไข!$O$4,IF($W334&gt;=50%,เงื่อนไข!$N$4,IF($W334&lt;50%,เงื่อนไข!$M$4)))))</f>
        <v>0</v>
      </c>
      <c r="AT334" s="179">
        <f t="shared" si="81"/>
        <v>0</v>
      </c>
      <c r="AU334" s="175">
        <f t="shared" si="82"/>
        <v>0</v>
      </c>
      <c r="AV334" s="175">
        <f>IF(AT334=0,0,AT334/$R334*เงื่อนไข!$B$4)</f>
        <v>0</v>
      </c>
      <c r="AW334" s="181">
        <f t="shared" si="85"/>
        <v>0</v>
      </c>
      <c r="AX334" s="175">
        <f>SUMIF(วันทำงาน!$F$554:$F$687,$B334,วันทำงาน!$L$554:$L$687)</f>
        <v>0</v>
      </c>
      <c r="AY334" s="182">
        <f>IF((AND($W334&gt;=100%,$W334&lt;&gt;"")),เงื่อนไข!$F$8*AQ334/$V334,0)</f>
        <v>0</v>
      </c>
    </row>
    <row r="335" spans="1:51" s="6" customFormat="1" x14ac:dyDescent="0.25">
      <c r="A335" s="124" t="str">
        <f>IF(วันทำงาน!A335&lt;&gt;"",วันทำงาน!A335,"")</f>
        <v/>
      </c>
      <c r="B335" s="124" t="str">
        <f>IF(วันทำงาน!B335&lt;&gt;"",วันทำงาน!B335,"")</f>
        <v/>
      </c>
      <c r="C335" s="124"/>
      <c r="D335" s="124" t="str">
        <f>IF(วันทำงาน!C335&lt;&gt;"",วันทำงาน!C335,"")</f>
        <v/>
      </c>
      <c r="E335" s="125" t="str">
        <f>IF(วันทำงาน!D335&lt;&gt;"",วันทำงาน!D335,"")</f>
        <v/>
      </c>
      <c r="F335" s="90" t="str">
        <f>IF(วันทำงาน!E335&lt;&gt;"",วันทำงาน!E335,"")</f>
        <v/>
      </c>
      <c r="G335" s="124" t="str">
        <f>IF(วันทำงาน!F335&lt;&gt;"",วันทำงาน!F335,"")</f>
        <v/>
      </c>
      <c r="H335" s="136" t="str">
        <f>IF(F335="Salesman",วันทำงาน!G335,"")</f>
        <v/>
      </c>
      <c r="I335" s="141" t="str">
        <f>IF($H335="","",AB335/$R335*(100%-เงื่อนไข!$B$4))</f>
        <v/>
      </c>
      <c r="J335" s="141" t="str">
        <f>IF($H335="","",AK335/$R335*(100%-เงื่อนไข!$B$4))</f>
        <v/>
      </c>
      <c r="K335" s="141" t="str">
        <f>IF($H335="","",AT335/$R335*(100%-เงื่อนไข!$B$4))</f>
        <v/>
      </c>
      <c r="L335" s="141" t="str">
        <f t="shared" si="72"/>
        <v/>
      </c>
      <c r="M335" s="142" t="str">
        <f>IF((OR(วันทำงาน!H335="",$F$1="")),"",IF(F335="Salesman",วันทำงาน!H335,""))</f>
        <v/>
      </c>
      <c r="N335" s="111">
        <f>IF($M335="",0,IF($X335="P",Y335*เงื่อนไข!$C$5,0))</f>
        <v>0</v>
      </c>
      <c r="O335" s="111">
        <f>IF($M335="",0,IF($X335="P",AH335*เงื่อนไข!$C$5,0))</f>
        <v>0</v>
      </c>
      <c r="P335" s="141">
        <f>IF($M335="",0,IF($X335="P",AQ335*เงื่อนไข!$C$5,0))</f>
        <v>0</v>
      </c>
      <c r="Q335" s="141">
        <f t="shared" si="73"/>
        <v>0</v>
      </c>
      <c r="R335" s="124" t="str">
        <f>IF($A335="","",IF(วันทำงาน!J335&lt;&gt;"",วันทำงาน!J335,""))</f>
        <v/>
      </c>
      <c r="S335" s="124" t="str">
        <f>IF($A335="","",IF(วันทำงาน!K335&lt;&gt;"",วันทำงาน!K335,""))</f>
        <v/>
      </c>
      <c r="T335" s="156">
        <f>IF(วันทำงาน!AZ335&lt;&gt;"",IF(วันทำงาน!AZ335&gt;S335,S335,วันทำงาน!AZ335),"")</f>
        <v>1</v>
      </c>
      <c r="U335" s="106" t="str">
        <f>IF(A335="","",เงื่อนไข!C$4)</f>
        <v/>
      </c>
      <c r="V335" s="106">
        <f t="shared" si="74"/>
        <v>0</v>
      </c>
      <c r="W335" s="105" t="str">
        <f t="shared" si="75"/>
        <v/>
      </c>
      <c r="X335" s="186" t="str">
        <f t="shared" si="76"/>
        <v/>
      </c>
      <c r="Y335" s="184">
        <f>วันทำงาน!AQ335</f>
        <v>0</v>
      </c>
      <c r="Z335" s="150"/>
      <c r="AA335" s="150">
        <f>IF($W335="",0,IF($W335&gt;=100%,เงื่อนไข!$H$4,IF($W335&gt;=80%,เงื่อนไข!$G$4,IF($W335&gt;=50%,เงื่อนไข!$F$4,IF($W335&lt;50%,เงื่อนไข!$E$4)))))</f>
        <v>0</v>
      </c>
      <c r="AB335" s="179">
        <f t="shared" si="77"/>
        <v>0</v>
      </c>
      <c r="AC335" s="141">
        <f t="shared" si="78"/>
        <v>0</v>
      </c>
      <c r="AD335" s="175">
        <f>IF(AB335=0,0,AB335/$R335*เงื่อนไข!$B$4)</f>
        <v>0</v>
      </c>
      <c r="AE335" s="181">
        <f t="shared" si="83"/>
        <v>0</v>
      </c>
      <c r="AF335" s="175">
        <f>SUMIF(วันทำงาน!$F$554:$F$687,$B335,วันทำงาน!$J$554:$J$687)</f>
        <v>0</v>
      </c>
      <c r="AG335" s="182">
        <f>IF((AND($W335&gt;=100%,$W335&lt;&gt;"")),เงื่อนไข!$F$8*Y335/$V335,0)</f>
        <v>0</v>
      </c>
      <c r="AH335" s="181">
        <f>SUM(วันทำงาน!AR335:AT335,วันทำงาน!AV335:AX335)</f>
        <v>0</v>
      </c>
      <c r="AI335" s="150"/>
      <c r="AJ335" s="150">
        <f>IF($W335="",0,IF($W335&gt;=100%,เงื่อนไข!$L$4,IF($W335&gt;=80%,เงื่อนไข!$K$4,IF($W335&gt;=50%,เงื่อนไข!$J$4,IF($W335&lt;50%,เงื่อนไข!$I$4)))))</f>
        <v>0</v>
      </c>
      <c r="AK335" s="179">
        <f t="shared" si="79"/>
        <v>0</v>
      </c>
      <c r="AL335" s="175">
        <f t="shared" si="80"/>
        <v>0</v>
      </c>
      <c r="AM335" s="175">
        <f>IF(AK335=0,0,AK335/$R335*เงื่อนไข!$B$4)</f>
        <v>0</v>
      </c>
      <c r="AN335" s="181">
        <f t="shared" si="84"/>
        <v>0</v>
      </c>
      <c r="AO335" s="175">
        <f>SUMIF(วันทำงาน!$F$554:$F$687,$B335,วันทำงาน!$K$554:$K$687)</f>
        <v>0</v>
      </c>
      <c r="AP335" s="182">
        <f>IF((AND($W335&gt;=100%,$W335&lt;&gt;"")),เงื่อนไข!$F$8*AH335/$V335,0)</f>
        <v>0</v>
      </c>
      <c r="AQ335" s="184">
        <f>วันทำงาน!AU335</f>
        <v>0</v>
      </c>
      <c r="AR335" s="150"/>
      <c r="AS335" s="150">
        <f>IF(W335="",0,IF($W335&gt;=100%,เงื่อนไข!$P$4,IF($W335&gt;=80%,เงื่อนไข!$O$4,IF($W335&gt;=50%,เงื่อนไข!$N$4,IF($W335&lt;50%,เงื่อนไข!$M$4)))))</f>
        <v>0</v>
      </c>
      <c r="AT335" s="179">
        <f t="shared" si="81"/>
        <v>0</v>
      </c>
      <c r="AU335" s="175">
        <f t="shared" si="82"/>
        <v>0</v>
      </c>
      <c r="AV335" s="175">
        <f>IF(AT335=0,0,AT335/$R335*เงื่อนไข!$B$4)</f>
        <v>0</v>
      </c>
      <c r="AW335" s="181">
        <f t="shared" si="85"/>
        <v>0</v>
      </c>
      <c r="AX335" s="175">
        <f>SUMIF(วันทำงาน!$F$554:$F$687,$B335,วันทำงาน!$L$554:$L$687)</f>
        <v>0</v>
      </c>
      <c r="AY335" s="182">
        <f>IF((AND($W335&gt;=100%,$W335&lt;&gt;"")),เงื่อนไข!$F$8*AQ335/$V335,0)</f>
        <v>0</v>
      </c>
    </row>
    <row r="336" spans="1:51" s="6" customFormat="1" x14ac:dyDescent="0.25">
      <c r="A336" s="124" t="str">
        <f>IF(วันทำงาน!A336&lt;&gt;"",วันทำงาน!A336,"")</f>
        <v/>
      </c>
      <c r="B336" s="124" t="str">
        <f>IF(วันทำงาน!B336&lt;&gt;"",วันทำงาน!B336,"")</f>
        <v/>
      </c>
      <c r="C336" s="124"/>
      <c r="D336" s="124" t="str">
        <f>IF(วันทำงาน!C336&lt;&gt;"",วันทำงาน!C336,"")</f>
        <v/>
      </c>
      <c r="E336" s="125" t="str">
        <f>IF(วันทำงาน!D336&lt;&gt;"",วันทำงาน!D336,"")</f>
        <v/>
      </c>
      <c r="F336" s="90" t="str">
        <f>IF(วันทำงาน!E336&lt;&gt;"",วันทำงาน!E336,"")</f>
        <v/>
      </c>
      <c r="G336" s="124" t="str">
        <f>IF(วันทำงาน!F336&lt;&gt;"",วันทำงาน!F336,"")</f>
        <v/>
      </c>
      <c r="H336" s="136" t="str">
        <f>IF(F336="Salesman",วันทำงาน!G336,"")</f>
        <v/>
      </c>
      <c r="I336" s="141" t="str">
        <f>IF($H336="","",AB336/$R336*(100%-เงื่อนไข!$B$4))</f>
        <v/>
      </c>
      <c r="J336" s="141" t="str">
        <f>IF($H336="","",AK336/$R336*(100%-เงื่อนไข!$B$4))</f>
        <v/>
      </c>
      <c r="K336" s="141" t="str">
        <f>IF($H336="","",AT336/$R336*(100%-เงื่อนไข!$B$4))</f>
        <v/>
      </c>
      <c r="L336" s="141" t="str">
        <f t="shared" si="72"/>
        <v/>
      </c>
      <c r="M336" s="142" t="str">
        <f>IF((OR(วันทำงาน!H336="",$F$1="")),"",IF(F336="Salesman",วันทำงาน!H336,""))</f>
        <v/>
      </c>
      <c r="N336" s="111">
        <f>IF($M336="",0,IF($X336="P",Y336*เงื่อนไข!$C$5,0))</f>
        <v>0</v>
      </c>
      <c r="O336" s="111">
        <f>IF($M336="",0,IF($X336="P",AH336*เงื่อนไข!$C$5,0))</f>
        <v>0</v>
      </c>
      <c r="P336" s="141">
        <f>IF($M336="",0,IF($X336="P",AQ336*เงื่อนไข!$C$5,0))</f>
        <v>0</v>
      </c>
      <c r="Q336" s="141">
        <f t="shared" si="73"/>
        <v>0</v>
      </c>
      <c r="R336" s="124" t="str">
        <f>IF($A336="","",IF(วันทำงาน!J336&lt;&gt;"",วันทำงาน!J336,""))</f>
        <v/>
      </c>
      <c r="S336" s="124" t="str">
        <f>IF($A336="","",IF(วันทำงาน!K336&lt;&gt;"",วันทำงาน!K336,""))</f>
        <v/>
      </c>
      <c r="T336" s="156">
        <f>IF(วันทำงาน!AZ336&lt;&gt;"",IF(วันทำงาน!AZ336&gt;S336,S336,วันทำงาน!AZ336),"")</f>
        <v>1</v>
      </c>
      <c r="U336" s="106" t="str">
        <f>IF(A336="","",เงื่อนไข!C$4)</f>
        <v/>
      </c>
      <c r="V336" s="106">
        <f t="shared" si="74"/>
        <v>0</v>
      </c>
      <c r="W336" s="105" t="str">
        <f t="shared" si="75"/>
        <v/>
      </c>
      <c r="X336" s="186" t="str">
        <f t="shared" si="76"/>
        <v/>
      </c>
      <c r="Y336" s="184">
        <f>วันทำงาน!AQ336</f>
        <v>0</v>
      </c>
      <c r="Z336" s="150"/>
      <c r="AA336" s="150">
        <f>IF($W336="",0,IF($W336&gt;=100%,เงื่อนไข!$H$4,IF($W336&gt;=80%,เงื่อนไข!$G$4,IF($W336&gt;=50%,เงื่อนไข!$F$4,IF($W336&lt;50%,เงื่อนไข!$E$4)))))</f>
        <v>0</v>
      </c>
      <c r="AB336" s="179">
        <f t="shared" si="77"/>
        <v>0</v>
      </c>
      <c r="AC336" s="141">
        <f t="shared" si="78"/>
        <v>0</v>
      </c>
      <c r="AD336" s="175">
        <f>IF(AB336=0,0,AB336/$R336*เงื่อนไข!$B$4)</f>
        <v>0</v>
      </c>
      <c r="AE336" s="181">
        <f t="shared" si="83"/>
        <v>0</v>
      </c>
      <c r="AF336" s="175">
        <f>SUMIF(วันทำงาน!$F$554:$F$687,$B336,วันทำงาน!$J$554:$J$687)</f>
        <v>0</v>
      </c>
      <c r="AG336" s="182">
        <f>IF((AND($W336&gt;=100%,$W336&lt;&gt;"")),เงื่อนไข!$F$8*Y336/$V336,0)</f>
        <v>0</v>
      </c>
      <c r="AH336" s="181">
        <f>SUM(วันทำงาน!AR336:AT336,วันทำงาน!AV336:AX336)</f>
        <v>0</v>
      </c>
      <c r="AI336" s="150"/>
      <c r="AJ336" s="150">
        <f>IF($W336="",0,IF($W336&gt;=100%,เงื่อนไข!$L$4,IF($W336&gt;=80%,เงื่อนไข!$K$4,IF($W336&gt;=50%,เงื่อนไข!$J$4,IF($W336&lt;50%,เงื่อนไข!$I$4)))))</f>
        <v>0</v>
      </c>
      <c r="AK336" s="179">
        <f t="shared" si="79"/>
        <v>0</v>
      </c>
      <c r="AL336" s="175">
        <f t="shared" si="80"/>
        <v>0</v>
      </c>
      <c r="AM336" s="175">
        <f>IF(AK336=0,0,AK336/$R336*เงื่อนไข!$B$4)</f>
        <v>0</v>
      </c>
      <c r="AN336" s="181">
        <f t="shared" si="84"/>
        <v>0</v>
      </c>
      <c r="AO336" s="175">
        <f>SUMIF(วันทำงาน!$F$554:$F$687,$B336,วันทำงาน!$K$554:$K$687)</f>
        <v>0</v>
      </c>
      <c r="AP336" s="182">
        <f>IF((AND($W336&gt;=100%,$W336&lt;&gt;"")),เงื่อนไข!$F$8*AH336/$V336,0)</f>
        <v>0</v>
      </c>
      <c r="AQ336" s="184">
        <f>วันทำงาน!AU336</f>
        <v>0</v>
      </c>
      <c r="AR336" s="150"/>
      <c r="AS336" s="150">
        <f>IF(W336="",0,IF($W336&gt;=100%,เงื่อนไข!$P$4,IF($W336&gt;=80%,เงื่อนไข!$O$4,IF($W336&gt;=50%,เงื่อนไข!$N$4,IF($W336&lt;50%,เงื่อนไข!$M$4)))))</f>
        <v>0</v>
      </c>
      <c r="AT336" s="179">
        <f t="shared" si="81"/>
        <v>0</v>
      </c>
      <c r="AU336" s="175">
        <f t="shared" si="82"/>
        <v>0</v>
      </c>
      <c r="AV336" s="175">
        <f>IF(AT336=0,0,AT336/$R336*เงื่อนไข!$B$4)</f>
        <v>0</v>
      </c>
      <c r="AW336" s="181">
        <f t="shared" si="85"/>
        <v>0</v>
      </c>
      <c r="AX336" s="175">
        <f>SUMIF(วันทำงาน!$F$554:$F$687,$B336,วันทำงาน!$L$554:$L$687)</f>
        <v>0</v>
      </c>
      <c r="AY336" s="182">
        <f>IF((AND($W336&gt;=100%,$W336&lt;&gt;"")),เงื่อนไข!$F$8*AQ336/$V336,0)</f>
        <v>0</v>
      </c>
    </row>
    <row r="337" spans="1:51" s="6" customFormat="1" x14ac:dyDescent="0.25">
      <c r="A337" s="124" t="str">
        <f>IF(วันทำงาน!A337&lt;&gt;"",วันทำงาน!A337,"")</f>
        <v/>
      </c>
      <c r="B337" s="124" t="str">
        <f>IF(วันทำงาน!B337&lt;&gt;"",วันทำงาน!B337,"")</f>
        <v/>
      </c>
      <c r="C337" s="124"/>
      <c r="D337" s="124" t="str">
        <f>IF(วันทำงาน!C337&lt;&gt;"",วันทำงาน!C337,"")</f>
        <v/>
      </c>
      <c r="E337" s="125" t="str">
        <f>IF(วันทำงาน!D337&lt;&gt;"",วันทำงาน!D337,"")</f>
        <v/>
      </c>
      <c r="F337" s="90" t="str">
        <f>IF(วันทำงาน!E337&lt;&gt;"",วันทำงาน!E337,"")</f>
        <v/>
      </c>
      <c r="G337" s="124" t="str">
        <f>IF(วันทำงาน!F337&lt;&gt;"",วันทำงาน!F337,"")</f>
        <v/>
      </c>
      <c r="H337" s="136" t="str">
        <f>IF(F337="Salesman",วันทำงาน!G337,"")</f>
        <v/>
      </c>
      <c r="I337" s="141" t="str">
        <f>IF($H337="","",AB337/$R337*(100%-เงื่อนไข!$B$4))</f>
        <v/>
      </c>
      <c r="J337" s="141" t="str">
        <f>IF($H337="","",AK337/$R337*(100%-เงื่อนไข!$B$4))</f>
        <v/>
      </c>
      <c r="K337" s="141" t="str">
        <f>IF($H337="","",AT337/$R337*(100%-เงื่อนไข!$B$4))</f>
        <v/>
      </c>
      <c r="L337" s="141" t="str">
        <f t="shared" si="72"/>
        <v/>
      </c>
      <c r="M337" s="142" t="str">
        <f>IF((OR(วันทำงาน!H337="",$F$1="")),"",IF(F337="Salesman",วันทำงาน!H337,""))</f>
        <v/>
      </c>
      <c r="N337" s="111">
        <f>IF($M337="",0,IF($X337="P",Y337*เงื่อนไข!$C$5,0))</f>
        <v>0</v>
      </c>
      <c r="O337" s="111">
        <f>IF($M337="",0,IF($X337="P",AH337*เงื่อนไข!$C$5,0))</f>
        <v>0</v>
      </c>
      <c r="P337" s="141">
        <f>IF($M337="",0,IF($X337="P",AQ337*เงื่อนไข!$C$5,0))</f>
        <v>0</v>
      </c>
      <c r="Q337" s="141">
        <f t="shared" si="73"/>
        <v>0</v>
      </c>
      <c r="R337" s="124" t="str">
        <f>IF($A337="","",IF(วันทำงาน!J337&lt;&gt;"",วันทำงาน!J337,""))</f>
        <v/>
      </c>
      <c r="S337" s="124" t="str">
        <f>IF($A337="","",IF(วันทำงาน!K337&lt;&gt;"",วันทำงาน!K337,""))</f>
        <v/>
      </c>
      <c r="T337" s="156">
        <f>IF(วันทำงาน!AZ337&lt;&gt;"",IF(วันทำงาน!AZ337&gt;S337,S337,วันทำงาน!AZ337),"")</f>
        <v>1</v>
      </c>
      <c r="U337" s="106" t="str">
        <f>IF(A337="","",เงื่อนไข!C$4)</f>
        <v/>
      </c>
      <c r="V337" s="106">
        <f t="shared" si="74"/>
        <v>0</v>
      </c>
      <c r="W337" s="105" t="str">
        <f t="shared" si="75"/>
        <v/>
      </c>
      <c r="X337" s="186" t="str">
        <f t="shared" si="76"/>
        <v/>
      </c>
      <c r="Y337" s="184">
        <f>วันทำงาน!AQ337</f>
        <v>0</v>
      </c>
      <c r="Z337" s="150"/>
      <c r="AA337" s="150">
        <f>IF($W337="",0,IF($W337&gt;=100%,เงื่อนไข!$H$4,IF($W337&gt;=80%,เงื่อนไข!$G$4,IF($W337&gt;=50%,เงื่อนไข!$F$4,IF($W337&lt;50%,เงื่อนไข!$E$4)))))</f>
        <v>0</v>
      </c>
      <c r="AB337" s="179">
        <f t="shared" si="77"/>
        <v>0</v>
      </c>
      <c r="AC337" s="141">
        <f t="shared" si="78"/>
        <v>0</v>
      </c>
      <c r="AD337" s="175">
        <f>IF(AB337=0,0,AB337/$R337*เงื่อนไข!$B$4)</f>
        <v>0</v>
      </c>
      <c r="AE337" s="181">
        <f t="shared" si="83"/>
        <v>0</v>
      </c>
      <c r="AF337" s="175">
        <f>SUMIF(วันทำงาน!$F$554:$F$687,$B337,วันทำงาน!$J$554:$J$687)</f>
        <v>0</v>
      </c>
      <c r="AG337" s="182">
        <f>IF((AND($W337&gt;=100%,$W337&lt;&gt;"")),เงื่อนไข!$F$8*Y337/$V337,0)</f>
        <v>0</v>
      </c>
      <c r="AH337" s="181">
        <f>SUM(วันทำงาน!AR337:AT337,วันทำงาน!AV337:AX337)</f>
        <v>0</v>
      </c>
      <c r="AI337" s="150"/>
      <c r="AJ337" s="150">
        <f>IF($W337="",0,IF($W337&gt;=100%,เงื่อนไข!$L$4,IF($W337&gt;=80%,เงื่อนไข!$K$4,IF($W337&gt;=50%,เงื่อนไข!$J$4,IF($W337&lt;50%,เงื่อนไข!$I$4)))))</f>
        <v>0</v>
      </c>
      <c r="AK337" s="179">
        <f t="shared" si="79"/>
        <v>0</v>
      </c>
      <c r="AL337" s="175">
        <f t="shared" si="80"/>
        <v>0</v>
      </c>
      <c r="AM337" s="175">
        <f>IF(AK337=0,0,AK337/$R337*เงื่อนไข!$B$4)</f>
        <v>0</v>
      </c>
      <c r="AN337" s="181">
        <f t="shared" si="84"/>
        <v>0</v>
      </c>
      <c r="AO337" s="175">
        <f>SUMIF(วันทำงาน!$F$554:$F$687,$B337,วันทำงาน!$K$554:$K$687)</f>
        <v>0</v>
      </c>
      <c r="AP337" s="182">
        <f>IF((AND($W337&gt;=100%,$W337&lt;&gt;"")),เงื่อนไข!$F$8*AH337/$V337,0)</f>
        <v>0</v>
      </c>
      <c r="AQ337" s="184">
        <f>วันทำงาน!AU337</f>
        <v>0</v>
      </c>
      <c r="AR337" s="150"/>
      <c r="AS337" s="150">
        <f>IF(W337="",0,IF($W337&gt;=100%,เงื่อนไข!$P$4,IF($W337&gt;=80%,เงื่อนไข!$O$4,IF($W337&gt;=50%,เงื่อนไข!$N$4,IF($W337&lt;50%,เงื่อนไข!$M$4)))))</f>
        <v>0</v>
      </c>
      <c r="AT337" s="179">
        <f t="shared" si="81"/>
        <v>0</v>
      </c>
      <c r="AU337" s="175">
        <f t="shared" si="82"/>
        <v>0</v>
      </c>
      <c r="AV337" s="175">
        <f>IF(AT337=0,0,AT337/$R337*เงื่อนไข!$B$4)</f>
        <v>0</v>
      </c>
      <c r="AW337" s="181">
        <f t="shared" si="85"/>
        <v>0</v>
      </c>
      <c r="AX337" s="175">
        <f>SUMIF(วันทำงาน!$F$554:$F$687,$B337,วันทำงาน!$L$554:$L$687)</f>
        <v>0</v>
      </c>
      <c r="AY337" s="182">
        <f>IF((AND($W337&gt;=100%,$W337&lt;&gt;"")),เงื่อนไข!$F$8*AQ337/$V337,0)</f>
        <v>0</v>
      </c>
    </row>
    <row r="338" spans="1:51" s="6" customFormat="1" x14ac:dyDescent="0.25">
      <c r="A338" s="124" t="str">
        <f>IF(วันทำงาน!A338&lt;&gt;"",วันทำงาน!A338,"")</f>
        <v/>
      </c>
      <c r="B338" s="124" t="str">
        <f>IF(วันทำงาน!B338&lt;&gt;"",วันทำงาน!B338,"")</f>
        <v/>
      </c>
      <c r="C338" s="124"/>
      <c r="D338" s="124" t="str">
        <f>IF(วันทำงาน!C338&lt;&gt;"",วันทำงาน!C338,"")</f>
        <v/>
      </c>
      <c r="E338" s="125" t="str">
        <f>IF(วันทำงาน!D338&lt;&gt;"",วันทำงาน!D338,"")</f>
        <v/>
      </c>
      <c r="F338" s="90" t="str">
        <f>IF(วันทำงาน!E338&lt;&gt;"",วันทำงาน!E338,"")</f>
        <v/>
      </c>
      <c r="G338" s="124" t="str">
        <f>IF(วันทำงาน!F338&lt;&gt;"",วันทำงาน!F338,"")</f>
        <v/>
      </c>
      <c r="H338" s="136" t="str">
        <f>IF(F338="Salesman",วันทำงาน!G338,"")</f>
        <v/>
      </c>
      <c r="I338" s="141" t="str">
        <f>IF($H338="","",AB338/$R338*(100%-เงื่อนไข!$B$4))</f>
        <v/>
      </c>
      <c r="J338" s="141" t="str">
        <f>IF($H338="","",AK338/$R338*(100%-เงื่อนไข!$B$4))</f>
        <v/>
      </c>
      <c r="K338" s="141" t="str">
        <f>IF($H338="","",AT338/$R338*(100%-เงื่อนไข!$B$4))</f>
        <v/>
      </c>
      <c r="L338" s="141" t="str">
        <f t="shared" si="72"/>
        <v/>
      </c>
      <c r="M338" s="142" t="str">
        <f>IF((OR(วันทำงาน!H338="",$F$1="")),"",IF(F338="Salesman",วันทำงาน!H338,""))</f>
        <v/>
      </c>
      <c r="N338" s="111">
        <f>IF($M338="",0,IF($X338="P",Y338*เงื่อนไข!$C$5,0))</f>
        <v>0</v>
      </c>
      <c r="O338" s="111">
        <f>IF($M338="",0,IF($X338="P",AH338*เงื่อนไข!$C$5,0))</f>
        <v>0</v>
      </c>
      <c r="P338" s="141">
        <f>IF($M338="",0,IF($X338="P",AQ338*เงื่อนไข!$C$5,0))</f>
        <v>0</v>
      </c>
      <c r="Q338" s="141">
        <f t="shared" si="73"/>
        <v>0</v>
      </c>
      <c r="R338" s="124" t="str">
        <f>IF($A338="","",IF(วันทำงาน!J338&lt;&gt;"",วันทำงาน!J338,""))</f>
        <v/>
      </c>
      <c r="S338" s="124" t="str">
        <f>IF($A338="","",IF(วันทำงาน!K338&lt;&gt;"",วันทำงาน!K338,""))</f>
        <v/>
      </c>
      <c r="T338" s="156">
        <f>IF(วันทำงาน!AZ338&lt;&gt;"",IF(วันทำงาน!AZ338&gt;S338,S338,วันทำงาน!AZ338),"")</f>
        <v>1</v>
      </c>
      <c r="U338" s="106" t="str">
        <f>IF(A338="","",เงื่อนไข!C$4)</f>
        <v/>
      </c>
      <c r="V338" s="106">
        <f t="shared" si="74"/>
        <v>0</v>
      </c>
      <c r="W338" s="105" t="str">
        <f t="shared" si="75"/>
        <v/>
      </c>
      <c r="X338" s="186" t="str">
        <f t="shared" si="76"/>
        <v/>
      </c>
      <c r="Y338" s="184">
        <f>วันทำงาน!AQ338</f>
        <v>0</v>
      </c>
      <c r="Z338" s="150"/>
      <c r="AA338" s="150">
        <f>IF($W338="",0,IF($W338&gt;=100%,เงื่อนไข!$H$4,IF($W338&gt;=80%,เงื่อนไข!$G$4,IF($W338&gt;=50%,เงื่อนไข!$F$4,IF($W338&lt;50%,เงื่อนไข!$E$4)))))</f>
        <v>0</v>
      </c>
      <c r="AB338" s="179">
        <f t="shared" si="77"/>
        <v>0</v>
      </c>
      <c r="AC338" s="141">
        <f t="shared" si="78"/>
        <v>0</v>
      </c>
      <c r="AD338" s="175">
        <f>IF(AB338=0,0,AB338/$R338*เงื่อนไข!$B$4)</f>
        <v>0</v>
      </c>
      <c r="AE338" s="181">
        <f t="shared" si="83"/>
        <v>0</v>
      </c>
      <c r="AF338" s="175">
        <f>SUMIF(วันทำงาน!$F$554:$F$687,$B338,วันทำงาน!$J$554:$J$687)</f>
        <v>0</v>
      </c>
      <c r="AG338" s="182">
        <f>IF((AND($W338&gt;=100%,$W338&lt;&gt;"")),เงื่อนไข!$F$8*Y338/$V338,0)</f>
        <v>0</v>
      </c>
      <c r="AH338" s="181">
        <f>SUM(วันทำงาน!AR338:AT338,วันทำงาน!AV338:AX338)</f>
        <v>0</v>
      </c>
      <c r="AI338" s="150"/>
      <c r="AJ338" s="150">
        <f>IF($W338="",0,IF($W338&gt;=100%,เงื่อนไข!$L$4,IF($W338&gt;=80%,เงื่อนไข!$K$4,IF($W338&gt;=50%,เงื่อนไข!$J$4,IF($W338&lt;50%,เงื่อนไข!$I$4)))))</f>
        <v>0</v>
      </c>
      <c r="AK338" s="179">
        <f t="shared" si="79"/>
        <v>0</v>
      </c>
      <c r="AL338" s="175">
        <f t="shared" si="80"/>
        <v>0</v>
      </c>
      <c r="AM338" s="175">
        <f>IF(AK338=0,0,AK338/$R338*เงื่อนไข!$B$4)</f>
        <v>0</v>
      </c>
      <c r="AN338" s="181">
        <f t="shared" si="84"/>
        <v>0</v>
      </c>
      <c r="AO338" s="175">
        <f>SUMIF(วันทำงาน!$F$554:$F$687,$B338,วันทำงาน!$K$554:$K$687)</f>
        <v>0</v>
      </c>
      <c r="AP338" s="182">
        <f>IF((AND($W338&gt;=100%,$W338&lt;&gt;"")),เงื่อนไข!$F$8*AH338/$V338,0)</f>
        <v>0</v>
      </c>
      <c r="AQ338" s="184">
        <f>วันทำงาน!AU338</f>
        <v>0</v>
      </c>
      <c r="AR338" s="150"/>
      <c r="AS338" s="150">
        <f>IF(W338="",0,IF($W338&gt;=100%,เงื่อนไข!$P$4,IF($W338&gt;=80%,เงื่อนไข!$O$4,IF($W338&gt;=50%,เงื่อนไข!$N$4,IF($W338&lt;50%,เงื่อนไข!$M$4)))))</f>
        <v>0</v>
      </c>
      <c r="AT338" s="179">
        <f t="shared" si="81"/>
        <v>0</v>
      </c>
      <c r="AU338" s="175">
        <f t="shared" si="82"/>
        <v>0</v>
      </c>
      <c r="AV338" s="175">
        <f>IF(AT338=0,0,AT338/$R338*เงื่อนไข!$B$4)</f>
        <v>0</v>
      </c>
      <c r="AW338" s="181">
        <f t="shared" si="85"/>
        <v>0</v>
      </c>
      <c r="AX338" s="175">
        <f>SUMIF(วันทำงาน!$F$554:$F$687,$B338,วันทำงาน!$L$554:$L$687)</f>
        <v>0</v>
      </c>
      <c r="AY338" s="182">
        <f>IF((AND($W338&gt;=100%,$W338&lt;&gt;"")),เงื่อนไข!$F$8*AQ338/$V338,0)</f>
        <v>0</v>
      </c>
    </row>
    <row r="339" spans="1:51" s="6" customFormat="1" x14ac:dyDescent="0.25">
      <c r="A339" s="124" t="str">
        <f>IF(วันทำงาน!A339&lt;&gt;"",วันทำงาน!A339,"")</f>
        <v/>
      </c>
      <c r="B339" s="124" t="str">
        <f>IF(วันทำงาน!B339&lt;&gt;"",วันทำงาน!B339,"")</f>
        <v/>
      </c>
      <c r="C339" s="124"/>
      <c r="D339" s="124" t="str">
        <f>IF(วันทำงาน!C339&lt;&gt;"",วันทำงาน!C339,"")</f>
        <v/>
      </c>
      <c r="E339" s="125" t="str">
        <f>IF(วันทำงาน!D339&lt;&gt;"",วันทำงาน!D339,"")</f>
        <v/>
      </c>
      <c r="F339" s="90" t="str">
        <f>IF(วันทำงาน!E339&lt;&gt;"",วันทำงาน!E339,"")</f>
        <v/>
      </c>
      <c r="G339" s="124" t="str">
        <f>IF(วันทำงาน!F339&lt;&gt;"",วันทำงาน!F339,"")</f>
        <v/>
      </c>
      <c r="H339" s="136" t="str">
        <f>IF(F339="Salesman",วันทำงาน!G339,"")</f>
        <v/>
      </c>
      <c r="I339" s="141" t="str">
        <f>IF($H339="","",AB339/$R339*(100%-เงื่อนไข!$B$4))</f>
        <v/>
      </c>
      <c r="J339" s="141" t="str">
        <f>IF($H339="","",AK339/$R339*(100%-เงื่อนไข!$B$4))</f>
        <v/>
      </c>
      <c r="K339" s="141" t="str">
        <f>IF($H339="","",AT339/$R339*(100%-เงื่อนไข!$B$4))</f>
        <v/>
      </c>
      <c r="L339" s="141" t="str">
        <f t="shared" si="72"/>
        <v/>
      </c>
      <c r="M339" s="142" t="str">
        <f>IF((OR(วันทำงาน!H339="",$F$1="")),"",IF(F339="Salesman",วันทำงาน!H339,""))</f>
        <v/>
      </c>
      <c r="N339" s="111">
        <f>IF($M339="",0,IF($X339="P",Y339*เงื่อนไข!$C$5,0))</f>
        <v>0</v>
      </c>
      <c r="O339" s="111">
        <f>IF($M339="",0,IF($X339="P",AH339*เงื่อนไข!$C$5,0))</f>
        <v>0</v>
      </c>
      <c r="P339" s="141">
        <f>IF($M339="",0,IF($X339="P",AQ339*เงื่อนไข!$C$5,0))</f>
        <v>0</v>
      </c>
      <c r="Q339" s="141">
        <f t="shared" si="73"/>
        <v>0</v>
      </c>
      <c r="R339" s="124" t="str">
        <f>IF($A339="","",IF(วันทำงาน!J339&lt;&gt;"",วันทำงาน!J339,""))</f>
        <v/>
      </c>
      <c r="S339" s="124" t="str">
        <f>IF($A339="","",IF(วันทำงาน!K339&lt;&gt;"",วันทำงาน!K339,""))</f>
        <v/>
      </c>
      <c r="T339" s="156">
        <f>IF(วันทำงาน!AZ339&lt;&gt;"",IF(วันทำงาน!AZ339&gt;S339,S339,วันทำงาน!AZ339),"")</f>
        <v>1</v>
      </c>
      <c r="U339" s="106" t="str">
        <f>IF(A339="","",เงื่อนไข!C$4)</f>
        <v/>
      </c>
      <c r="V339" s="106">
        <f t="shared" si="74"/>
        <v>0</v>
      </c>
      <c r="W339" s="105" t="str">
        <f t="shared" si="75"/>
        <v/>
      </c>
      <c r="X339" s="186" t="str">
        <f t="shared" si="76"/>
        <v/>
      </c>
      <c r="Y339" s="184">
        <f>วันทำงาน!AQ339</f>
        <v>0</v>
      </c>
      <c r="Z339" s="150"/>
      <c r="AA339" s="150">
        <f>IF($W339="",0,IF($W339&gt;=100%,เงื่อนไข!$H$4,IF($W339&gt;=80%,เงื่อนไข!$G$4,IF($W339&gt;=50%,เงื่อนไข!$F$4,IF($W339&lt;50%,เงื่อนไข!$E$4)))))</f>
        <v>0</v>
      </c>
      <c r="AB339" s="179">
        <f t="shared" si="77"/>
        <v>0</v>
      </c>
      <c r="AC339" s="141">
        <f t="shared" si="78"/>
        <v>0</v>
      </c>
      <c r="AD339" s="175">
        <f>IF(AB339=0,0,AB339/$R339*เงื่อนไข!$B$4)</f>
        <v>0</v>
      </c>
      <c r="AE339" s="181">
        <f t="shared" si="83"/>
        <v>0</v>
      </c>
      <c r="AF339" s="175">
        <f>SUMIF(วันทำงาน!$F$554:$F$687,$B339,วันทำงาน!$J$554:$J$687)</f>
        <v>0</v>
      </c>
      <c r="AG339" s="182">
        <f>IF((AND($W339&gt;=100%,$W339&lt;&gt;"")),เงื่อนไข!$F$8*Y339/$V339,0)</f>
        <v>0</v>
      </c>
      <c r="AH339" s="181">
        <f>SUM(วันทำงาน!AR339:AT339,วันทำงาน!AV339:AX339)</f>
        <v>0</v>
      </c>
      <c r="AI339" s="150"/>
      <c r="AJ339" s="150">
        <f>IF($W339="",0,IF($W339&gt;=100%,เงื่อนไข!$L$4,IF($W339&gt;=80%,เงื่อนไข!$K$4,IF($W339&gt;=50%,เงื่อนไข!$J$4,IF($W339&lt;50%,เงื่อนไข!$I$4)))))</f>
        <v>0</v>
      </c>
      <c r="AK339" s="179">
        <f t="shared" si="79"/>
        <v>0</v>
      </c>
      <c r="AL339" s="175">
        <f t="shared" si="80"/>
        <v>0</v>
      </c>
      <c r="AM339" s="175">
        <f>IF(AK339=0,0,AK339/$R339*เงื่อนไข!$B$4)</f>
        <v>0</v>
      </c>
      <c r="AN339" s="181">
        <f t="shared" si="84"/>
        <v>0</v>
      </c>
      <c r="AO339" s="175">
        <f>SUMIF(วันทำงาน!$F$554:$F$687,$B339,วันทำงาน!$K$554:$K$687)</f>
        <v>0</v>
      </c>
      <c r="AP339" s="182">
        <f>IF((AND($W339&gt;=100%,$W339&lt;&gt;"")),เงื่อนไข!$F$8*AH339/$V339,0)</f>
        <v>0</v>
      </c>
      <c r="AQ339" s="184">
        <f>วันทำงาน!AU339</f>
        <v>0</v>
      </c>
      <c r="AR339" s="150"/>
      <c r="AS339" s="150">
        <f>IF(W339="",0,IF($W339&gt;=100%,เงื่อนไข!$P$4,IF($W339&gt;=80%,เงื่อนไข!$O$4,IF($W339&gt;=50%,เงื่อนไข!$N$4,IF($W339&lt;50%,เงื่อนไข!$M$4)))))</f>
        <v>0</v>
      </c>
      <c r="AT339" s="179">
        <f t="shared" si="81"/>
        <v>0</v>
      </c>
      <c r="AU339" s="175">
        <f t="shared" si="82"/>
        <v>0</v>
      </c>
      <c r="AV339" s="175">
        <f>IF(AT339=0,0,AT339/$R339*เงื่อนไข!$B$4)</f>
        <v>0</v>
      </c>
      <c r="AW339" s="181">
        <f t="shared" si="85"/>
        <v>0</v>
      </c>
      <c r="AX339" s="175">
        <f>SUMIF(วันทำงาน!$F$554:$F$687,$B339,วันทำงาน!$L$554:$L$687)</f>
        <v>0</v>
      </c>
      <c r="AY339" s="182">
        <f>IF((AND($W339&gt;=100%,$W339&lt;&gt;"")),เงื่อนไข!$F$8*AQ339/$V339,0)</f>
        <v>0</v>
      </c>
    </row>
    <row r="340" spans="1:51" s="6" customFormat="1" x14ac:dyDescent="0.25">
      <c r="A340" s="124" t="str">
        <f>IF(วันทำงาน!A340&lt;&gt;"",วันทำงาน!A340,"")</f>
        <v/>
      </c>
      <c r="B340" s="124" t="str">
        <f>IF(วันทำงาน!B340&lt;&gt;"",วันทำงาน!B340,"")</f>
        <v/>
      </c>
      <c r="C340" s="124"/>
      <c r="D340" s="124" t="str">
        <f>IF(วันทำงาน!C340&lt;&gt;"",วันทำงาน!C340,"")</f>
        <v/>
      </c>
      <c r="E340" s="125" t="str">
        <f>IF(วันทำงาน!D340&lt;&gt;"",วันทำงาน!D340,"")</f>
        <v/>
      </c>
      <c r="F340" s="90" t="str">
        <f>IF(วันทำงาน!E340&lt;&gt;"",วันทำงาน!E340,"")</f>
        <v/>
      </c>
      <c r="G340" s="124" t="str">
        <f>IF(วันทำงาน!F340&lt;&gt;"",วันทำงาน!F340,"")</f>
        <v/>
      </c>
      <c r="H340" s="136" t="str">
        <f>IF(F340="Salesman",วันทำงาน!G340,"")</f>
        <v/>
      </c>
      <c r="I340" s="141" t="str">
        <f>IF($H340="","",AB340/$R340*(100%-เงื่อนไข!$B$4))</f>
        <v/>
      </c>
      <c r="J340" s="141" t="str">
        <f>IF($H340="","",AK340/$R340*(100%-เงื่อนไข!$B$4))</f>
        <v/>
      </c>
      <c r="K340" s="141" t="str">
        <f>IF($H340="","",AT340/$R340*(100%-เงื่อนไข!$B$4))</f>
        <v/>
      </c>
      <c r="L340" s="141" t="str">
        <f t="shared" si="72"/>
        <v/>
      </c>
      <c r="M340" s="142" t="str">
        <f>IF((OR(วันทำงาน!H340="",$F$1="")),"",IF(F340="Salesman",วันทำงาน!H340,""))</f>
        <v/>
      </c>
      <c r="N340" s="111">
        <f>IF($M340="",0,IF($X340="P",Y340*เงื่อนไข!$C$5,0))</f>
        <v>0</v>
      </c>
      <c r="O340" s="111">
        <f>IF($M340="",0,IF($X340="P",AH340*เงื่อนไข!$C$5,0))</f>
        <v>0</v>
      </c>
      <c r="P340" s="141">
        <f>IF($M340="",0,IF($X340="P",AQ340*เงื่อนไข!$C$5,0))</f>
        <v>0</v>
      </c>
      <c r="Q340" s="141">
        <f t="shared" si="73"/>
        <v>0</v>
      </c>
      <c r="R340" s="124" t="str">
        <f>IF($A340="","",IF(วันทำงาน!J340&lt;&gt;"",วันทำงาน!J340,""))</f>
        <v/>
      </c>
      <c r="S340" s="124" t="str">
        <f>IF($A340="","",IF(วันทำงาน!K340&lt;&gt;"",วันทำงาน!K340,""))</f>
        <v/>
      </c>
      <c r="T340" s="156">
        <f>IF(วันทำงาน!AZ340&lt;&gt;"",IF(วันทำงาน!AZ340&gt;S340,S340,วันทำงาน!AZ340),"")</f>
        <v>1</v>
      </c>
      <c r="U340" s="106" t="str">
        <f>IF(A340="","",เงื่อนไข!C$4)</f>
        <v/>
      </c>
      <c r="V340" s="106">
        <f t="shared" si="74"/>
        <v>0</v>
      </c>
      <c r="W340" s="105" t="str">
        <f t="shared" si="75"/>
        <v/>
      </c>
      <c r="X340" s="186" t="str">
        <f t="shared" si="76"/>
        <v/>
      </c>
      <c r="Y340" s="184">
        <f>วันทำงาน!AQ340</f>
        <v>0</v>
      </c>
      <c r="Z340" s="150"/>
      <c r="AA340" s="150">
        <f>IF($W340="",0,IF($W340&gt;=100%,เงื่อนไข!$H$4,IF($W340&gt;=80%,เงื่อนไข!$G$4,IF($W340&gt;=50%,เงื่อนไข!$F$4,IF($W340&lt;50%,เงื่อนไข!$E$4)))))</f>
        <v>0</v>
      </c>
      <c r="AB340" s="179">
        <f t="shared" si="77"/>
        <v>0</v>
      </c>
      <c r="AC340" s="141">
        <f t="shared" si="78"/>
        <v>0</v>
      </c>
      <c r="AD340" s="175">
        <f>IF(AB340=0,0,AB340/$R340*เงื่อนไข!$B$4)</f>
        <v>0</v>
      </c>
      <c r="AE340" s="181">
        <f t="shared" si="83"/>
        <v>0</v>
      </c>
      <c r="AF340" s="175">
        <f>SUMIF(วันทำงาน!$F$554:$F$687,$B340,วันทำงาน!$J$554:$J$687)</f>
        <v>0</v>
      </c>
      <c r="AG340" s="182">
        <f>IF((AND($W340&gt;=100%,$W340&lt;&gt;"")),เงื่อนไข!$F$8*Y340/$V340,0)</f>
        <v>0</v>
      </c>
      <c r="AH340" s="181">
        <f>SUM(วันทำงาน!AR340:AT340,วันทำงาน!AV340:AX340)</f>
        <v>0</v>
      </c>
      <c r="AI340" s="150"/>
      <c r="AJ340" s="150">
        <f>IF($W340="",0,IF($W340&gt;=100%,เงื่อนไข!$L$4,IF($W340&gt;=80%,เงื่อนไข!$K$4,IF($W340&gt;=50%,เงื่อนไข!$J$4,IF($W340&lt;50%,เงื่อนไข!$I$4)))))</f>
        <v>0</v>
      </c>
      <c r="AK340" s="179">
        <f t="shared" si="79"/>
        <v>0</v>
      </c>
      <c r="AL340" s="175">
        <f t="shared" si="80"/>
        <v>0</v>
      </c>
      <c r="AM340" s="175">
        <f>IF(AK340=0,0,AK340/$R340*เงื่อนไข!$B$4)</f>
        <v>0</v>
      </c>
      <c r="AN340" s="181">
        <f t="shared" si="84"/>
        <v>0</v>
      </c>
      <c r="AO340" s="175">
        <f>SUMIF(วันทำงาน!$F$554:$F$687,$B340,วันทำงาน!$K$554:$K$687)</f>
        <v>0</v>
      </c>
      <c r="AP340" s="182">
        <f>IF((AND($W340&gt;=100%,$W340&lt;&gt;"")),เงื่อนไข!$F$8*AH340/$V340,0)</f>
        <v>0</v>
      </c>
      <c r="AQ340" s="184">
        <f>วันทำงาน!AU340</f>
        <v>0</v>
      </c>
      <c r="AR340" s="150"/>
      <c r="AS340" s="150">
        <f>IF(W340="",0,IF($W340&gt;=100%,เงื่อนไข!$P$4,IF($W340&gt;=80%,เงื่อนไข!$O$4,IF($W340&gt;=50%,เงื่อนไข!$N$4,IF($W340&lt;50%,เงื่อนไข!$M$4)))))</f>
        <v>0</v>
      </c>
      <c r="AT340" s="179">
        <f t="shared" si="81"/>
        <v>0</v>
      </c>
      <c r="AU340" s="175">
        <f t="shared" si="82"/>
        <v>0</v>
      </c>
      <c r="AV340" s="175">
        <f>IF(AT340=0,0,AT340/$R340*เงื่อนไข!$B$4)</f>
        <v>0</v>
      </c>
      <c r="AW340" s="181">
        <f t="shared" si="85"/>
        <v>0</v>
      </c>
      <c r="AX340" s="175">
        <f>SUMIF(วันทำงาน!$F$554:$F$687,$B340,วันทำงาน!$L$554:$L$687)</f>
        <v>0</v>
      </c>
      <c r="AY340" s="182">
        <f>IF((AND($W340&gt;=100%,$W340&lt;&gt;"")),เงื่อนไข!$F$8*AQ340/$V340,0)</f>
        <v>0</v>
      </c>
    </row>
    <row r="341" spans="1:51" s="6" customFormat="1" x14ac:dyDescent="0.25">
      <c r="A341" s="124" t="str">
        <f>IF(วันทำงาน!A341&lt;&gt;"",วันทำงาน!A341,"")</f>
        <v/>
      </c>
      <c r="B341" s="124" t="str">
        <f>IF(วันทำงาน!B341&lt;&gt;"",วันทำงาน!B341,"")</f>
        <v/>
      </c>
      <c r="C341" s="124"/>
      <c r="D341" s="124" t="str">
        <f>IF(วันทำงาน!C341&lt;&gt;"",วันทำงาน!C341,"")</f>
        <v/>
      </c>
      <c r="E341" s="125" t="str">
        <f>IF(วันทำงาน!D341&lt;&gt;"",วันทำงาน!D341,"")</f>
        <v/>
      </c>
      <c r="F341" s="90" t="str">
        <f>IF(วันทำงาน!E341&lt;&gt;"",วันทำงาน!E341,"")</f>
        <v/>
      </c>
      <c r="G341" s="124" t="str">
        <f>IF(วันทำงาน!F341&lt;&gt;"",วันทำงาน!F341,"")</f>
        <v/>
      </c>
      <c r="H341" s="136" t="str">
        <f>IF(F341="Salesman",วันทำงาน!G341,"")</f>
        <v/>
      </c>
      <c r="I341" s="141" t="str">
        <f>IF($H341="","",AB341/$R341*(100%-เงื่อนไข!$B$4))</f>
        <v/>
      </c>
      <c r="J341" s="141" t="str">
        <f>IF($H341="","",AK341/$R341*(100%-เงื่อนไข!$B$4))</f>
        <v/>
      </c>
      <c r="K341" s="141" t="str">
        <f>IF($H341="","",AT341/$R341*(100%-เงื่อนไข!$B$4))</f>
        <v/>
      </c>
      <c r="L341" s="141" t="str">
        <f t="shared" si="72"/>
        <v/>
      </c>
      <c r="M341" s="142" t="str">
        <f>IF((OR(วันทำงาน!H341="",$F$1="")),"",IF(F341="Salesman",วันทำงาน!H341,""))</f>
        <v/>
      </c>
      <c r="N341" s="111">
        <f>IF($M341="",0,IF($X341="P",Y341*เงื่อนไข!$C$5,0))</f>
        <v>0</v>
      </c>
      <c r="O341" s="111">
        <f>IF($M341="",0,IF($X341="P",AH341*เงื่อนไข!$C$5,0))</f>
        <v>0</v>
      </c>
      <c r="P341" s="141">
        <f>IF($M341="",0,IF($X341="P",AQ341*เงื่อนไข!$C$5,0))</f>
        <v>0</v>
      </c>
      <c r="Q341" s="141">
        <f t="shared" si="73"/>
        <v>0</v>
      </c>
      <c r="R341" s="124" t="str">
        <f>IF($A341="","",IF(วันทำงาน!J341&lt;&gt;"",วันทำงาน!J341,""))</f>
        <v/>
      </c>
      <c r="S341" s="124" t="str">
        <f>IF($A341="","",IF(วันทำงาน!K341&lt;&gt;"",วันทำงาน!K341,""))</f>
        <v/>
      </c>
      <c r="T341" s="156">
        <f>IF(วันทำงาน!AZ341&lt;&gt;"",IF(วันทำงาน!AZ341&gt;S341,S341,วันทำงาน!AZ341),"")</f>
        <v>1</v>
      </c>
      <c r="U341" s="106" t="str">
        <f>IF(A341="","",เงื่อนไข!C$4)</f>
        <v/>
      </c>
      <c r="V341" s="106">
        <f t="shared" si="74"/>
        <v>0</v>
      </c>
      <c r="W341" s="105" t="str">
        <f t="shared" si="75"/>
        <v/>
      </c>
      <c r="X341" s="186" t="str">
        <f t="shared" si="76"/>
        <v/>
      </c>
      <c r="Y341" s="184">
        <f>วันทำงาน!AQ341</f>
        <v>0</v>
      </c>
      <c r="Z341" s="150"/>
      <c r="AA341" s="150">
        <f>IF($W341="",0,IF($W341&gt;=100%,เงื่อนไข!$H$4,IF($W341&gt;=80%,เงื่อนไข!$G$4,IF($W341&gt;=50%,เงื่อนไข!$F$4,IF($W341&lt;50%,เงื่อนไข!$E$4)))))</f>
        <v>0</v>
      </c>
      <c r="AB341" s="179">
        <f t="shared" si="77"/>
        <v>0</v>
      </c>
      <c r="AC341" s="141">
        <f t="shared" si="78"/>
        <v>0</v>
      </c>
      <c r="AD341" s="175">
        <f>IF(AB341=0,0,AB341/$R341*เงื่อนไข!$B$4)</f>
        <v>0</v>
      </c>
      <c r="AE341" s="181">
        <f t="shared" si="83"/>
        <v>0</v>
      </c>
      <c r="AF341" s="175">
        <f>SUMIF(วันทำงาน!$F$554:$F$687,$B341,วันทำงาน!$J$554:$J$687)</f>
        <v>0</v>
      </c>
      <c r="AG341" s="182">
        <f>IF((AND($W341&gt;=100%,$W341&lt;&gt;"")),เงื่อนไข!$F$8*Y341/$V341,0)</f>
        <v>0</v>
      </c>
      <c r="AH341" s="181">
        <f>SUM(วันทำงาน!AR341:AT341,วันทำงาน!AV341:AX341)</f>
        <v>0</v>
      </c>
      <c r="AI341" s="150"/>
      <c r="AJ341" s="150">
        <f>IF($W341="",0,IF($W341&gt;=100%,เงื่อนไข!$L$4,IF($W341&gt;=80%,เงื่อนไข!$K$4,IF($W341&gt;=50%,เงื่อนไข!$J$4,IF($W341&lt;50%,เงื่อนไข!$I$4)))))</f>
        <v>0</v>
      </c>
      <c r="AK341" s="179">
        <f t="shared" si="79"/>
        <v>0</v>
      </c>
      <c r="AL341" s="175">
        <f t="shared" si="80"/>
        <v>0</v>
      </c>
      <c r="AM341" s="175">
        <f>IF(AK341=0,0,AK341/$R341*เงื่อนไข!$B$4)</f>
        <v>0</v>
      </c>
      <c r="AN341" s="181">
        <f t="shared" si="84"/>
        <v>0</v>
      </c>
      <c r="AO341" s="175">
        <f>SUMIF(วันทำงาน!$F$554:$F$687,$B341,วันทำงาน!$K$554:$K$687)</f>
        <v>0</v>
      </c>
      <c r="AP341" s="182">
        <f>IF((AND($W341&gt;=100%,$W341&lt;&gt;"")),เงื่อนไข!$F$8*AH341/$V341,0)</f>
        <v>0</v>
      </c>
      <c r="AQ341" s="184">
        <f>วันทำงาน!AU341</f>
        <v>0</v>
      </c>
      <c r="AR341" s="150"/>
      <c r="AS341" s="150">
        <f>IF(W341="",0,IF($W341&gt;=100%,เงื่อนไข!$P$4,IF($W341&gt;=80%,เงื่อนไข!$O$4,IF($W341&gt;=50%,เงื่อนไข!$N$4,IF($W341&lt;50%,เงื่อนไข!$M$4)))))</f>
        <v>0</v>
      </c>
      <c r="AT341" s="179">
        <f t="shared" si="81"/>
        <v>0</v>
      </c>
      <c r="AU341" s="175">
        <f t="shared" si="82"/>
        <v>0</v>
      </c>
      <c r="AV341" s="175">
        <f>IF(AT341=0,0,AT341/$R341*เงื่อนไข!$B$4)</f>
        <v>0</v>
      </c>
      <c r="AW341" s="181">
        <f t="shared" si="85"/>
        <v>0</v>
      </c>
      <c r="AX341" s="175">
        <f>SUMIF(วันทำงาน!$F$554:$F$687,$B341,วันทำงาน!$L$554:$L$687)</f>
        <v>0</v>
      </c>
      <c r="AY341" s="182">
        <f>IF((AND($W341&gt;=100%,$W341&lt;&gt;"")),เงื่อนไข!$F$8*AQ341/$V341,0)</f>
        <v>0</v>
      </c>
    </row>
    <row r="342" spans="1:51" s="6" customFormat="1" x14ac:dyDescent="0.25">
      <c r="A342" s="124" t="str">
        <f>IF(วันทำงาน!A342&lt;&gt;"",วันทำงาน!A342,"")</f>
        <v/>
      </c>
      <c r="B342" s="124" t="str">
        <f>IF(วันทำงาน!B342&lt;&gt;"",วันทำงาน!B342,"")</f>
        <v/>
      </c>
      <c r="C342" s="124"/>
      <c r="D342" s="124" t="str">
        <f>IF(วันทำงาน!C342&lt;&gt;"",วันทำงาน!C342,"")</f>
        <v/>
      </c>
      <c r="E342" s="125" t="str">
        <f>IF(วันทำงาน!D342&lt;&gt;"",วันทำงาน!D342,"")</f>
        <v/>
      </c>
      <c r="F342" s="90" t="str">
        <f>IF(วันทำงาน!E342&lt;&gt;"",วันทำงาน!E342,"")</f>
        <v/>
      </c>
      <c r="G342" s="124" t="str">
        <f>IF(วันทำงาน!F342&lt;&gt;"",วันทำงาน!F342,"")</f>
        <v/>
      </c>
      <c r="H342" s="136" t="str">
        <f>IF(F342="Salesman",วันทำงาน!G342,"")</f>
        <v/>
      </c>
      <c r="I342" s="141" t="str">
        <f>IF($H342="","",AB342/$R342*(100%-เงื่อนไข!$B$4))</f>
        <v/>
      </c>
      <c r="J342" s="141" t="str">
        <f>IF($H342="","",AK342/$R342*(100%-เงื่อนไข!$B$4))</f>
        <v/>
      </c>
      <c r="K342" s="141" t="str">
        <f>IF($H342="","",AT342/$R342*(100%-เงื่อนไข!$B$4))</f>
        <v/>
      </c>
      <c r="L342" s="141" t="str">
        <f t="shared" si="72"/>
        <v/>
      </c>
      <c r="M342" s="142" t="str">
        <f>IF((OR(วันทำงาน!H342="",$F$1="")),"",IF(F342="Salesman",วันทำงาน!H342,""))</f>
        <v/>
      </c>
      <c r="N342" s="111">
        <f>IF($M342="",0,IF($X342="P",Y342*เงื่อนไข!$C$5,0))</f>
        <v>0</v>
      </c>
      <c r="O342" s="111">
        <f>IF($M342="",0,IF($X342="P",AH342*เงื่อนไข!$C$5,0))</f>
        <v>0</v>
      </c>
      <c r="P342" s="141">
        <f>IF($M342="",0,IF($X342="P",AQ342*เงื่อนไข!$C$5,0))</f>
        <v>0</v>
      </c>
      <c r="Q342" s="141">
        <f t="shared" si="73"/>
        <v>0</v>
      </c>
      <c r="R342" s="124" t="str">
        <f>IF($A342="","",IF(วันทำงาน!J342&lt;&gt;"",วันทำงาน!J342,""))</f>
        <v/>
      </c>
      <c r="S342" s="124" t="str">
        <f>IF($A342="","",IF(วันทำงาน!K342&lt;&gt;"",วันทำงาน!K342,""))</f>
        <v/>
      </c>
      <c r="T342" s="156">
        <f>IF(วันทำงาน!AZ342&lt;&gt;"",IF(วันทำงาน!AZ342&gt;S342,S342,วันทำงาน!AZ342),"")</f>
        <v>1</v>
      </c>
      <c r="U342" s="106" t="str">
        <f>IF(A342="","",เงื่อนไข!C$4)</f>
        <v/>
      </c>
      <c r="V342" s="106">
        <f t="shared" si="74"/>
        <v>0</v>
      </c>
      <c r="W342" s="105" t="str">
        <f t="shared" si="75"/>
        <v/>
      </c>
      <c r="X342" s="186" t="str">
        <f t="shared" si="76"/>
        <v/>
      </c>
      <c r="Y342" s="184">
        <f>วันทำงาน!AQ342</f>
        <v>0</v>
      </c>
      <c r="Z342" s="150"/>
      <c r="AA342" s="150">
        <f>IF($W342="",0,IF($W342&gt;=100%,เงื่อนไข!$H$4,IF($W342&gt;=80%,เงื่อนไข!$G$4,IF($W342&gt;=50%,เงื่อนไข!$F$4,IF($W342&lt;50%,เงื่อนไข!$E$4)))))</f>
        <v>0</v>
      </c>
      <c r="AB342" s="179">
        <f t="shared" si="77"/>
        <v>0</v>
      </c>
      <c r="AC342" s="141">
        <f t="shared" si="78"/>
        <v>0</v>
      </c>
      <c r="AD342" s="175">
        <f>IF(AB342=0,0,AB342/$R342*เงื่อนไข!$B$4)</f>
        <v>0</v>
      </c>
      <c r="AE342" s="181">
        <f t="shared" si="83"/>
        <v>0</v>
      </c>
      <c r="AF342" s="175">
        <f>SUMIF(วันทำงาน!$F$554:$F$687,$B342,วันทำงาน!$J$554:$J$687)</f>
        <v>0</v>
      </c>
      <c r="AG342" s="182">
        <f>IF((AND($W342&gt;=100%,$W342&lt;&gt;"")),เงื่อนไข!$F$8*Y342/$V342,0)</f>
        <v>0</v>
      </c>
      <c r="AH342" s="181">
        <f>SUM(วันทำงาน!AR342:AT342,วันทำงาน!AV342:AX342)</f>
        <v>0</v>
      </c>
      <c r="AI342" s="150"/>
      <c r="AJ342" s="150">
        <f>IF($W342="",0,IF($W342&gt;=100%,เงื่อนไข!$L$4,IF($W342&gt;=80%,เงื่อนไข!$K$4,IF($W342&gt;=50%,เงื่อนไข!$J$4,IF($W342&lt;50%,เงื่อนไข!$I$4)))))</f>
        <v>0</v>
      </c>
      <c r="AK342" s="179">
        <f t="shared" si="79"/>
        <v>0</v>
      </c>
      <c r="AL342" s="175">
        <f t="shared" si="80"/>
        <v>0</v>
      </c>
      <c r="AM342" s="175">
        <f>IF(AK342=0,0,AK342/$R342*เงื่อนไข!$B$4)</f>
        <v>0</v>
      </c>
      <c r="AN342" s="181">
        <f t="shared" si="84"/>
        <v>0</v>
      </c>
      <c r="AO342" s="175">
        <f>SUMIF(วันทำงาน!$F$554:$F$687,$B342,วันทำงาน!$K$554:$K$687)</f>
        <v>0</v>
      </c>
      <c r="AP342" s="182">
        <f>IF((AND($W342&gt;=100%,$W342&lt;&gt;"")),เงื่อนไข!$F$8*AH342/$V342,0)</f>
        <v>0</v>
      </c>
      <c r="AQ342" s="184">
        <f>วันทำงาน!AU342</f>
        <v>0</v>
      </c>
      <c r="AR342" s="150"/>
      <c r="AS342" s="150">
        <f>IF(W342="",0,IF($W342&gt;=100%,เงื่อนไข!$P$4,IF($W342&gt;=80%,เงื่อนไข!$O$4,IF($W342&gt;=50%,เงื่อนไข!$N$4,IF($W342&lt;50%,เงื่อนไข!$M$4)))))</f>
        <v>0</v>
      </c>
      <c r="AT342" s="179">
        <f t="shared" si="81"/>
        <v>0</v>
      </c>
      <c r="AU342" s="175">
        <f t="shared" si="82"/>
        <v>0</v>
      </c>
      <c r="AV342" s="175">
        <f>IF(AT342=0,0,AT342/$R342*เงื่อนไข!$B$4)</f>
        <v>0</v>
      </c>
      <c r="AW342" s="181">
        <f t="shared" si="85"/>
        <v>0</v>
      </c>
      <c r="AX342" s="175">
        <f>SUMIF(วันทำงาน!$F$554:$F$687,$B342,วันทำงาน!$L$554:$L$687)</f>
        <v>0</v>
      </c>
      <c r="AY342" s="182">
        <f>IF((AND($W342&gt;=100%,$W342&lt;&gt;"")),เงื่อนไข!$F$8*AQ342/$V342,0)</f>
        <v>0</v>
      </c>
    </row>
    <row r="343" spans="1:51" s="6" customFormat="1" x14ac:dyDescent="0.25">
      <c r="A343" s="124" t="str">
        <f>IF(วันทำงาน!A343&lt;&gt;"",วันทำงาน!A343,"")</f>
        <v/>
      </c>
      <c r="B343" s="124" t="str">
        <f>IF(วันทำงาน!B343&lt;&gt;"",วันทำงาน!B343,"")</f>
        <v/>
      </c>
      <c r="C343" s="124"/>
      <c r="D343" s="124" t="str">
        <f>IF(วันทำงาน!C343&lt;&gt;"",วันทำงาน!C343,"")</f>
        <v/>
      </c>
      <c r="E343" s="125" t="str">
        <f>IF(วันทำงาน!D343&lt;&gt;"",วันทำงาน!D343,"")</f>
        <v/>
      </c>
      <c r="F343" s="90" t="str">
        <f>IF(วันทำงาน!E343&lt;&gt;"",วันทำงาน!E343,"")</f>
        <v/>
      </c>
      <c r="G343" s="124" t="str">
        <f>IF(วันทำงาน!F343&lt;&gt;"",วันทำงาน!F343,"")</f>
        <v/>
      </c>
      <c r="H343" s="136" t="str">
        <f>IF(F343="Salesman",วันทำงาน!G343,"")</f>
        <v/>
      </c>
      <c r="I343" s="141" t="str">
        <f>IF($H343="","",AB343/$R343*(100%-เงื่อนไข!$B$4))</f>
        <v/>
      </c>
      <c r="J343" s="141" t="str">
        <f>IF($H343="","",AK343/$R343*(100%-เงื่อนไข!$B$4))</f>
        <v/>
      </c>
      <c r="K343" s="141" t="str">
        <f>IF($H343="","",AT343/$R343*(100%-เงื่อนไข!$B$4))</f>
        <v/>
      </c>
      <c r="L343" s="141" t="str">
        <f t="shared" si="72"/>
        <v/>
      </c>
      <c r="M343" s="142" t="str">
        <f>IF((OR(วันทำงาน!H343="",$F$1="")),"",IF(F343="Salesman",วันทำงาน!H343,""))</f>
        <v/>
      </c>
      <c r="N343" s="111">
        <f>IF($M343="",0,IF($X343="P",Y343*เงื่อนไข!$C$5,0))</f>
        <v>0</v>
      </c>
      <c r="O343" s="111">
        <f>IF($M343="",0,IF($X343="P",AH343*เงื่อนไข!$C$5,0))</f>
        <v>0</v>
      </c>
      <c r="P343" s="141">
        <f>IF($M343="",0,IF($X343="P",AQ343*เงื่อนไข!$C$5,0))</f>
        <v>0</v>
      </c>
      <c r="Q343" s="141">
        <f t="shared" si="73"/>
        <v>0</v>
      </c>
      <c r="R343" s="124" t="str">
        <f>IF($A343="","",IF(วันทำงาน!J343&lt;&gt;"",วันทำงาน!J343,""))</f>
        <v/>
      </c>
      <c r="S343" s="124" t="str">
        <f>IF($A343="","",IF(วันทำงาน!K343&lt;&gt;"",วันทำงาน!K343,""))</f>
        <v/>
      </c>
      <c r="T343" s="156">
        <f>IF(วันทำงาน!AZ343&lt;&gt;"",IF(วันทำงาน!AZ343&gt;S343,S343,วันทำงาน!AZ343),"")</f>
        <v>1</v>
      </c>
      <c r="U343" s="106" t="str">
        <f>IF(A343="","",เงื่อนไข!C$4)</f>
        <v/>
      </c>
      <c r="V343" s="106">
        <f t="shared" si="74"/>
        <v>0</v>
      </c>
      <c r="W343" s="105" t="str">
        <f t="shared" si="75"/>
        <v/>
      </c>
      <c r="X343" s="186" t="str">
        <f t="shared" si="76"/>
        <v/>
      </c>
      <c r="Y343" s="184">
        <f>วันทำงาน!AQ343</f>
        <v>0</v>
      </c>
      <c r="Z343" s="150"/>
      <c r="AA343" s="150">
        <f>IF($W343="",0,IF($W343&gt;=100%,เงื่อนไข!$H$4,IF($W343&gt;=80%,เงื่อนไข!$G$4,IF($W343&gt;=50%,เงื่อนไข!$F$4,IF($W343&lt;50%,เงื่อนไข!$E$4)))))</f>
        <v>0</v>
      </c>
      <c r="AB343" s="179">
        <f t="shared" si="77"/>
        <v>0</v>
      </c>
      <c r="AC343" s="141">
        <f t="shared" si="78"/>
        <v>0</v>
      </c>
      <c r="AD343" s="175">
        <f>IF(AB343=0,0,AB343/$R343*เงื่อนไข!$B$4)</f>
        <v>0</v>
      </c>
      <c r="AE343" s="181">
        <f t="shared" si="83"/>
        <v>0</v>
      </c>
      <c r="AF343" s="175">
        <f>SUMIF(วันทำงาน!$F$554:$F$687,$B343,วันทำงาน!$J$554:$J$687)</f>
        <v>0</v>
      </c>
      <c r="AG343" s="182">
        <f>IF((AND($W343&gt;=100%,$W343&lt;&gt;"")),เงื่อนไข!$F$8*Y343/$V343,0)</f>
        <v>0</v>
      </c>
      <c r="AH343" s="181">
        <f>SUM(วันทำงาน!AR343:AT343,วันทำงาน!AV343:AX343)</f>
        <v>0</v>
      </c>
      <c r="AI343" s="150"/>
      <c r="AJ343" s="150">
        <f>IF($W343="",0,IF($W343&gt;=100%,เงื่อนไข!$L$4,IF($W343&gt;=80%,เงื่อนไข!$K$4,IF($W343&gt;=50%,เงื่อนไข!$J$4,IF($W343&lt;50%,เงื่อนไข!$I$4)))))</f>
        <v>0</v>
      </c>
      <c r="AK343" s="179">
        <f t="shared" si="79"/>
        <v>0</v>
      </c>
      <c r="AL343" s="175">
        <f t="shared" si="80"/>
        <v>0</v>
      </c>
      <c r="AM343" s="175">
        <f>IF(AK343=0,0,AK343/$R343*เงื่อนไข!$B$4)</f>
        <v>0</v>
      </c>
      <c r="AN343" s="181">
        <f t="shared" si="84"/>
        <v>0</v>
      </c>
      <c r="AO343" s="175">
        <f>SUMIF(วันทำงาน!$F$554:$F$687,$B343,วันทำงาน!$K$554:$K$687)</f>
        <v>0</v>
      </c>
      <c r="AP343" s="182">
        <f>IF((AND($W343&gt;=100%,$W343&lt;&gt;"")),เงื่อนไข!$F$8*AH343/$V343,0)</f>
        <v>0</v>
      </c>
      <c r="AQ343" s="184">
        <f>วันทำงาน!AU343</f>
        <v>0</v>
      </c>
      <c r="AR343" s="150"/>
      <c r="AS343" s="150">
        <f>IF(W343="",0,IF($W343&gt;=100%,เงื่อนไข!$P$4,IF($W343&gt;=80%,เงื่อนไข!$O$4,IF($W343&gt;=50%,เงื่อนไข!$N$4,IF($W343&lt;50%,เงื่อนไข!$M$4)))))</f>
        <v>0</v>
      </c>
      <c r="AT343" s="179">
        <f t="shared" si="81"/>
        <v>0</v>
      </c>
      <c r="AU343" s="175">
        <f t="shared" si="82"/>
        <v>0</v>
      </c>
      <c r="AV343" s="175">
        <f>IF(AT343=0,0,AT343/$R343*เงื่อนไข!$B$4)</f>
        <v>0</v>
      </c>
      <c r="AW343" s="181">
        <f t="shared" si="85"/>
        <v>0</v>
      </c>
      <c r="AX343" s="175">
        <f>SUMIF(วันทำงาน!$F$554:$F$687,$B343,วันทำงาน!$L$554:$L$687)</f>
        <v>0</v>
      </c>
      <c r="AY343" s="182">
        <f>IF((AND($W343&gt;=100%,$W343&lt;&gt;"")),เงื่อนไข!$F$8*AQ343/$V343,0)</f>
        <v>0</v>
      </c>
    </row>
    <row r="344" spans="1:51" s="6" customFormat="1" x14ac:dyDescent="0.25">
      <c r="A344" s="124" t="str">
        <f>IF(วันทำงาน!A344&lt;&gt;"",วันทำงาน!A344,"")</f>
        <v/>
      </c>
      <c r="B344" s="124" t="str">
        <f>IF(วันทำงาน!B344&lt;&gt;"",วันทำงาน!B344,"")</f>
        <v/>
      </c>
      <c r="C344" s="124"/>
      <c r="D344" s="124" t="str">
        <f>IF(วันทำงาน!C344&lt;&gt;"",วันทำงาน!C344,"")</f>
        <v/>
      </c>
      <c r="E344" s="125" t="str">
        <f>IF(วันทำงาน!D344&lt;&gt;"",วันทำงาน!D344,"")</f>
        <v/>
      </c>
      <c r="F344" s="90" t="str">
        <f>IF(วันทำงาน!E344&lt;&gt;"",วันทำงาน!E344,"")</f>
        <v/>
      </c>
      <c r="G344" s="124" t="str">
        <f>IF(วันทำงาน!F344&lt;&gt;"",วันทำงาน!F344,"")</f>
        <v/>
      </c>
      <c r="H344" s="136" t="str">
        <f>IF(F344="Salesman",วันทำงาน!G344,"")</f>
        <v/>
      </c>
      <c r="I344" s="141" t="str">
        <f>IF($H344="","",AB344/$R344*(100%-เงื่อนไข!$B$4))</f>
        <v/>
      </c>
      <c r="J344" s="141" t="str">
        <f>IF($H344="","",AK344/$R344*(100%-เงื่อนไข!$B$4))</f>
        <v/>
      </c>
      <c r="K344" s="141" t="str">
        <f>IF($H344="","",AT344/$R344*(100%-เงื่อนไข!$B$4))</f>
        <v/>
      </c>
      <c r="L344" s="141" t="str">
        <f t="shared" si="72"/>
        <v/>
      </c>
      <c r="M344" s="142" t="str">
        <f>IF((OR(วันทำงาน!H344="",$F$1="")),"",IF(F344="Salesman",วันทำงาน!H344,""))</f>
        <v/>
      </c>
      <c r="N344" s="111">
        <f>IF($M344="",0,IF($X344="P",Y344*เงื่อนไข!$C$5,0))</f>
        <v>0</v>
      </c>
      <c r="O344" s="111">
        <f>IF($M344="",0,IF($X344="P",AH344*เงื่อนไข!$C$5,0))</f>
        <v>0</v>
      </c>
      <c r="P344" s="141">
        <f>IF($M344="",0,IF($X344="P",AQ344*เงื่อนไข!$C$5,0))</f>
        <v>0</v>
      </c>
      <c r="Q344" s="141">
        <f t="shared" si="73"/>
        <v>0</v>
      </c>
      <c r="R344" s="124" t="str">
        <f>IF($A344="","",IF(วันทำงาน!J344&lt;&gt;"",วันทำงาน!J344,""))</f>
        <v/>
      </c>
      <c r="S344" s="124" t="str">
        <f>IF($A344="","",IF(วันทำงาน!K344&lt;&gt;"",วันทำงาน!K344,""))</f>
        <v/>
      </c>
      <c r="T344" s="156">
        <f>IF(วันทำงาน!AZ344&lt;&gt;"",IF(วันทำงาน!AZ344&gt;S344,S344,วันทำงาน!AZ344),"")</f>
        <v>1</v>
      </c>
      <c r="U344" s="106" t="str">
        <f>IF(A344="","",เงื่อนไข!C$4)</f>
        <v/>
      </c>
      <c r="V344" s="106">
        <f t="shared" si="74"/>
        <v>0</v>
      </c>
      <c r="W344" s="105" t="str">
        <f t="shared" si="75"/>
        <v/>
      </c>
      <c r="X344" s="186" t="str">
        <f t="shared" si="76"/>
        <v/>
      </c>
      <c r="Y344" s="184">
        <f>วันทำงาน!AQ344</f>
        <v>0</v>
      </c>
      <c r="Z344" s="150"/>
      <c r="AA344" s="150">
        <f>IF($W344="",0,IF($W344&gt;=100%,เงื่อนไข!$H$4,IF($W344&gt;=80%,เงื่อนไข!$G$4,IF($W344&gt;=50%,เงื่อนไข!$F$4,IF($W344&lt;50%,เงื่อนไข!$E$4)))))</f>
        <v>0</v>
      </c>
      <c r="AB344" s="179">
        <f t="shared" si="77"/>
        <v>0</v>
      </c>
      <c r="AC344" s="141">
        <f t="shared" si="78"/>
        <v>0</v>
      </c>
      <c r="AD344" s="175">
        <f>IF(AB344=0,0,AB344/$R344*เงื่อนไข!$B$4)</f>
        <v>0</v>
      </c>
      <c r="AE344" s="181">
        <f t="shared" si="83"/>
        <v>0</v>
      </c>
      <c r="AF344" s="175">
        <f>SUMIF(วันทำงาน!$F$554:$F$687,$B344,วันทำงาน!$J$554:$J$687)</f>
        <v>0</v>
      </c>
      <c r="AG344" s="182">
        <f>IF((AND($W344&gt;=100%,$W344&lt;&gt;"")),เงื่อนไข!$F$8*Y344/$V344,0)</f>
        <v>0</v>
      </c>
      <c r="AH344" s="181">
        <f>SUM(วันทำงาน!AR344:AT344,วันทำงาน!AV344:AX344)</f>
        <v>0</v>
      </c>
      <c r="AI344" s="150"/>
      <c r="AJ344" s="150">
        <f>IF($W344="",0,IF($W344&gt;=100%,เงื่อนไข!$L$4,IF($W344&gt;=80%,เงื่อนไข!$K$4,IF($W344&gt;=50%,เงื่อนไข!$J$4,IF($W344&lt;50%,เงื่อนไข!$I$4)))))</f>
        <v>0</v>
      </c>
      <c r="AK344" s="179">
        <f t="shared" si="79"/>
        <v>0</v>
      </c>
      <c r="AL344" s="175">
        <f t="shared" si="80"/>
        <v>0</v>
      </c>
      <c r="AM344" s="175">
        <f>IF(AK344=0,0,AK344/$R344*เงื่อนไข!$B$4)</f>
        <v>0</v>
      </c>
      <c r="AN344" s="181">
        <f t="shared" si="84"/>
        <v>0</v>
      </c>
      <c r="AO344" s="175">
        <f>SUMIF(วันทำงาน!$F$554:$F$687,$B344,วันทำงาน!$K$554:$K$687)</f>
        <v>0</v>
      </c>
      <c r="AP344" s="182">
        <f>IF((AND($W344&gt;=100%,$W344&lt;&gt;"")),เงื่อนไข!$F$8*AH344/$V344,0)</f>
        <v>0</v>
      </c>
      <c r="AQ344" s="184">
        <f>วันทำงาน!AU344</f>
        <v>0</v>
      </c>
      <c r="AR344" s="150"/>
      <c r="AS344" s="150">
        <f>IF(W344="",0,IF($W344&gt;=100%,เงื่อนไข!$P$4,IF($W344&gt;=80%,เงื่อนไข!$O$4,IF($W344&gt;=50%,เงื่อนไข!$N$4,IF($W344&lt;50%,เงื่อนไข!$M$4)))))</f>
        <v>0</v>
      </c>
      <c r="AT344" s="179">
        <f t="shared" si="81"/>
        <v>0</v>
      </c>
      <c r="AU344" s="175">
        <f t="shared" si="82"/>
        <v>0</v>
      </c>
      <c r="AV344" s="175">
        <f>IF(AT344=0,0,AT344/$R344*เงื่อนไข!$B$4)</f>
        <v>0</v>
      </c>
      <c r="AW344" s="181">
        <f t="shared" si="85"/>
        <v>0</v>
      </c>
      <c r="AX344" s="175">
        <f>SUMIF(วันทำงาน!$F$554:$F$687,$B344,วันทำงาน!$L$554:$L$687)</f>
        <v>0</v>
      </c>
      <c r="AY344" s="182">
        <f>IF((AND($W344&gt;=100%,$W344&lt;&gt;"")),เงื่อนไข!$F$8*AQ344/$V344,0)</f>
        <v>0</v>
      </c>
    </row>
    <row r="345" spans="1:51" s="6" customFormat="1" x14ac:dyDescent="0.25">
      <c r="A345" s="124" t="str">
        <f>IF(วันทำงาน!A345&lt;&gt;"",วันทำงาน!A345,"")</f>
        <v/>
      </c>
      <c r="B345" s="124" t="str">
        <f>IF(วันทำงาน!B345&lt;&gt;"",วันทำงาน!B345,"")</f>
        <v/>
      </c>
      <c r="C345" s="124"/>
      <c r="D345" s="124" t="str">
        <f>IF(วันทำงาน!C345&lt;&gt;"",วันทำงาน!C345,"")</f>
        <v/>
      </c>
      <c r="E345" s="125" t="str">
        <f>IF(วันทำงาน!D345&lt;&gt;"",วันทำงาน!D345,"")</f>
        <v/>
      </c>
      <c r="F345" s="90" t="str">
        <f>IF(วันทำงาน!E345&lt;&gt;"",วันทำงาน!E345,"")</f>
        <v/>
      </c>
      <c r="G345" s="124" t="str">
        <f>IF(วันทำงาน!F345&lt;&gt;"",วันทำงาน!F345,"")</f>
        <v/>
      </c>
      <c r="H345" s="136" t="str">
        <f>IF(F345="Salesman",วันทำงาน!G345,"")</f>
        <v/>
      </c>
      <c r="I345" s="141" t="str">
        <f>IF($H345="","",AB345/$R345*(100%-เงื่อนไข!$B$4))</f>
        <v/>
      </c>
      <c r="J345" s="141" t="str">
        <f>IF($H345="","",AK345/$R345*(100%-เงื่อนไข!$B$4))</f>
        <v/>
      </c>
      <c r="K345" s="141" t="str">
        <f>IF($H345="","",AT345/$R345*(100%-เงื่อนไข!$B$4))</f>
        <v/>
      </c>
      <c r="L345" s="141" t="str">
        <f t="shared" si="72"/>
        <v/>
      </c>
      <c r="M345" s="142" t="str">
        <f>IF((OR(วันทำงาน!H345="",$F$1="")),"",IF(F345="Salesman",วันทำงาน!H345,""))</f>
        <v/>
      </c>
      <c r="N345" s="111">
        <f>IF($M345="",0,IF($X345="P",Y345*เงื่อนไข!$C$5,0))</f>
        <v>0</v>
      </c>
      <c r="O345" s="111">
        <f>IF($M345="",0,IF($X345="P",AH345*เงื่อนไข!$C$5,0))</f>
        <v>0</v>
      </c>
      <c r="P345" s="141">
        <f>IF($M345="",0,IF($X345="P",AQ345*เงื่อนไข!$C$5,0))</f>
        <v>0</v>
      </c>
      <c r="Q345" s="141">
        <f t="shared" si="73"/>
        <v>0</v>
      </c>
      <c r="R345" s="124" t="str">
        <f>IF($A345="","",IF(วันทำงาน!J345&lt;&gt;"",วันทำงาน!J345,""))</f>
        <v/>
      </c>
      <c r="S345" s="124" t="str">
        <f>IF($A345="","",IF(วันทำงาน!K345&lt;&gt;"",วันทำงาน!K345,""))</f>
        <v/>
      </c>
      <c r="T345" s="156">
        <f>IF(วันทำงาน!AZ345&lt;&gt;"",IF(วันทำงาน!AZ345&gt;S345,S345,วันทำงาน!AZ345),"")</f>
        <v>1</v>
      </c>
      <c r="U345" s="106" t="str">
        <f>IF(A345="","",เงื่อนไข!C$4)</f>
        <v/>
      </c>
      <c r="V345" s="106">
        <f t="shared" si="74"/>
        <v>0</v>
      </c>
      <c r="W345" s="105" t="str">
        <f t="shared" si="75"/>
        <v/>
      </c>
      <c r="X345" s="186" t="str">
        <f t="shared" si="76"/>
        <v/>
      </c>
      <c r="Y345" s="184">
        <f>วันทำงาน!AQ345</f>
        <v>0</v>
      </c>
      <c r="Z345" s="150"/>
      <c r="AA345" s="150">
        <f>IF($W345="",0,IF($W345&gt;=100%,เงื่อนไข!$H$4,IF($W345&gt;=80%,เงื่อนไข!$G$4,IF($W345&gt;=50%,เงื่อนไข!$F$4,IF($W345&lt;50%,เงื่อนไข!$E$4)))))</f>
        <v>0</v>
      </c>
      <c r="AB345" s="179">
        <f t="shared" si="77"/>
        <v>0</v>
      </c>
      <c r="AC345" s="141">
        <f t="shared" si="78"/>
        <v>0</v>
      </c>
      <c r="AD345" s="175">
        <f>IF(AB345=0,0,AB345/$R345*เงื่อนไข!$B$4)</f>
        <v>0</v>
      </c>
      <c r="AE345" s="181">
        <f t="shared" si="83"/>
        <v>0</v>
      </c>
      <c r="AF345" s="175">
        <f>SUMIF(วันทำงาน!$F$554:$F$687,$B345,วันทำงาน!$J$554:$J$687)</f>
        <v>0</v>
      </c>
      <c r="AG345" s="182">
        <f>IF((AND($W345&gt;=100%,$W345&lt;&gt;"")),เงื่อนไข!$F$8*Y345/$V345,0)</f>
        <v>0</v>
      </c>
      <c r="AH345" s="181">
        <f>SUM(วันทำงาน!AR345:AT345,วันทำงาน!AV345:AX345)</f>
        <v>0</v>
      </c>
      <c r="AI345" s="150"/>
      <c r="AJ345" s="150">
        <f>IF($W345="",0,IF($W345&gt;=100%,เงื่อนไข!$L$4,IF($W345&gt;=80%,เงื่อนไข!$K$4,IF($W345&gt;=50%,เงื่อนไข!$J$4,IF($W345&lt;50%,เงื่อนไข!$I$4)))))</f>
        <v>0</v>
      </c>
      <c r="AK345" s="179">
        <f t="shared" si="79"/>
        <v>0</v>
      </c>
      <c r="AL345" s="175">
        <f t="shared" si="80"/>
        <v>0</v>
      </c>
      <c r="AM345" s="175">
        <f>IF(AK345=0,0,AK345/$R345*เงื่อนไข!$B$4)</f>
        <v>0</v>
      </c>
      <c r="AN345" s="181">
        <f t="shared" si="84"/>
        <v>0</v>
      </c>
      <c r="AO345" s="175">
        <f>SUMIF(วันทำงาน!$F$554:$F$687,$B345,วันทำงาน!$K$554:$K$687)</f>
        <v>0</v>
      </c>
      <c r="AP345" s="182">
        <f>IF((AND($W345&gt;=100%,$W345&lt;&gt;"")),เงื่อนไข!$F$8*AH345/$V345,0)</f>
        <v>0</v>
      </c>
      <c r="AQ345" s="184">
        <f>วันทำงาน!AU345</f>
        <v>0</v>
      </c>
      <c r="AR345" s="150"/>
      <c r="AS345" s="150">
        <f>IF(W345="",0,IF($W345&gt;=100%,เงื่อนไข!$P$4,IF($W345&gt;=80%,เงื่อนไข!$O$4,IF($W345&gt;=50%,เงื่อนไข!$N$4,IF($W345&lt;50%,เงื่อนไข!$M$4)))))</f>
        <v>0</v>
      </c>
      <c r="AT345" s="179">
        <f t="shared" si="81"/>
        <v>0</v>
      </c>
      <c r="AU345" s="175">
        <f t="shared" si="82"/>
        <v>0</v>
      </c>
      <c r="AV345" s="175">
        <f>IF(AT345=0,0,AT345/$R345*เงื่อนไข!$B$4)</f>
        <v>0</v>
      </c>
      <c r="AW345" s="181">
        <f t="shared" si="85"/>
        <v>0</v>
      </c>
      <c r="AX345" s="175">
        <f>SUMIF(วันทำงาน!$F$554:$F$687,$B345,วันทำงาน!$L$554:$L$687)</f>
        <v>0</v>
      </c>
      <c r="AY345" s="182">
        <f>IF((AND($W345&gt;=100%,$W345&lt;&gt;"")),เงื่อนไข!$F$8*AQ345/$V345,0)</f>
        <v>0</v>
      </c>
    </row>
    <row r="346" spans="1:51" s="6" customFormat="1" x14ac:dyDescent="0.25">
      <c r="A346" s="124" t="str">
        <f>IF(วันทำงาน!A346&lt;&gt;"",วันทำงาน!A346,"")</f>
        <v/>
      </c>
      <c r="B346" s="124" t="str">
        <f>IF(วันทำงาน!B346&lt;&gt;"",วันทำงาน!B346,"")</f>
        <v/>
      </c>
      <c r="C346" s="124"/>
      <c r="D346" s="124" t="str">
        <f>IF(วันทำงาน!C346&lt;&gt;"",วันทำงาน!C346,"")</f>
        <v/>
      </c>
      <c r="E346" s="125" t="str">
        <f>IF(วันทำงาน!D346&lt;&gt;"",วันทำงาน!D346,"")</f>
        <v/>
      </c>
      <c r="F346" s="90" t="str">
        <f>IF(วันทำงาน!E346&lt;&gt;"",วันทำงาน!E346,"")</f>
        <v/>
      </c>
      <c r="G346" s="124" t="str">
        <f>IF(วันทำงาน!F346&lt;&gt;"",วันทำงาน!F346,"")</f>
        <v/>
      </c>
      <c r="H346" s="136" t="str">
        <f>IF(F346="Salesman",วันทำงาน!G346,"")</f>
        <v/>
      </c>
      <c r="I346" s="141" t="str">
        <f>IF($H346="","",AB346/$R346*(100%-เงื่อนไข!$B$4))</f>
        <v/>
      </c>
      <c r="J346" s="141" t="str">
        <f>IF($H346="","",AK346/$R346*(100%-เงื่อนไข!$B$4))</f>
        <v/>
      </c>
      <c r="K346" s="141" t="str">
        <f>IF($H346="","",AT346/$R346*(100%-เงื่อนไข!$B$4))</f>
        <v/>
      </c>
      <c r="L346" s="141" t="str">
        <f t="shared" si="72"/>
        <v/>
      </c>
      <c r="M346" s="142" t="str">
        <f>IF((OR(วันทำงาน!H346="",$F$1="")),"",IF(F346="Salesman",วันทำงาน!H346,""))</f>
        <v/>
      </c>
      <c r="N346" s="111">
        <f>IF($M346="",0,IF($X346="P",Y346*เงื่อนไข!$C$5,0))</f>
        <v>0</v>
      </c>
      <c r="O346" s="111">
        <f>IF($M346="",0,IF($X346="P",AH346*เงื่อนไข!$C$5,0))</f>
        <v>0</v>
      </c>
      <c r="P346" s="141">
        <f>IF($M346="",0,IF($X346="P",AQ346*เงื่อนไข!$C$5,0))</f>
        <v>0</v>
      </c>
      <c r="Q346" s="141">
        <f t="shared" si="73"/>
        <v>0</v>
      </c>
      <c r="R346" s="124" t="str">
        <f>IF($A346="","",IF(วันทำงาน!J346&lt;&gt;"",วันทำงาน!J346,""))</f>
        <v/>
      </c>
      <c r="S346" s="124" t="str">
        <f>IF($A346="","",IF(วันทำงาน!K346&lt;&gt;"",วันทำงาน!K346,""))</f>
        <v/>
      </c>
      <c r="T346" s="156">
        <f>IF(วันทำงาน!AZ346&lt;&gt;"",IF(วันทำงาน!AZ346&gt;S346,S346,วันทำงาน!AZ346),"")</f>
        <v>1</v>
      </c>
      <c r="U346" s="106" t="str">
        <f>IF(A346="","",เงื่อนไข!C$4)</f>
        <v/>
      </c>
      <c r="V346" s="106">
        <f t="shared" si="74"/>
        <v>0</v>
      </c>
      <c r="W346" s="105" t="str">
        <f t="shared" si="75"/>
        <v/>
      </c>
      <c r="X346" s="186" t="str">
        <f t="shared" si="76"/>
        <v/>
      </c>
      <c r="Y346" s="184">
        <f>วันทำงาน!AQ346</f>
        <v>0</v>
      </c>
      <c r="Z346" s="150"/>
      <c r="AA346" s="150">
        <f>IF($W346="",0,IF($W346&gt;=100%,เงื่อนไข!$H$4,IF($W346&gt;=80%,เงื่อนไข!$G$4,IF($W346&gt;=50%,เงื่อนไข!$F$4,IF($W346&lt;50%,เงื่อนไข!$E$4)))))</f>
        <v>0</v>
      </c>
      <c r="AB346" s="179">
        <f t="shared" si="77"/>
        <v>0</v>
      </c>
      <c r="AC346" s="141">
        <f t="shared" si="78"/>
        <v>0</v>
      </c>
      <c r="AD346" s="175">
        <f>IF(AB346=0,0,AB346/$R346*เงื่อนไข!$B$4)</f>
        <v>0</v>
      </c>
      <c r="AE346" s="181">
        <f t="shared" si="83"/>
        <v>0</v>
      </c>
      <c r="AF346" s="175">
        <f>SUMIF(วันทำงาน!$F$554:$F$687,$B346,วันทำงาน!$J$554:$J$687)</f>
        <v>0</v>
      </c>
      <c r="AG346" s="182">
        <f>IF((AND($W346&gt;=100%,$W346&lt;&gt;"")),เงื่อนไข!$F$8*Y346/$V346,0)</f>
        <v>0</v>
      </c>
      <c r="AH346" s="181">
        <f>SUM(วันทำงาน!AR346:AT346,วันทำงาน!AV346:AX346)</f>
        <v>0</v>
      </c>
      <c r="AI346" s="150"/>
      <c r="AJ346" s="150">
        <f>IF($W346="",0,IF($W346&gt;=100%,เงื่อนไข!$L$4,IF($W346&gt;=80%,เงื่อนไข!$K$4,IF($W346&gt;=50%,เงื่อนไข!$J$4,IF($W346&lt;50%,เงื่อนไข!$I$4)))))</f>
        <v>0</v>
      </c>
      <c r="AK346" s="179">
        <f t="shared" si="79"/>
        <v>0</v>
      </c>
      <c r="AL346" s="175">
        <f t="shared" si="80"/>
        <v>0</v>
      </c>
      <c r="AM346" s="175">
        <f>IF(AK346=0,0,AK346/$R346*เงื่อนไข!$B$4)</f>
        <v>0</v>
      </c>
      <c r="AN346" s="181">
        <f t="shared" si="84"/>
        <v>0</v>
      </c>
      <c r="AO346" s="175">
        <f>SUMIF(วันทำงาน!$F$554:$F$687,$B346,วันทำงาน!$K$554:$K$687)</f>
        <v>0</v>
      </c>
      <c r="AP346" s="182">
        <f>IF((AND($W346&gt;=100%,$W346&lt;&gt;"")),เงื่อนไข!$F$8*AH346/$V346,0)</f>
        <v>0</v>
      </c>
      <c r="AQ346" s="184">
        <f>วันทำงาน!AU346</f>
        <v>0</v>
      </c>
      <c r="AR346" s="150"/>
      <c r="AS346" s="150">
        <f>IF(W346="",0,IF($W346&gt;=100%,เงื่อนไข!$P$4,IF($W346&gt;=80%,เงื่อนไข!$O$4,IF($W346&gt;=50%,เงื่อนไข!$N$4,IF($W346&lt;50%,เงื่อนไข!$M$4)))))</f>
        <v>0</v>
      </c>
      <c r="AT346" s="179">
        <f t="shared" si="81"/>
        <v>0</v>
      </c>
      <c r="AU346" s="175">
        <f t="shared" si="82"/>
        <v>0</v>
      </c>
      <c r="AV346" s="175">
        <f>IF(AT346=0,0,AT346/$R346*เงื่อนไข!$B$4)</f>
        <v>0</v>
      </c>
      <c r="AW346" s="181">
        <f t="shared" si="85"/>
        <v>0</v>
      </c>
      <c r="AX346" s="175">
        <f>SUMIF(วันทำงาน!$F$554:$F$687,$B346,วันทำงาน!$L$554:$L$687)</f>
        <v>0</v>
      </c>
      <c r="AY346" s="182">
        <f>IF((AND($W346&gt;=100%,$W346&lt;&gt;"")),เงื่อนไข!$F$8*AQ346/$V346,0)</f>
        <v>0</v>
      </c>
    </row>
    <row r="347" spans="1:51" s="6" customFormat="1" x14ac:dyDescent="0.25">
      <c r="A347" s="124" t="str">
        <f>IF(วันทำงาน!A347&lt;&gt;"",วันทำงาน!A347,"")</f>
        <v/>
      </c>
      <c r="B347" s="124" t="str">
        <f>IF(วันทำงาน!B347&lt;&gt;"",วันทำงาน!B347,"")</f>
        <v/>
      </c>
      <c r="C347" s="124"/>
      <c r="D347" s="124" t="str">
        <f>IF(วันทำงาน!C347&lt;&gt;"",วันทำงาน!C347,"")</f>
        <v/>
      </c>
      <c r="E347" s="125" t="str">
        <f>IF(วันทำงาน!D347&lt;&gt;"",วันทำงาน!D347,"")</f>
        <v/>
      </c>
      <c r="F347" s="90" t="str">
        <f>IF(วันทำงาน!E347&lt;&gt;"",วันทำงาน!E347,"")</f>
        <v/>
      </c>
      <c r="G347" s="124" t="str">
        <f>IF(วันทำงาน!F347&lt;&gt;"",วันทำงาน!F347,"")</f>
        <v/>
      </c>
      <c r="H347" s="136" t="str">
        <f>IF(F347="Salesman",วันทำงาน!G347,"")</f>
        <v/>
      </c>
      <c r="I347" s="141" t="str">
        <f>IF($H347="","",AB347/$R347*(100%-เงื่อนไข!$B$4))</f>
        <v/>
      </c>
      <c r="J347" s="141" t="str">
        <f>IF($H347="","",AK347/$R347*(100%-เงื่อนไข!$B$4))</f>
        <v/>
      </c>
      <c r="K347" s="141" t="str">
        <f>IF($H347="","",AT347/$R347*(100%-เงื่อนไข!$B$4))</f>
        <v/>
      </c>
      <c r="L347" s="141" t="str">
        <f t="shared" si="72"/>
        <v/>
      </c>
      <c r="M347" s="142" t="str">
        <f>IF((OR(วันทำงาน!H347="",$F$1="")),"",IF(F347="Salesman",วันทำงาน!H347,""))</f>
        <v/>
      </c>
      <c r="N347" s="111">
        <f>IF($M347="",0,IF($X347="P",Y347*เงื่อนไข!$C$5,0))</f>
        <v>0</v>
      </c>
      <c r="O347" s="111">
        <f>IF($M347="",0,IF($X347="P",AH347*เงื่อนไข!$C$5,0))</f>
        <v>0</v>
      </c>
      <c r="P347" s="141">
        <f>IF($M347="",0,IF($X347="P",AQ347*เงื่อนไข!$C$5,0))</f>
        <v>0</v>
      </c>
      <c r="Q347" s="141">
        <f t="shared" si="73"/>
        <v>0</v>
      </c>
      <c r="R347" s="124" t="str">
        <f>IF($A347="","",IF(วันทำงาน!J347&lt;&gt;"",วันทำงาน!J347,""))</f>
        <v/>
      </c>
      <c r="S347" s="124" t="str">
        <f>IF($A347="","",IF(วันทำงาน!K347&lt;&gt;"",วันทำงาน!K347,""))</f>
        <v/>
      </c>
      <c r="T347" s="156">
        <f>IF(วันทำงาน!AZ347&lt;&gt;"",IF(วันทำงาน!AZ347&gt;S347,S347,วันทำงาน!AZ347),"")</f>
        <v>1</v>
      </c>
      <c r="U347" s="106" t="str">
        <f>IF(A347="","",เงื่อนไข!C$4)</f>
        <v/>
      </c>
      <c r="V347" s="106">
        <f t="shared" si="74"/>
        <v>0</v>
      </c>
      <c r="W347" s="105" t="str">
        <f t="shared" si="75"/>
        <v/>
      </c>
      <c r="X347" s="186" t="str">
        <f t="shared" si="76"/>
        <v/>
      </c>
      <c r="Y347" s="184">
        <f>วันทำงาน!AQ347</f>
        <v>0</v>
      </c>
      <c r="Z347" s="150"/>
      <c r="AA347" s="150">
        <f>IF($W347="",0,IF($W347&gt;=100%,เงื่อนไข!$H$4,IF($W347&gt;=80%,เงื่อนไข!$G$4,IF($W347&gt;=50%,เงื่อนไข!$F$4,IF($W347&lt;50%,เงื่อนไข!$E$4)))))</f>
        <v>0</v>
      </c>
      <c r="AB347" s="179">
        <f t="shared" si="77"/>
        <v>0</v>
      </c>
      <c r="AC347" s="141">
        <f t="shared" si="78"/>
        <v>0</v>
      </c>
      <c r="AD347" s="175">
        <f>IF(AB347=0,0,AB347/$R347*เงื่อนไข!$B$4)</f>
        <v>0</v>
      </c>
      <c r="AE347" s="181">
        <f t="shared" si="83"/>
        <v>0</v>
      </c>
      <c r="AF347" s="175">
        <f>SUMIF(วันทำงาน!$F$554:$F$687,$B347,วันทำงาน!$J$554:$J$687)</f>
        <v>0</v>
      </c>
      <c r="AG347" s="182">
        <f>IF((AND($W347&gt;=100%,$W347&lt;&gt;"")),เงื่อนไข!$F$8*Y347/$V347,0)</f>
        <v>0</v>
      </c>
      <c r="AH347" s="181">
        <f>SUM(วันทำงาน!AR347:AT347,วันทำงาน!AV347:AX347)</f>
        <v>0</v>
      </c>
      <c r="AI347" s="150"/>
      <c r="AJ347" s="150">
        <f>IF($W347="",0,IF($W347&gt;=100%,เงื่อนไข!$L$4,IF($W347&gt;=80%,เงื่อนไข!$K$4,IF($W347&gt;=50%,เงื่อนไข!$J$4,IF($W347&lt;50%,เงื่อนไข!$I$4)))))</f>
        <v>0</v>
      </c>
      <c r="AK347" s="179">
        <f t="shared" si="79"/>
        <v>0</v>
      </c>
      <c r="AL347" s="175">
        <f t="shared" si="80"/>
        <v>0</v>
      </c>
      <c r="AM347" s="175">
        <f>IF(AK347=0,0,AK347/$R347*เงื่อนไข!$B$4)</f>
        <v>0</v>
      </c>
      <c r="AN347" s="181">
        <f t="shared" si="84"/>
        <v>0</v>
      </c>
      <c r="AO347" s="175">
        <f>SUMIF(วันทำงาน!$F$554:$F$687,$B347,วันทำงาน!$K$554:$K$687)</f>
        <v>0</v>
      </c>
      <c r="AP347" s="182">
        <f>IF((AND($W347&gt;=100%,$W347&lt;&gt;"")),เงื่อนไข!$F$8*AH347/$V347,0)</f>
        <v>0</v>
      </c>
      <c r="AQ347" s="184">
        <f>วันทำงาน!AU347</f>
        <v>0</v>
      </c>
      <c r="AR347" s="150"/>
      <c r="AS347" s="150">
        <f>IF(W347="",0,IF($W347&gt;=100%,เงื่อนไข!$P$4,IF($W347&gt;=80%,เงื่อนไข!$O$4,IF($W347&gt;=50%,เงื่อนไข!$N$4,IF($W347&lt;50%,เงื่อนไข!$M$4)))))</f>
        <v>0</v>
      </c>
      <c r="AT347" s="179">
        <f t="shared" si="81"/>
        <v>0</v>
      </c>
      <c r="AU347" s="175">
        <f t="shared" si="82"/>
        <v>0</v>
      </c>
      <c r="AV347" s="175">
        <f>IF(AT347=0,0,AT347/$R347*เงื่อนไข!$B$4)</f>
        <v>0</v>
      </c>
      <c r="AW347" s="181">
        <f t="shared" si="85"/>
        <v>0</v>
      </c>
      <c r="AX347" s="175">
        <f>SUMIF(วันทำงาน!$F$554:$F$687,$B347,วันทำงาน!$L$554:$L$687)</f>
        <v>0</v>
      </c>
      <c r="AY347" s="182">
        <f>IF((AND($W347&gt;=100%,$W347&lt;&gt;"")),เงื่อนไข!$F$8*AQ347/$V347,0)</f>
        <v>0</v>
      </c>
    </row>
    <row r="348" spans="1:51" s="6" customFormat="1" x14ac:dyDescent="0.25">
      <c r="A348" s="124" t="str">
        <f>IF(วันทำงาน!A348&lt;&gt;"",วันทำงาน!A348,"")</f>
        <v/>
      </c>
      <c r="B348" s="124" t="str">
        <f>IF(วันทำงาน!B348&lt;&gt;"",วันทำงาน!B348,"")</f>
        <v/>
      </c>
      <c r="C348" s="124"/>
      <c r="D348" s="124" t="str">
        <f>IF(วันทำงาน!C348&lt;&gt;"",วันทำงาน!C348,"")</f>
        <v/>
      </c>
      <c r="E348" s="125" t="str">
        <f>IF(วันทำงาน!D348&lt;&gt;"",วันทำงาน!D348,"")</f>
        <v/>
      </c>
      <c r="F348" s="90" t="str">
        <f>IF(วันทำงาน!E348&lt;&gt;"",วันทำงาน!E348,"")</f>
        <v/>
      </c>
      <c r="G348" s="124" t="str">
        <f>IF(วันทำงาน!F348&lt;&gt;"",วันทำงาน!F348,"")</f>
        <v/>
      </c>
      <c r="H348" s="136" t="str">
        <f>IF(F348="Salesman",วันทำงาน!G348,"")</f>
        <v/>
      </c>
      <c r="I348" s="141" t="str">
        <f>IF($H348="","",AB348/$R348*(100%-เงื่อนไข!$B$4))</f>
        <v/>
      </c>
      <c r="J348" s="141" t="str">
        <f>IF($H348="","",AK348/$R348*(100%-เงื่อนไข!$B$4))</f>
        <v/>
      </c>
      <c r="K348" s="141" t="str">
        <f>IF($H348="","",AT348/$R348*(100%-เงื่อนไข!$B$4))</f>
        <v/>
      </c>
      <c r="L348" s="141" t="str">
        <f t="shared" si="72"/>
        <v/>
      </c>
      <c r="M348" s="142" t="str">
        <f>IF((OR(วันทำงาน!H348="",$F$1="")),"",IF(F348="Salesman",วันทำงาน!H348,""))</f>
        <v/>
      </c>
      <c r="N348" s="111">
        <f>IF($M348="",0,IF($X348="P",Y348*เงื่อนไข!$C$5,0))</f>
        <v>0</v>
      </c>
      <c r="O348" s="111">
        <f>IF($M348="",0,IF($X348="P",AH348*เงื่อนไข!$C$5,0))</f>
        <v>0</v>
      </c>
      <c r="P348" s="141">
        <f>IF($M348="",0,IF($X348="P",AQ348*เงื่อนไข!$C$5,0))</f>
        <v>0</v>
      </c>
      <c r="Q348" s="141">
        <f t="shared" si="73"/>
        <v>0</v>
      </c>
      <c r="R348" s="124" t="str">
        <f>IF($A348="","",IF(วันทำงาน!J348&lt;&gt;"",วันทำงาน!J348,""))</f>
        <v/>
      </c>
      <c r="S348" s="124" t="str">
        <f>IF($A348="","",IF(วันทำงาน!K348&lt;&gt;"",วันทำงาน!K348,""))</f>
        <v/>
      </c>
      <c r="T348" s="156">
        <f>IF(วันทำงาน!AZ348&lt;&gt;"",IF(วันทำงาน!AZ348&gt;S348,S348,วันทำงาน!AZ348),"")</f>
        <v>1</v>
      </c>
      <c r="U348" s="106" t="str">
        <f>IF(A348="","",เงื่อนไข!C$4)</f>
        <v/>
      </c>
      <c r="V348" s="106">
        <f t="shared" si="74"/>
        <v>0</v>
      </c>
      <c r="W348" s="105" t="str">
        <f t="shared" si="75"/>
        <v/>
      </c>
      <c r="X348" s="186" t="str">
        <f t="shared" si="76"/>
        <v/>
      </c>
      <c r="Y348" s="184">
        <f>วันทำงาน!AQ348</f>
        <v>0</v>
      </c>
      <c r="Z348" s="150"/>
      <c r="AA348" s="150">
        <f>IF($W348="",0,IF($W348&gt;=100%,เงื่อนไข!$H$4,IF($W348&gt;=80%,เงื่อนไข!$G$4,IF($W348&gt;=50%,เงื่อนไข!$F$4,IF($W348&lt;50%,เงื่อนไข!$E$4)))))</f>
        <v>0</v>
      </c>
      <c r="AB348" s="179">
        <f t="shared" si="77"/>
        <v>0</v>
      </c>
      <c r="AC348" s="141">
        <f t="shared" si="78"/>
        <v>0</v>
      </c>
      <c r="AD348" s="175">
        <f>IF(AB348=0,0,AB348/$R348*เงื่อนไข!$B$4)</f>
        <v>0</v>
      </c>
      <c r="AE348" s="181">
        <f t="shared" si="83"/>
        <v>0</v>
      </c>
      <c r="AF348" s="175">
        <f>SUMIF(วันทำงาน!$F$554:$F$687,$B348,วันทำงาน!$J$554:$J$687)</f>
        <v>0</v>
      </c>
      <c r="AG348" s="182">
        <f>IF((AND($W348&gt;=100%,$W348&lt;&gt;"")),เงื่อนไข!$F$8*Y348/$V348,0)</f>
        <v>0</v>
      </c>
      <c r="AH348" s="181">
        <f>SUM(วันทำงาน!AR348:AT348,วันทำงาน!AV348:AX348)</f>
        <v>0</v>
      </c>
      <c r="AI348" s="150"/>
      <c r="AJ348" s="150">
        <f>IF($W348="",0,IF($W348&gt;=100%,เงื่อนไข!$L$4,IF($W348&gt;=80%,เงื่อนไข!$K$4,IF($W348&gt;=50%,เงื่อนไข!$J$4,IF($W348&lt;50%,เงื่อนไข!$I$4)))))</f>
        <v>0</v>
      </c>
      <c r="AK348" s="179">
        <f t="shared" si="79"/>
        <v>0</v>
      </c>
      <c r="AL348" s="175">
        <f t="shared" si="80"/>
        <v>0</v>
      </c>
      <c r="AM348" s="175">
        <f>IF(AK348=0,0,AK348/$R348*เงื่อนไข!$B$4)</f>
        <v>0</v>
      </c>
      <c r="AN348" s="181">
        <f t="shared" si="84"/>
        <v>0</v>
      </c>
      <c r="AO348" s="175">
        <f>SUMIF(วันทำงาน!$F$554:$F$687,$B348,วันทำงาน!$K$554:$K$687)</f>
        <v>0</v>
      </c>
      <c r="AP348" s="182">
        <f>IF((AND($W348&gt;=100%,$W348&lt;&gt;"")),เงื่อนไข!$F$8*AH348/$V348,0)</f>
        <v>0</v>
      </c>
      <c r="AQ348" s="184">
        <f>วันทำงาน!AU348</f>
        <v>0</v>
      </c>
      <c r="AR348" s="150"/>
      <c r="AS348" s="150">
        <f>IF(W348="",0,IF($W348&gt;=100%,เงื่อนไข!$P$4,IF($W348&gt;=80%,เงื่อนไข!$O$4,IF($W348&gt;=50%,เงื่อนไข!$N$4,IF($W348&lt;50%,เงื่อนไข!$M$4)))))</f>
        <v>0</v>
      </c>
      <c r="AT348" s="179">
        <f t="shared" si="81"/>
        <v>0</v>
      </c>
      <c r="AU348" s="175">
        <f t="shared" si="82"/>
        <v>0</v>
      </c>
      <c r="AV348" s="175">
        <f>IF(AT348=0,0,AT348/$R348*เงื่อนไข!$B$4)</f>
        <v>0</v>
      </c>
      <c r="AW348" s="181">
        <f t="shared" si="85"/>
        <v>0</v>
      </c>
      <c r="AX348" s="175">
        <f>SUMIF(วันทำงาน!$F$554:$F$687,$B348,วันทำงาน!$L$554:$L$687)</f>
        <v>0</v>
      </c>
      <c r="AY348" s="182">
        <f>IF((AND($W348&gt;=100%,$W348&lt;&gt;"")),เงื่อนไข!$F$8*AQ348/$V348,0)</f>
        <v>0</v>
      </c>
    </row>
    <row r="349" spans="1:51" s="6" customFormat="1" x14ac:dyDescent="0.25">
      <c r="A349" s="124" t="str">
        <f>IF(วันทำงาน!A349&lt;&gt;"",วันทำงาน!A349,"")</f>
        <v/>
      </c>
      <c r="B349" s="124" t="str">
        <f>IF(วันทำงาน!B349&lt;&gt;"",วันทำงาน!B349,"")</f>
        <v/>
      </c>
      <c r="C349" s="124"/>
      <c r="D349" s="124" t="str">
        <f>IF(วันทำงาน!C349&lt;&gt;"",วันทำงาน!C349,"")</f>
        <v/>
      </c>
      <c r="E349" s="125" t="str">
        <f>IF(วันทำงาน!D349&lt;&gt;"",วันทำงาน!D349,"")</f>
        <v/>
      </c>
      <c r="F349" s="90" t="str">
        <f>IF(วันทำงาน!E349&lt;&gt;"",วันทำงาน!E349,"")</f>
        <v/>
      </c>
      <c r="G349" s="124" t="str">
        <f>IF(วันทำงาน!F349&lt;&gt;"",วันทำงาน!F349,"")</f>
        <v/>
      </c>
      <c r="H349" s="136" t="str">
        <f>IF(F349="Salesman",วันทำงาน!G349,"")</f>
        <v/>
      </c>
      <c r="I349" s="141" t="str">
        <f>IF($H349="","",AB349/$R349*(100%-เงื่อนไข!$B$4))</f>
        <v/>
      </c>
      <c r="J349" s="141" t="str">
        <f>IF($H349="","",AK349/$R349*(100%-เงื่อนไข!$B$4))</f>
        <v/>
      </c>
      <c r="K349" s="141" t="str">
        <f>IF($H349="","",AT349/$R349*(100%-เงื่อนไข!$B$4))</f>
        <v/>
      </c>
      <c r="L349" s="141" t="str">
        <f t="shared" si="72"/>
        <v/>
      </c>
      <c r="M349" s="142" t="str">
        <f>IF((OR(วันทำงาน!H349="",$F$1="")),"",IF(F349="Salesman",วันทำงาน!H349,""))</f>
        <v/>
      </c>
      <c r="N349" s="111">
        <f>IF($M349="",0,IF($X349="P",Y349*เงื่อนไข!$C$5,0))</f>
        <v>0</v>
      </c>
      <c r="O349" s="111">
        <f>IF($M349="",0,IF($X349="P",AH349*เงื่อนไข!$C$5,0))</f>
        <v>0</v>
      </c>
      <c r="P349" s="141">
        <f>IF($M349="",0,IF($X349="P",AQ349*เงื่อนไข!$C$5,0))</f>
        <v>0</v>
      </c>
      <c r="Q349" s="141">
        <f t="shared" si="73"/>
        <v>0</v>
      </c>
      <c r="R349" s="124" t="str">
        <f>IF($A349="","",IF(วันทำงาน!J349&lt;&gt;"",วันทำงาน!J349,""))</f>
        <v/>
      </c>
      <c r="S349" s="124" t="str">
        <f>IF($A349="","",IF(วันทำงาน!K349&lt;&gt;"",วันทำงาน!K349,""))</f>
        <v/>
      </c>
      <c r="T349" s="156">
        <f>IF(วันทำงาน!AZ349&lt;&gt;"",IF(วันทำงาน!AZ349&gt;S349,S349,วันทำงาน!AZ349),"")</f>
        <v>1</v>
      </c>
      <c r="U349" s="106" t="str">
        <f>IF(A349="","",เงื่อนไข!C$4)</f>
        <v/>
      </c>
      <c r="V349" s="106">
        <f t="shared" si="74"/>
        <v>0</v>
      </c>
      <c r="W349" s="105" t="str">
        <f t="shared" si="75"/>
        <v/>
      </c>
      <c r="X349" s="186" t="str">
        <f t="shared" si="76"/>
        <v/>
      </c>
      <c r="Y349" s="184">
        <f>วันทำงาน!AQ349</f>
        <v>0</v>
      </c>
      <c r="Z349" s="150"/>
      <c r="AA349" s="150">
        <f>IF($W349="",0,IF($W349&gt;=100%,เงื่อนไข!$H$4,IF($W349&gt;=80%,เงื่อนไข!$G$4,IF($W349&gt;=50%,เงื่อนไข!$F$4,IF($W349&lt;50%,เงื่อนไข!$E$4)))))</f>
        <v>0</v>
      </c>
      <c r="AB349" s="179">
        <f t="shared" si="77"/>
        <v>0</v>
      </c>
      <c r="AC349" s="141">
        <f t="shared" si="78"/>
        <v>0</v>
      </c>
      <c r="AD349" s="175">
        <f>IF(AB349=0,0,AB349/$R349*เงื่อนไข!$B$4)</f>
        <v>0</v>
      </c>
      <c r="AE349" s="181">
        <f t="shared" si="83"/>
        <v>0</v>
      </c>
      <c r="AF349" s="175">
        <f>SUMIF(วันทำงาน!$F$554:$F$687,$B349,วันทำงาน!$J$554:$J$687)</f>
        <v>0</v>
      </c>
      <c r="AG349" s="182">
        <f>IF((AND($W349&gt;=100%,$W349&lt;&gt;"")),เงื่อนไข!$F$8*Y349/$V349,0)</f>
        <v>0</v>
      </c>
      <c r="AH349" s="181">
        <f>SUM(วันทำงาน!AR349:AT349,วันทำงาน!AV349:AX349)</f>
        <v>0</v>
      </c>
      <c r="AI349" s="150"/>
      <c r="AJ349" s="150">
        <f>IF($W349="",0,IF($W349&gt;=100%,เงื่อนไข!$L$4,IF($W349&gt;=80%,เงื่อนไข!$K$4,IF($W349&gt;=50%,เงื่อนไข!$J$4,IF($W349&lt;50%,เงื่อนไข!$I$4)))))</f>
        <v>0</v>
      </c>
      <c r="AK349" s="179">
        <f t="shared" si="79"/>
        <v>0</v>
      </c>
      <c r="AL349" s="175">
        <f t="shared" si="80"/>
        <v>0</v>
      </c>
      <c r="AM349" s="175">
        <f>IF(AK349=0,0,AK349/$R349*เงื่อนไข!$B$4)</f>
        <v>0</v>
      </c>
      <c r="AN349" s="181">
        <f t="shared" si="84"/>
        <v>0</v>
      </c>
      <c r="AO349" s="175">
        <f>SUMIF(วันทำงาน!$F$554:$F$687,$B349,วันทำงาน!$K$554:$K$687)</f>
        <v>0</v>
      </c>
      <c r="AP349" s="182">
        <f>IF((AND($W349&gt;=100%,$W349&lt;&gt;"")),เงื่อนไข!$F$8*AH349/$V349,0)</f>
        <v>0</v>
      </c>
      <c r="AQ349" s="184">
        <f>วันทำงาน!AU349</f>
        <v>0</v>
      </c>
      <c r="AR349" s="150"/>
      <c r="AS349" s="150">
        <f>IF(W349="",0,IF($W349&gt;=100%,เงื่อนไข!$P$4,IF($W349&gt;=80%,เงื่อนไข!$O$4,IF($W349&gt;=50%,เงื่อนไข!$N$4,IF($W349&lt;50%,เงื่อนไข!$M$4)))))</f>
        <v>0</v>
      </c>
      <c r="AT349" s="179">
        <f t="shared" si="81"/>
        <v>0</v>
      </c>
      <c r="AU349" s="175">
        <f t="shared" si="82"/>
        <v>0</v>
      </c>
      <c r="AV349" s="175">
        <f>IF(AT349=0,0,AT349/$R349*เงื่อนไข!$B$4)</f>
        <v>0</v>
      </c>
      <c r="AW349" s="181">
        <f t="shared" si="85"/>
        <v>0</v>
      </c>
      <c r="AX349" s="175">
        <f>SUMIF(วันทำงาน!$F$554:$F$687,$B349,วันทำงาน!$L$554:$L$687)</f>
        <v>0</v>
      </c>
      <c r="AY349" s="182">
        <f>IF((AND($W349&gt;=100%,$W349&lt;&gt;"")),เงื่อนไข!$F$8*AQ349/$V349,0)</f>
        <v>0</v>
      </c>
    </row>
    <row r="350" spans="1:51" s="6" customFormat="1" x14ac:dyDescent="0.25">
      <c r="A350" s="124" t="str">
        <f>IF(วันทำงาน!A350&lt;&gt;"",วันทำงาน!A350,"")</f>
        <v/>
      </c>
      <c r="B350" s="124" t="str">
        <f>IF(วันทำงาน!B350&lt;&gt;"",วันทำงาน!B350,"")</f>
        <v/>
      </c>
      <c r="C350" s="124"/>
      <c r="D350" s="124" t="str">
        <f>IF(วันทำงาน!C350&lt;&gt;"",วันทำงาน!C350,"")</f>
        <v/>
      </c>
      <c r="E350" s="125" t="str">
        <f>IF(วันทำงาน!D350&lt;&gt;"",วันทำงาน!D350,"")</f>
        <v/>
      </c>
      <c r="F350" s="90" t="str">
        <f>IF(วันทำงาน!E350&lt;&gt;"",วันทำงาน!E350,"")</f>
        <v/>
      </c>
      <c r="G350" s="124" t="str">
        <f>IF(วันทำงาน!F350&lt;&gt;"",วันทำงาน!F350,"")</f>
        <v/>
      </c>
      <c r="H350" s="136" t="str">
        <f>IF(F350="Salesman",วันทำงาน!G350,"")</f>
        <v/>
      </c>
      <c r="I350" s="141" t="str">
        <f>IF($H350="","",AB350/$R350*(100%-เงื่อนไข!$B$4))</f>
        <v/>
      </c>
      <c r="J350" s="141" t="str">
        <f>IF($H350="","",AK350/$R350*(100%-เงื่อนไข!$B$4))</f>
        <v/>
      </c>
      <c r="K350" s="141" t="str">
        <f>IF($H350="","",AT350/$R350*(100%-เงื่อนไข!$B$4))</f>
        <v/>
      </c>
      <c r="L350" s="141" t="str">
        <f t="shared" si="72"/>
        <v/>
      </c>
      <c r="M350" s="142" t="str">
        <f>IF((OR(วันทำงาน!H350="",$F$1="")),"",IF(F350="Salesman",วันทำงาน!H350,""))</f>
        <v/>
      </c>
      <c r="N350" s="111">
        <f>IF($M350="",0,IF($X350="P",Y350*เงื่อนไข!$C$5,0))</f>
        <v>0</v>
      </c>
      <c r="O350" s="111">
        <f>IF($M350="",0,IF($X350="P",AH350*เงื่อนไข!$C$5,0))</f>
        <v>0</v>
      </c>
      <c r="P350" s="141">
        <f>IF($M350="",0,IF($X350="P",AQ350*เงื่อนไข!$C$5,0))</f>
        <v>0</v>
      </c>
      <c r="Q350" s="141">
        <f t="shared" si="73"/>
        <v>0</v>
      </c>
      <c r="R350" s="124" t="str">
        <f>IF($A350="","",IF(วันทำงาน!J350&lt;&gt;"",วันทำงาน!J350,""))</f>
        <v/>
      </c>
      <c r="S350" s="124" t="str">
        <f>IF($A350="","",IF(วันทำงาน!K350&lt;&gt;"",วันทำงาน!K350,""))</f>
        <v/>
      </c>
      <c r="T350" s="156">
        <f>IF(วันทำงาน!AZ350&lt;&gt;"",IF(วันทำงาน!AZ350&gt;S350,S350,วันทำงาน!AZ350),"")</f>
        <v>1</v>
      </c>
      <c r="U350" s="106" t="str">
        <f>IF(A350="","",เงื่อนไข!C$4)</f>
        <v/>
      </c>
      <c r="V350" s="106">
        <f t="shared" si="74"/>
        <v>0</v>
      </c>
      <c r="W350" s="105" t="str">
        <f t="shared" si="75"/>
        <v/>
      </c>
      <c r="X350" s="186" t="str">
        <f t="shared" si="76"/>
        <v/>
      </c>
      <c r="Y350" s="184">
        <f>วันทำงาน!AQ350</f>
        <v>0</v>
      </c>
      <c r="Z350" s="150"/>
      <c r="AA350" s="150">
        <f>IF($W350="",0,IF($W350&gt;=100%,เงื่อนไข!$H$4,IF($W350&gt;=80%,เงื่อนไข!$G$4,IF($W350&gt;=50%,เงื่อนไข!$F$4,IF($W350&lt;50%,เงื่อนไข!$E$4)))))</f>
        <v>0</v>
      </c>
      <c r="AB350" s="179">
        <f t="shared" si="77"/>
        <v>0</v>
      </c>
      <c r="AC350" s="141">
        <f t="shared" si="78"/>
        <v>0</v>
      </c>
      <c r="AD350" s="175">
        <f>IF(AB350=0,0,AB350/$R350*เงื่อนไข!$B$4)</f>
        <v>0</v>
      </c>
      <c r="AE350" s="181">
        <f t="shared" si="83"/>
        <v>0</v>
      </c>
      <c r="AF350" s="175">
        <f>SUMIF(วันทำงาน!$F$554:$F$687,$B350,วันทำงาน!$J$554:$J$687)</f>
        <v>0</v>
      </c>
      <c r="AG350" s="182">
        <f>IF((AND($W350&gt;=100%,$W350&lt;&gt;"")),เงื่อนไข!$F$8*Y350/$V350,0)</f>
        <v>0</v>
      </c>
      <c r="AH350" s="181">
        <f>SUM(วันทำงาน!AR350:AT350,วันทำงาน!AV350:AX350)</f>
        <v>0</v>
      </c>
      <c r="AI350" s="150"/>
      <c r="AJ350" s="150">
        <f>IF($W350="",0,IF($W350&gt;=100%,เงื่อนไข!$L$4,IF($W350&gt;=80%,เงื่อนไข!$K$4,IF($W350&gt;=50%,เงื่อนไข!$J$4,IF($W350&lt;50%,เงื่อนไข!$I$4)))))</f>
        <v>0</v>
      </c>
      <c r="AK350" s="179">
        <f t="shared" si="79"/>
        <v>0</v>
      </c>
      <c r="AL350" s="175">
        <f t="shared" si="80"/>
        <v>0</v>
      </c>
      <c r="AM350" s="175">
        <f>IF(AK350=0,0,AK350/$R350*เงื่อนไข!$B$4)</f>
        <v>0</v>
      </c>
      <c r="AN350" s="181">
        <f t="shared" si="84"/>
        <v>0</v>
      </c>
      <c r="AO350" s="175">
        <f>SUMIF(วันทำงาน!$F$554:$F$687,$B350,วันทำงาน!$K$554:$K$687)</f>
        <v>0</v>
      </c>
      <c r="AP350" s="182">
        <f>IF((AND($W350&gt;=100%,$W350&lt;&gt;"")),เงื่อนไข!$F$8*AH350/$V350,0)</f>
        <v>0</v>
      </c>
      <c r="AQ350" s="184">
        <f>วันทำงาน!AU350</f>
        <v>0</v>
      </c>
      <c r="AR350" s="150"/>
      <c r="AS350" s="150">
        <f>IF(W350="",0,IF($W350&gt;=100%,เงื่อนไข!$P$4,IF($W350&gt;=80%,เงื่อนไข!$O$4,IF($W350&gt;=50%,เงื่อนไข!$N$4,IF($W350&lt;50%,เงื่อนไข!$M$4)))))</f>
        <v>0</v>
      </c>
      <c r="AT350" s="179">
        <f t="shared" si="81"/>
        <v>0</v>
      </c>
      <c r="AU350" s="175">
        <f t="shared" si="82"/>
        <v>0</v>
      </c>
      <c r="AV350" s="175">
        <f>IF(AT350=0,0,AT350/$R350*เงื่อนไข!$B$4)</f>
        <v>0</v>
      </c>
      <c r="AW350" s="181">
        <f t="shared" si="85"/>
        <v>0</v>
      </c>
      <c r="AX350" s="175">
        <f>SUMIF(วันทำงาน!$F$554:$F$687,$B350,วันทำงาน!$L$554:$L$687)</f>
        <v>0</v>
      </c>
      <c r="AY350" s="182">
        <f>IF((AND($W350&gt;=100%,$W350&lt;&gt;"")),เงื่อนไข!$F$8*AQ350/$V350,0)</f>
        <v>0</v>
      </c>
    </row>
    <row r="351" spans="1:51" s="6" customFormat="1" x14ac:dyDescent="0.25">
      <c r="A351" s="124" t="str">
        <f>IF(วันทำงาน!A351&lt;&gt;"",วันทำงาน!A351,"")</f>
        <v/>
      </c>
      <c r="B351" s="124" t="str">
        <f>IF(วันทำงาน!B351&lt;&gt;"",วันทำงาน!B351,"")</f>
        <v/>
      </c>
      <c r="C351" s="124"/>
      <c r="D351" s="124" t="str">
        <f>IF(วันทำงาน!C351&lt;&gt;"",วันทำงาน!C351,"")</f>
        <v/>
      </c>
      <c r="E351" s="125" t="str">
        <f>IF(วันทำงาน!D351&lt;&gt;"",วันทำงาน!D351,"")</f>
        <v/>
      </c>
      <c r="F351" s="90" t="str">
        <f>IF(วันทำงาน!E351&lt;&gt;"",วันทำงาน!E351,"")</f>
        <v/>
      </c>
      <c r="G351" s="124" t="str">
        <f>IF(วันทำงาน!F351&lt;&gt;"",วันทำงาน!F351,"")</f>
        <v/>
      </c>
      <c r="H351" s="136" t="str">
        <f>IF(F351="Salesman",วันทำงาน!G351,"")</f>
        <v/>
      </c>
      <c r="I351" s="141" t="str">
        <f>IF($H351="","",AB351/$R351*(100%-เงื่อนไข!$B$4))</f>
        <v/>
      </c>
      <c r="J351" s="141" t="str">
        <f>IF($H351="","",AK351/$R351*(100%-เงื่อนไข!$B$4))</f>
        <v/>
      </c>
      <c r="K351" s="141" t="str">
        <f>IF($H351="","",AT351/$R351*(100%-เงื่อนไข!$B$4))</f>
        <v/>
      </c>
      <c r="L351" s="141" t="str">
        <f t="shared" si="72"/>
        <v/>
      </c>
      <c r="M351" s="142" t="str">
        <f>IF((OR(วันทำงาน!H351="",$F$1="")),"",IF(F351="Salesman",วันทำงาน!H351,""))</f>
        <v/>
      </c>
      <c r="N351" s="111">
        <f>IF($M351="",0,IF($X351="P",Y351*เงื่อนไข!$C$5,0))</f>
        <v>0</v>
      </c>
      <c r="O351" s="111">
        <f>IF($M351="",0,IF($X351="P",AH351*เงื่อนไข!$C$5,0))</f>
        <v>0</v>
      </c>
      <c r="P351" s="141">
        <f>IF($M351="",0,IF($X351="P",AQ351*เงื่อนไข!$C$5,0))</f>
        <v>0</v>
      </c>
      <c r="Q351" s="141">
        <f t="shared" si="73"/>
        <v>0</v>
      </c>
      <c r="R351" s="124" t="str">
        <f>IF($A351="","",IF(วันทำงาน!J351&lt;&gt;"",วันทำงาน!J351,""))</f>
        <v/>
      </c>
      <c r="S351" s="124" t="str">
        <f>IF($A351="","",IF(วันทำงาน!K351&lt;&gt;"",วันทำงาน!K351,""))</f>
        <v/>
      </c>
      <c r="T351" s="156">
        <f>IF(วันทำงาน!AZ351&lt;&gt;"",IF(วันทำงาน!AZ351&gt;S351,S351,วันทำงาน!AZ351),"")</f>
        <v>1</v>
      </c>
      <c r="U351" s="106" t="str">
        <f>IF(A351="","",เงื่อนไข!C$4)</f>
        <v/>
      </c>
      <c r="V351" s="106">
        <f t="shared" si="74"/>
        <v>0</v>
      </c>
      <c r="W351" s="105" t="str">
        <f t="shared" si="75"/>
        <v/>
      </c>
      <c r="X351" s="186" t="str">
        <f t="shared" si="76"/>
        <v/>
      </c>
      <c r="Y351" s="184">
        <f>วันทำงาน!AQ351</f>
        <v>0</v>
      </c>
      <c r="Z351" s="150"/>
      <c r="AA351" s="150">
        <f>IF($W351="",0,IF($W351&gt;=100%,เงื่อนไข!$H$4,IF($W351&gt;=80%,เงื่อนไข!$G$4,IF($W351&gt;=50%,เงื่อนไข!$F$4,IF($W351&lt;50%,เงื่อนไข!$E$4)))))</f>
        <v>0</v>
      </c>
      <c r="AB351" s="179">
        <f t="shared" si="77"/>
        <v>0</v>
      </c>
      <c r="AC351" s="141">
        <f t="shared" si="78"/>
        <v>0</v>
      </c>
      <c r="AD351" s="175">
        <f>IF(AB351=0,0,AB351/$R351*เงื่อนไข!$B$4)</f>
        <v>0</v>
      </c>
      <c r="AE351" s="181">
        <f t="shared" si="83"/>
        <v>0</v>
      </c>
      <c r="AF351" s="175">
        <f>SUMIF(วันทำงาน!$F$554:$F$687,$B351,วันทำงาน!$J$554:$J$687)</f>
        <v>0</v>
      </c>
      <c r="AG351" s="182">
        <f>IF((AND($W351&gt;=100%,$W351&lt;&gt;"")),เงื่อนไข!$F$8*Y351/$V351,0)</f>
        <v>0</v>
      </c>
      <c r="AH351" s="181">
        <f>SUM(วันทำงาน!AR351:AT351,วันทำงาน!AV351:AX351)</f>
        <v>0</v>
      </c>
      <c r="AI351" s="150"/>
      <c r="AJ351" s="150">
        <f>IF($W351="",0,IF($W351&gt;=100%,เงื่อนไข!$L$4,IF($W351&gt;=80%,เงื่อนไข!$K$4,IF($W351&gt;=50%,เงื่อนไข!$J$4,IF($W351&lt;50%,เงื่อนไข!$I$4)))))</f>
        <v>0</v>
      </c>
      <c r="AK351" s="179">
        <f t="shared" si="79"/>
        <v>0</v>
      </c>
      <c r="AL351" s="175">
        <f t="shared" si="80"/>
        <v>0</v>
      </c>
      <c r="AM351" s="175">
        <f>IF(AK351=0,0,AK351/$R351*เงื่อนไข!$B$4)</f>
        <v>0</v>
      </c>
      <c r="AN351" s="181">
        <f t="shared" si="84"/>
        <v>0</v>
      </c>
      <c r="AO351" s="175">
        <f>SUMIF(วันทำงาน!$F$554:$F$687,$B351,วันทำงาน!$K$554:$K$687)</f>
        <v>0</v>
      </c>
      <c r="AP351" s="182">
        <f>IF((AND($W351&gt;=100%,$W351&lt;&gt;"")),เงื่อนไข!$F$8*AH351/$V351,0)</f>
        <v>0</v>
      </c>
      <c r="AQ351" s="184">
        <f>วันทำงาน!AU351</f>
        <v>0</v>
      </c>
      <c r="AR351" s="150"/>
      <c r="AS351" s="150">
        <f>IF(W351="",0,IF($W351&gt;=100%,เงื่อนไข!$P$4,IF($W351&gt;=80%,เงื่อนไข!$O$4,IF($W351&gt;=50%,เงื่อนไข!$N$4,IF($W351&lt;50%,เงื่อนไข!$M$4)))))</f>
        <v>0</v>
      </c>
      <c r="AT351" s="179">
        <f t="shared" si="81"/>
        <v>0</v>
      </c>
      <c r="AU351" s="175">
        <f t="shared" si="82"/>
        <v>0</v>
      </c>
      <c r="AV351" s="175">
        <f>IF(AT351=0,0,AT351/$R351*เงื่อนไข!$B$4)</f>
        <v>0</v>
      </c>
      <c r="AW351" s="181">
        <f t="shared" si="85"/>
        <v>0</v>
      </c>
      <c r="AX351" s="175">
        <f>SUMIF(วันทำงาน!$F$554:$F$687,$B351,วันทำงาน!$L$554:$L$687)</f>
        <v>0</v>
      </c>
      <c r="AY351" s="182">
        <f>IF((AND($W351&gt;=100%,$W351&lt;&gt;"")),เงื่อนไข!$F$8*AQ351/$V351,0)</f>
        <v>0</v>
      </c>
    </row>
    <row r="352" spans="1:51" s="6" customFormat="1" x14ac:dyDescent="0.25">
      <c r="A352" s="124" t="str">
        <f>IF(วันทำงาน!A352&lt;&gt;"",วันทำงาน!A352,"")</f>
        <v/>
      </c>
      <c r="B352" s="124" t="str">
        <f>IF(วันทำงาน!B352&lt;&gt;"",วันทำงาน!B352,"")</f>
        <v/>
      </c>
      <c r="C352" s="124"/>
      <c r="D352" s="124" t="str">
        <f>IF(วันทำงาน!C352&lt;&gt;"",วันทำงาน!C352,"")</f>
        <v/>
      </c>
      <c r="E352" s="125" t="str">
        <f>IF(วันทำงาน!D352&lt;&gt;"",วันทำงาน!D352,"")</f>
        <v/>
      </c>
      <c r="F352" s="90" t="str">
        <f>IF(วันทำงาน!E352&lt;&gt;"",วันทำงาน!E352,"")</f>
        <v/>
      </c>
      <c r="G352" s="124" t="str">
        <f>IF(วันทำงาน!F352&lt;&gt;"",วันทำงาน!F352,"")</f>
        <v/>
      </c>
      <c r="H352" s="136" t="str">
        <f>IF(F352="Salesman",วันทำงาน!G352,"")</f>
        <v/>
      </c>
      <c r="I352" s="141" t="str">
        <f>IF($H352="","",AB352/$R352*(100%-เงื่อนไข!$B$4))</f>
        <v/>
      </c>
      <c r="J352" s="141" t="str">
        <f>IF($H352="","",AK352/$R352*(100%-เงื่อนไข!$B$4))</f>
        <v/>
      </c>
      <c r="K352" s="141" t="str">
        <f>IF($H352="","",AT352/$R352*(100%-เงื่อนไข!$B$4))</f>
        <v/>
      </c>
      <c r="L352" s="141" t="str">
        <f t="shared" si="72"/>
        <v/>
      </c>
      <c r="M352" s="142" t="str">
        <f>IF((OR(วันทำงาน!H352="",$F$1="")),"",IF(F352="Salesman",วันทำงาน!H352,""))</f>
        <v/>
      </c>
      <c r="N352" s="111">
        <f>IF($M352="",0,IF($X352="P",Y352*เงื่อนไข!$C$5,0))</f>
        <v>0</v>
      </c>
      <c r="O352" s="111">
        <f>IF($M352="",0,IF($X352="P",AH352*เงื่อนไข!$C$5,0))</f>
        <v>0</v>
      </c>
      <c r="P352" s="141">
        <f>IF($M352="",0,IF($X352="P",AQ352*เงื่อนไข!$C$5,0))</f>
        <v>0</v>
      </c>
      <c r="Q352" s="141">
        <f t="shared" si="73"/>
        <v>0</v>
      </c>
      <c r="R352" s="124" t="str">
        <f>IF($A352="","",IF(วันทำงาน!J352&lt;&gt;"",วันทำงาน!J352,""))</f>
        <v/>
      </c>
      <c r="S352" s="124" t="str">
        <f>IF($A352="","",IF(วันทำงาน!K352&lt;&gt;"",วันทำงาน!K352,""))</f>
        <v/>
      </c>
      <c r="T352" s="156">
        <f>IF(วันทำงาน!AZ352&lt;&gt;"",IF(วันทำงาน!AZ352&gt;S352,S352,วันทำงาน!AZ352),"")</f>
        <v>1</v>
      </c>
      <c r="U352" s="106" t="str">
        <f>IF(A352="","",เงื่อนไข!C$4)</f>
        <v/>
      </c>
      <c r="V352" s="106">
        <f t="shared" si="74"/>
        <v>0</v>
      </c>
      <c r="W352" s="105" t="str">
        <f t="shared" si="75"/>
        <v/>
      </c>
      <c r="X352" s="186" t="str">
        <f t="shared" si="76"/>
        <v/>
      </c>
      <c r="Y352" s="184">
        <f>วันทำงาน!AQ352</f>
        <v>0</v>
      </c>
      <c r="Z352" s="150"/>
      <c r="AA352" s="150">
        <f>IF($W352="",0,IF($W352&gt;=100%,เงื่อนไข!$H$4,IF($W352&gt;=80%,เงื่อนไข!$G$4,IF($W352&gt;=50%,เงื่อนไข!$F$4,IF($W352&lt;50%,เงื่อนไข!$E$4)))))</f>
        <v>0</v>
      </c>
      <c r="AB352" s="179">
        <f t="shared" si="77"/>
        <v>0</v>
      </c>
      <c r="AC352" s="141">
        <f t="shared" si="78"/>
        <v>0</v>
      </c>
      <c r="AD352" s="175">
        <f>IF(AB352=0,0,AB352/$R352*เงื่อนไข!$B$4)</f>
        <v>0</v>
      </c>
      <c r="AE352" s="181">
        <f t="shared" si="83"/>
        <v>0</v>
      </c>
      <c r="AF352" s="175">
        <f>SUMIF(วันทำงาน!$F$554:$F$687,$B352,วันทำงาน!$J$554:$J$687)</f>
        <v>0</v>
      </c>
      <c r="AG352" s="182">
        <f>IF((AND($W352&gt;=100%,$W352&lt;&gt;"")),เงื่อนไข!$F$8*Y352/$V352,0)</f>
        <v>0</v>
      </c>
      <c r="AH352" s="181">
        <f>SUM(วันทำงาน!AR352:AT352,วันทำงาน!AV352:AX352)</f>
        <v>0</v>
      </c>
      <c r="AI352" s="150"/>
      <c r="AJ352" s="150">
        <f>IF($W352="",0,IF($W352&gt;=100%,เงื่อนไข!$L$4,IF($W352&gt;=80%,เงื่อนไข!$K$4,IF($W352&gt;=50%,เงื่อนไข!$J$4,IF($W352&lt;50%,เงื่อนไข!$I$4)))))</f>
        <v>0</v>
      </c>
      <c r="AK352" s="179">
        <f t="shared" si="79"/>
        <v>0</v>
      </c>
      <c r="AL352" s="175">
        <f t="shared" si="80"/>
        <v>0</v>
      </c>
      <c r="AM352" s="175">
        <f>IF(AK352=0,0,AK352/$R352*เงื่อนไข!$B$4)</f>
        <v>0</v>
      </c>
      <c r="AN352" s="181">
        <f t="shared" si="84"/>
        <v>0</v>
      </c>
      <c r="AO352" s="175">
        <f>SUMIF(วันทำงาน!$F$554:$F$687,$B352,วันทำงาน!$K$554:$K$687)</f>
        <v>0</v>
      </c>
      <c r="AP352" s="182">
        <f>IF((AND($W352&gt;=100%,$W352&lt;&gt;"")),เงื่อนไข!$F$8*AH352/$V352,0)</f>
        <v>0</v>
      </c>
      <c r="AQ352" s="184">
        <f>วันทำงาน!AU352</f>
        <v>0</v>
      </c>
      <c r="AR352" s="150"/>
      <c r="AS352" s="150">
        <f>IF(W352="",0,IF($W352&gt;=100%,เงื่อนไข!$P$4,IF($W352&gt;=80%,เงื่อนไข!$O$4,IF($W352&gt;=50%,เงื่อนไข!$N$4,IF($W352&lt;50%,เงื่อนไข!$M$4)))))</f>
        <v>0</v>
      </c>
      <c r="AT352" s="179">
        <f t="shared" si="81"/>
        <v>0</v>
      </c>
      <c r="AU352" s="175">
        <f t="shared" si="82"/>
        <v>0</v>
      </c>
      <c r="AV352" s="175">
        <f>IF(AT352=0,0,AT352/$R352*เงื่อนไข!$B$4)</f>
        <v>0</v>
      </c>
      <c r="AW352" s="181">
        <f t="shared" si="85"/>
        <v>0</v>
      </c>
      <c r="AX352" s="175">
        <f>SUMIF(วันทำงาน!$F$554:$F$687,$B352,วันทำงาน!$L$554:$L$687)</f>
        <v>0</v>
      </c>
      <c r="AY352" s="182">
        <f>IF((AND($W352&gt;=100%,$W352&lt;&gt;"")),เงื่อนไข!$F$8*AQ352/$V352,0)</f>
        <v>0</v>
      </c>
    </row>
    <row r="353" spans="1:51" s="6" customFormat="1" x14ac:dyDescent="0.25">
      <c r="A353" s="124" t="str">
        <f>IF(วันทำงาน!A353&lt;&gt;"",วันทำงาน!A353,"")</f>
        <v/>
      </c>
      <c r="B353" s="124" t="str">
        <f>IF(วันทำงาน!B353&lt;&gt;"",วันทำงาน!B353,"")</f>
        <v/>
      </c>
      <c r="C353" s="124"/>
      <c r="D353" s="124" t="str">
        <f>IF(วันทำงาน!C353&lt;&gt;"",วันทำงาน!C353,"")</f>
        <v/>
      </c>
      <c r="E353" s="125" t="str">
        <f>IF(วันทำงาน!D353&lt;&gt;"",วันทำงาน!D353,"")</f>
        <v/>
      </c>
      <c r="F353" s="90" t="str">
        <f>IF(วันทำงาน!E353&lt;&gt;"",วันทำงาน!E353,"")</f>
        <v/>
      </c>
      <c r="G353" s="124" t="str">
        <f>IF(วันทำงาน!F353&lt;&gt;"",วันทำงาน!F353,"")</f>
        <v/>
      </c>
      <c r="H353" s="136" t="str">
        <f>IF(F353="Salesman",วันทำงาน!G353,"")</f>
        <v/>
      </c>
      <c r="I353" s="141" t="str">
        <f>IF($H353="","",AB353/$R353*(100%-เงื่อนไข!$B$4))</f>
        <v/>
      </c>
      <c r="J353" s="141" t="str">
        <f>IF($H353="","",AK353/$R353*(100%-เงื่อนไข!$B$4))</f>
        <v/>
      </c>
      <c r="K353" s="141" t="str">
        <f>IF($H353="","",AT353/$R353*(100%-เงื่อนไข!$B$4))</f>
        <v/>
      </c>
      <c r="L353" s="141" t="str">
        <f t="shared" si="72"/>
        <v/>
      </c>
      <c r="M353" s="142" t="str">
        <f>IF((OR(วันทำงาน!H353="",$F$1="")),"",IF(F353="Salesman",วันทำงาน!H353,""))</f>
        <v/>
      </c>
      <c r="N353" s="111">
        <f>IF($M353="",0,IF($X353="P",Y353*เงื่อนไข!$C$5,0))</f>
        <v>0</v>
      </c>
      <c r="O353" s="111">
        <f>IF($M353="",0,IF($X353="P",AH353*เงื่อนไข!$C$5,0))</f>
        <v>0</v>
      </c>
      <c r="P353" s="141">
        <f>IF($M353="",0,IF($X353="P",AQ353*เงื่อนไข!$C$5,0))</f>
        <v>0</v>
      </c>
      <c r="Q353" s="141">
        <f t="shared" si="73"/>
        <v>0</v>
      </c>
      <c r="R353" s="124" t="str">
        <f>IF($A353="","",IF(วันทำงาน!J353&lt;&gt;"",วันทำงาน!J353,""))</f>
        <v/>
      </c>
      <c r="S353" s="124" t="str">
        <f>IF($A353="","",IF(วันทำงาน!K353&lt;&gt;"",วันทำงาน!K353,""))</f>
        <v/>
      </c>
      <c r="T353" s="156">
        <f>IF(วันทำงาน!AZ353&lt;&gt;"",IF(วันทำงาน!AZ353&gt;S353,S353,วันทำงาน!AZ353),"")</f>
        <v>1</v>
      </c>
      <c r="U353" s="106" t="str">
        <f>IF(A353="","",เงื่อนไข!C$4)</f>
        <v/>
      </c>
      <c r="V353" s="106">
        <f t="shared" si="74"/>
        <v>0</v>
      </c>
      <c r="W353" s="105" t="str">
        <f t="shared" si="75"/>
        <v/>
      </c>
      <c r="X353" s="186" t="str">
        <f t="shared" si="76"/>
        <v/>
      </c>
      <c r="Y353" s="184">
        <f>วันทำงาน!AQ353</f>
        <v>0</v>
      </c>
      <c r="Z353" s="150"/>
      <c r="AA353" s="150">
        <f>IF($W353="",0,IF($W353&gt;=100%,เงื่อนไข!$H$4,IF($W353&gt;=80%,เงื่อนไข!$G$4,IF($W353&gt;=50%,เงื่อนไข!$F$4,IF($W353&lt;50%,เงื่อนไข!$E$4)))))</f>
        <v>0</v>
      </c>
      <c r="AB353" s="179">
        <f t="shared" si="77"/>
        <v>0</v>
      </c>
      <c r="AC353" s="141">
        <f t="shared" si="78"/>
        <v>0</v>
      </c>
      <c r="AD353" s="175">
        <f>IF(AB353=0,0,AB353/$R353*เงื่อนไข!$B$4)</f>
        <v>0</v>
      </c>
      <c r="AE353" s="181">
        <f t="shared" si="83"/>
        <v>0</v>
      </c>
      <c r="AF353" s="175">
        <f>SUMIF(วันทำงาน!$F$554:$F$687,$B353,วันทำงาน!$J$554:$J$687)</f>
        <v>0</v>
      </c>
      <c r="AG353" s="182">
        <f>IF((AND($W353&gt;=100%,$W353&lt;&gt;"")),เงื่อนไข!$F$8*Y353/$V353,0)</f>
        <v>0</v>
      </c>
      <c r="AH353" s="181">
        <f>SUM(วันทำงาน!AR353:AT353,วันทำงาน!AV353:AX353)</f>
        <v>0</v>
      </c>
      <c r="AI353" s="150"/>
      <c r="AJ353" s="150">
        <f>IF($W353="",0,IF($W353&gt;=100%,เงื่อนไข!$L$4,IF($W353&gt;=80%,เงื่อนไข!$K$4,IF($W353&gt;=50%,เงื่อนไข!$J$4,IF($W353&lt;50%,เงื่อนไข!$I$4)))))</f>
        <v>0</v>
      </c>
      <c r="AK353" s="179">
        <f t="shared" si="79"/>
        <v>0</v>
      </c>
      <c r="AL353" s="175">
        <f t="shared" si="80"/>
        <v>0</v>
      </c>
      <c r="AM353" s="175">
        <f>IF(AK353=0,0,AK353/$R353*เงื่อนไข!$B$4)</f>
        <v>0</v>
      </c>
      <c r="AN353" s="181">
        <f t="shared" si="84"/>
        <v>0</v>
      </c>
      <c r="AO353" s="175">
        <f>SUMIF(วันทำงาน!$F$554:$F$687,$B353,วันทำงาน!$K$554:$K$687)</f>
        <v>0</v>
      </c>
      <c r="AP353" s="182">
        <f>IF((AND($W353&gt;=100%,$W353&lt;&gt;"")),เงื่อนไข!$F$8*AH353/$V353,0)</f>
        <v>0</v>
      </c>
      <c r="AQ353" s="184">
        <f>วันทำงาน!AU353</f>
        <v>0</v>
      </c>
      <c r="AR353" s="150"/>
      <c r="AS353" s="150">
        <f>IF(W353="",0,IF($W353&gt;=100%,เงื่อนไข!$P$4,IF($W353&gt;=80%,เงื่อนไข!$O$4,IF($W353&gt;=50%,เงื่อนไข!$N$4,IF($W353&lt;50%,เงื่อนไข!$M$4)))))</f>
        <v>0</v>
      </c>
      <c r="AT353" s="179">
        <f t="shared" si="81"/>
        <v>0</v>
      </c>
      <c r="AU353" s="175">
        <f t="shared" si="82"/>
        <v>0</v>
      </c>
      <c r="AV353" s="175">
        <f>IF(AT353=0,0,AT353/$R353*เงื่อนไข!$B$4)</f>
        <v>0</v>
      </c>
      <c r="AW353" s="181">
        <f t="shared" si="85"/>
        <v>0</v>
      </c>
      <c r="AX353" s="175">
        <f>SUMIF(วันทำงาน!$F$554:$F$687,$B353,วันทำงาน!$L$554:$L$687)</f>
        <v>0</v>
      </c>
      <c r="AY353" s="182">
        <f>IF((AND($W353&gt;=100%,$W353&lt;&gt;"")),เงื่อนไข!$F$8*AQ353/$V353,0)</f>
        <v>0</v>
      </c>
    </row>
    <row r="354" spans="1:51" s="6" customFormat="1" x14ac:dyDescent="0.25">
      <c r="A354" s="124" t="str">
        <f>IF(วันทำงาน!A354&lt;&gt;"",วันทำงาน!A354,"")</f>
        <v/>
      </c>
      <c r="B354" s="124" t="str">
        <f>IF(วันทำงาน!B354&lt;&gt;"",วันทำงาน!B354,"")</f>
        <v/>
      </c>
      <c r="C354" s="124"/>
      <c r="D354" s="124" t="str">
        <f>IF(วันทำงาน!C354&lt;&gt;"",วันทำงาน!C354,"")</f>
        <v/>
      </c>
      <c r="E354" s="125" t="str">
        <f>IF(วันทำงาน!D354&lt;&gt;"",วันทำงาน!D354,"")</f>
        <v/>
      </c>
      <c r="F354" s="90" t="str">
        <f>IF(วันทำงาน!E354&lt;&gt;"",วันทำงาน!E354,"")</f>
        <v/>
      </c>
      <c r="G354" s="124" t="str">
        <f>IF(วันทำงาน!F354&lt;&gt;"",วันทำงาน!F354,"")</f>
        <v/>
      </c>
      <c r="H354" s="136" t="str">
        <f>IF(F354="Salesman",วันทำงาน!G354,"")</f>
        <v/>
      </c>
      <c r="I354" s="141" t="str">
        <f>IF($H354="","",AB354/$R354*(100%-เงื่อนไข!$B$4))</f>
        <v/>
      </c>
      <c r="J354" s="141" t="str">
        <f>IF($H354="","",AK354/$R354*(100%-เงื่อนไข!$B$4))</f>
        <v/>
      </c>
      <c r="K354" s="141" t="str">
        <f>IF($H354="","",AT354/$R354*(100%-เงื่อนไข!$B$4))</f>
        <v/>
      </c>
      <c r="L354" s="141" t="str">
        <f t="shared" si="72"/>
        <v/>
      </c>
      <c r="M354" s="142" t="str">
        <f>IF((OR(วันทำงาน!H354="",$F$1="")),"",IF(F354="Salesman",วันทำงาน!H354,""))</f>
        <v/>
      </c>
      <c r="N354" s="111">
        <f>IF($M354="",0,IF($X354="P",Y354*เงื่อนไข!$C$5,0))</f>
        <v>0</v>
      </c>
      <c r="O354" s="111">
        <f>IF($M354="",0,IF($X354="P",AH354*เงื่อนไข!$C$5,0))</f>
        <v>0</v>
      </c>
      <c r="P354" s="141">
        <f>IF($M354="",0,IF($X354="P",AQ354*เงื่อนไข!$C$5,0))</f>
        <v>0</v>
      </c>
      <c r="Q354" s="141">
        <f t="shared" si="73"/>
        <v>0</v>
      </c>
      <c r="R354" s="124" t="str">
        <f>IF($A354="","",IF(วันทำงาน!J354&lt;&gt;"",วันทำงาน!J354,""))</f>
        <v/>
      </c>
      <c r="S354" s="124" t="str">
        <f>IF($A354="","",IF(วันทำงาน!K354&lt;&gt;"",วันทำงาน!K354,""))</f>
        <v/>
      </c>
      <c r="T354" s="156">
        <f>IF(วันทำงาน!AZ354&lt;&gt;"",IF(วันทำงาน!AZ354&gt;S354,S354,วันทำงาน!AZ354),"")</f>
        <v>1</v>
      </c>
      <c r="U354" s="106" t="str">
        <f>IF(A354="","",เงื่อนไข!C$4)</f>
        <v/>
      </c>
      <c r="V354" s="106">
        <f t="shared" si="74"/>
        <v>0</v>
      </c>
      <c r="W354" s="105" t="str">
        <f t="shared" si="75"/>
        <v/>
      </c>
      <c r="X354" s="186" t="str">
        <f t="shared" si="76"/>
        <v/>
      </c>
      <c r="Y354" s="184">
        <f>วันทำงาน!AQ354</f>
        <v>0</v>
      </c>
      <c r="Z354" s="150"/>
      <c r="AA354" s="150">
        <f>IF($W354="",0,IF($W354&gt;=100%,เงื่อนไข!$H$4,IF($W354&gt;=80%,เงื่อนไข!$G$4,IF($W354&gt;=50%,เงื่อนไข!$F$4,IF($W354&lt;50%,เงื่อนไข!$E$4)))))</f>
        <v>0</v>
      </c>
      <c r="AB354" s="179">
        <f t="shared" si="77"/>
        <v>0</v>
      </c>
      <c r="AC354" s="141">
        <f t="shared" si="78"/>
        <v>0</v>
      </c>
      <c r="AD354" s="175">
        <f>IF(AB354=0,0,AB354/$R354*เงื่อนไข!$B$4)</f>
        <v>0</v>
      </c>
      <c r="AE354" s="181">
        <f t="shared" si="83"/>
        <v>0</v>
      </c>
      <c r="AF354" s="175">
        <f>SUMIF(วันทำงาน!$F$554:$F$687,$B354,วันทำงาน!$J$554:$J$687)</f>
        <v>0</v>
      </c>
      <c r="AG354" s="182">
        <f>IF((AND($W354&gt;=100%,$W354&lt;&gt;"")),เงื่อนไข!$F$8*Y354/$V354,0)</f>
        <v>0</v>
      </c>
      <c r="AH354" s="181">
        <f>SUM(วันทำงาน!AR354:AT354,วันทำงาน!AV354:AX354)</f>
        <v>0</v>
      </c>
      <c r="AI354" s="150"/>
      <c r="AJ354" s="150">
        <f>IF($W354="",0,IF($W354&gt;=100%,เงื่อนไข!$L$4,IF($W354&gt;=80%,เงื่อนไข!$K$4,IF($W354&gt;=50%,เงื่อนไข!$J$4,IF($W354&lt;50%,เงื่อนไข!$I$4)))))</f>
        <v>0</v>
      </c>
      <c r="AK354" s="179">
        <f t="shared" si="79"/>
        <v>0</v>
      </c>
      <c r="AL354" s="175">
        <f t="shared" si="80"/>
        <v>0</v>
      </c>
      <c r="AM354" s="175">
        <f>IF(AK354=0,0,AK354/$R354*เงื่อนไข!$B$4)</f>
        <v>0</v>
      </c>
      <c r="AN354" s="181">
        <f t="shared" si="84"/>
        <v>0</v>
      </c>
      <c r="AO354" s="175">
        <f>SUMIF(วันทำงาน!$F$554:$F$687,$B354,วันทำงาน!$K$554:$K$687)</f>
        <v>0</v>
      </c>
      <c r="AP354" s="182">
        <f>IF((AND($W354&gt;=100%,$W354&lt;&gt;"")),เงื่อนไข!$F$8*AH354/$V354,0)</f>
        <v>0</v>
      </c>
      <c r="AQ354" s="184">
        <f>วันทำงาน!AU354</f>
        <v>0</v>
      </c>
      <c r="AR354" s="150"/>
      <c r="AS354" s="150">
        <f>IF(W354="",0,IF($W354&gt;=100%,เงื่อนไข!$P$4,IF($W354&gt;=80%,เงื่อนไข!$O$4,IF($W354&gt;=50%,เงื่อนไข!$N$4,IF($W354&lt;50%,เงื่อนไข!$M$4)))))</f>
        <v>0</v>
      </c>
      <c r="AT354" s="179">
        <f t="shared" si="81"/>
        <v>0</v>
      </c>
      <c r="AU354" s="175">
        <f t="shared" si="82"/>
        <v>0</v>
      </c>
      <c r="AV354" s="175">
        <f>IF(AT354=0,0,AT354/$R354*เงื่อนไข!$B$4)</f>
        <v>0</v>
      </c>
      <c r="AW354" s="181">
        <f t="shared" si="85"/>
        <v>0</v>
      </c>
      <c r="AX354" s="175">
        <f>SUMIF(วันทำงาน!$F$554:$F$687,$B354,วันทำงาน!$L$554:$L$687)</f>
        <v>0</v>
      </c>
      <c r="AY354" s="182">
        <f>IF((AND($W354&gt;=100%,$W354&lt;&gt;"")),เงื่อนไข!$F$8*AQ354/$V354,0)</f>
        <v>0</v>
      </c>
    </row>
    <row r="355" spans="1:51" s="6" customFormat="1" x14ac:dyDescent="0.25">
      <c r="A355" s="124" t="str">
        <f>IF(วันทำงาน!A355&lt;&gt;"",วันทำงาน!A355,"")</f>
        <v/>
      </c>
      <c r="B355" s="124" t="str">
        <f>IF(วันทำงาน!B355&lt;&gt;"",วันทำงาน!B355,"")</f>
        <v/>
      </c>
      <c r="C355" s="124"/>
      <c r="D355" s="124" t="str">
        <f>IF(วันทำงาน!C355&lt;&gt;"",วันทำงาน!C355,"")</f>
        <v/>
      </c>
      <c r="E355" s="125" t="str">
        <f>IF(วันทำงาน!D355&lt;&gt;"",วันทำงาน!D355,"")</f>
        <v/>
      </c>
      <c r="F355" s="90" t="str">
        <f>IF(วันทำงาน!E355&lt;&gt;"",วันทำงาน!E355,"")</f>
        <v/>
      </c>
      <c r="G355" s="124" t="str">
        <f>IF(วันทำงาน!F355&lt;&gt;"",วันทำงาน!F355,"")</f>
        <v/>
      </c>
      <c r="H355" s="136" t="str">
        <f>IF(F355="Salesman",วันทำงาน!G355,"")</f>
        <v/>
      </c>
      <c r="I355" s="141" t="str">
        <f>IF($H355="","",AB355/$R355*(100%-เงื่อนไข!$B$4))</f>
        <v/>
      </c>
      <c r="J355" s="141" t="str">
        <f>IF($H355="","",AK355/$R355*(100%-เงื่อนไข!$B$4))</f>
        <v/>
      </c>
      <c r="K355" s="141" t="str">
        <f>IF($H355="","",AT355/$R355*(100%-เงื่อนไข!$B$4))</f>
        <v/>
      </c>
      <c r="L355" s="141" t="str">
        <f t="shared" si="72"/>
        <v/>
      </c>
      <c r="M355" s="142" t="str">
        <f>IF((OR(วันทำงาน!H355="",$F$1="")),"",IF(F355="Salesman",วันทำงาน!H355,""))</f>
        <v/>
      </c>
      <c r="N355" s="111">
        <f>IF($M355="",0,IF($X355="P",Y355*เงื่อนไข!$C$5,0))</f>
        <v>0</v>
      </c>
      <c r="O355" s="111">
        <f>IF($M355="",0,IF($X355="P",AH355*เงื่อนไข!$C$5,0))</f>
        <v>0</v>
      </c>
      <c r="P355" s="141">
        <f>IF($M355="",0,IF($X355="P",AQ355*เงื่อนไข!$C$5,0))</f>
        <v>0</v>
      </c>
      <c r="Q355" s="141">
        <f t="shared" si="73"/>
        <v>0</v>
      </c>
      <c r="R355" s="124" t="str">
        <f>IF($A355="","",IF(วันทำงาน!J355&lt;&gt;"",วันทำงาน!J355,""))</f>
        <v/>
      </c>
      <c r="S355" s="124" t="str">
        <f>IF($A355="","",IF(วันทำงาน!K355&lt;&gt;"",วันทำงาน!K355,""))</f>
        <v/>
      </c>
      <c r="T355" s="156">
        <f>IF(วันทำงาน!AZ355&lt;&gt;"",IF(วันทำงาน!AZ355&gt;S355,S355,วันทำงาน!AZ355),"")</f>
        <v>1</v>
      </c>
      <c r="U355" s="106" t="str">
        <f>IF(A355="","",เงื่อนไข!C$4)</f>
        <v/>
      </c>
      <c r="V355" s="106">
        <f t="shared" si="74"/>
        <v>0</v>
      </c>
      <c r="W355" s="105" t="str">
        <f t="shared" si="75"/>
        <v/>
      </c>
      <c r="X355" s="186" t="str">
        <f t="shared" si="76"/>
        <v/>
      </c>
      <c r="Y355" s="184">
        <f>วันทำงาน!AQ355</f>
        <v>0</v>
      </c>
      <c r="Z355" s="150"/>
      <c r="AA355" s="150">
        <f>IF($W355="",0,IF($W355&gt;=100%,เงื่อนไข!$H$4,IF($W355&gt;=80%,เงื่อนไข!$G$4,IF($W355&gt;=50%,เงื่อนไข!$F$4,IF($W355&lt;50%,เงื่อนไข!$E$4)))))</f>
        <v>0</v>
      </c>
      <c r="AB355" s="179">
        <f t="shared" si="77"/>
        <v>0</v>
      </c>
      <c r="AC355" s="141">
        <f t="shared" si="78"/>
        <v>0</v>
      </c>
      <c r="AD355" s="175">
        <f>IF(AB355=0,0,AB355/$R355*เงื่อนไข!$B$4)</f>
        <v>0</v>
      </c>
      <c r="AE355" s="181">
        <f t="shared" si="83"/>
        <v>0</v>
      </c>
      <c r="AF355" s="175">
        <f>SUMIF(วันทำงาน!$F$554:$F$687,$B355,วันทำงาน!$J$554:$J$687)</f>
        <v>0</v>
      </c>
      <c r="AG355" s="182">
        <f>IF((AND($W355&gt;=100%,$W355&lt;&gt;"")),เงื่อนไข!$F$8*Y355/$V355,0)</f>
        <v>0</v>
      </c>
      <c r="AH355" s="181">
        <f>SUM(วันทำงาน!AR355:AT355,วันทำงาน!AV355:AX355)</f>
        <v>0</v>
      </c>
      <c r="AI355" s="150"/>
      <c r="AJ355" s="150">
        <f>IF($W355="",0,IF($W355&gt;=100%,เงื่อนไข!$L$4,IF($W355&gt;=80%,เงื่อนไข!$K$4,IF($W355&gt;=50%,เงื่อนไข!$J$4,IF($W355&lt;50%,เงื่อนไข!$I$4)))))</f>
        <v>0</v>
      </c>
      <c r="AK355" s="179">
        <f t="shared" si="79"/>
        <v>0</v>
      </c>
      <c r="AL355" s="175">
        <f t="shared" si="80"/>
        <v>0</v>
      </c>
      <c r="AM355" s="175">
        <f>IF(AK355=0,0,AK355/$R355*เงื่อนไข!$B$4)</f>
        <v>0</v>
      </c>
      <c r="AN355" s="181">
        <f t="shared" si="84"/>
        <v>0</v>
      </c>
      <c r="AO355" s="175">
        <f>SUMIF(วันทำงาน!$F$554:$F$687,$B355,วันทำงาน!$K$554:$K$687)</f>
        <v>0</v>
      </c>
      <c r="AP355" s="182">
        <f>IF((AND($W355&gt;=100%,$W355&lt;&gt;"")),เงื่อนไข!$F$8*AH355/$V355,0)</f>
        <v>0</v>
      </c>
      <c r="AQ355" s="184">
        <f>วันทำงาน!AU355</f>
        <v>0</v>
      </c>
      <c r="AR355" s="150"/>
      <c r="AS355" s="150">
        <f>IF(W355="",0,IF($W355&gt;=100%,เงื่อนไข!$P$4,IF($W355&gt;=80%,เงื่อนไข!$O$4,IF($W355&gt;=50%,เงื่อนไข!$N$4,IF($W355&lt;50%,เงื่อนไข!$M$4)))))</f>
        <v>0</v>
      </c>
      <c r="AT355" s="179">
        <f t="shared" si="81"/>
        <v>0</v>
      </c>
      <c r="AU355" s="175">
        <f t="shared" si="82"/>
        <v>0</v>
      </c>
      <c r="AV355" s="175">
        <f>IF(AT355=0,0,AT355/$R355*เงื่อนไข!$B$4)</f>
        <v>0</v>
      </c>
      <c r="AW355" s="181">
        <f t="shared" si="85"/>
        <v>0</v>
      </c>
      <c r="AX355" s="175">
        <f>SUMIF(วันทำงาน!$F$554:$F$687,$B355,วันทำงาน!$L$554:$L$687)</f>
        <v>0</v>
      </c>
      <c r="AY355" s="182">
        <f>IF((AND($W355&gt;=100%,$W355&lt;&gt;"")),เงื่อนไข!$F$8*AQ355/$V355,0)</f>
        <v>0</v>
      </c>
    </row>
    <row r="356" spans="1:51" s="6" customFormat="1" x14ac:dyDescent="0.25">
      <c r="A356" s="124" t="str">
        <f>IF(วันทำงาน!A356&lt;&gt;"",วันทำงาน!A356,"")</f>
        <v/>
      </c>
      <c r="B356" s="124" t="str">
        <f>IF(วันทำงาน!B356&lt;&gt;"",วันทำงาน!B356,"")</f>
        <v/>
      </c>
      <c r="C356" s="124"/>
      <c r="D356" s="124" t="str">
        <f>IF(วันทำงาน!C356&lt;&gt;"",วันทำงาน!C356,"")</f>
        <v/>
      </c>
      <c r="E356" s="125" t="str">
        <f>IF(วันทำงาน!D356&lt;&gt;"",วันทำงาน!D356,"")</f>
        <v/>
      </c>
      <c r="F356" s="90" t="str">
        <f>IF(วันทำงาน!E356&lt;&gt;"",วันทำงาน!E356,"")</f>
        <v/>
      </c>
      <c r="G356" s="124" t="str">
        <f>IF(วันทำงาน!F356&lt;&gt;"",วันทำงาน!F356,"")</f>
        <v/>
      </c>
      <c r="H356" s="136" t="str">
        <f>IF(F356="Salesman",วันทำงาน!G356,"")</f>
        <v/>
      </c>
      <c r="I356" s="141" t="str">
        <f>IF($H356="","",AB356/$R356*(100%-เงื่อนไข!$B$4))</f>
        <v/>
      </c>
      <c r="J356" s="141" t="str">
        <f>IF($H356="","",AK356/$R356*(100%-เงื่อนไข!$B$4))</f>
        <v/>
      </c>
      <c r="K356" s="141" t="str">
        <f>IF($H356="","",AT356/$R356*(100%-เงื่อนไข!$B$4))</f>
        <v/>
      </c>
      <c r="L356" s="141" t="str">
        <f t="shared" si="72"/>
        <v/>
      </c>
      <c r="M356" s="142" t="str">
        <f>IF((OR(วันทำงาน!H356="",$F$1="")),"",IF(F356="Salesman",วันทำงาน!H356,""))</f>
        <v/>
      </c>
      <c r="N356" s="111">
        <f>IF($M356="",0,IF($X356="P",Y356*เงื่อนไข!$C$5,0))</f>
        <v>0</v>
      </c>
      <c r="O356" s="111">
        <f>IF($M356="",0,IF($X356="P",AH356*เงื่อนไข!$C$5,0))</f>
        <v>0</v>
      </c>
      <c r="P356" s="141">
        <f>IF($M356="",0,IF($X356="P",AQ356*เงื่อนไข!$C$5,0))</f>
        <v>0</v>
      </c>
      <c r="Q356" s="141">
        <f t="shared" si="73"/>
        <v>0</v>
      </c>
      <c r="R356" s="124" t="str">
        <f>IF($A356="","",IF(วันทำงาน!J356&lt;&gt;"",วันทำงาน!J356,""))</f>
        <v/>
      </c>
      <c r="S356" s="124" t="str">
        <f>IF($A356="","",IF(วันทำงาน!K356&lt;&gt;"",วันทำงาน!K356,""))</f>
        <v/>
      </c>
      <c r="T356" s="156">
        <f>IF(วันทำงาน!AZ356&lt;&gt;"",IF(วันทำงาน!AZ356&gt;S356,S356,วันทำงาน!AZ356),"")</f>
        <v>1</v>
      </c>
      <c r="U356" s="106" t="str">
        <f>IF(A356="","",เงื่อนไข!C$4)</f>
        <v/>
      </c>
      <c r="V356" s="106">
        <f t="shared" si="74"/>
        <v>0</v>
      </c>
      <c r="W356" s="105" t="str">
        <f t="shared" si="75"/>
        <v/>
      </c>
      <c r="X356" s="186" t="str">
        <f t="shared" si="76"/>
        <v/>
      </c>
      <c r="Y356" s="184">
        <f>วันทำงาน!AQ356</f>
        <v>0</v>
      </c>
      <c r="Z356" s="150"/>
      <c r="AA356" s="150">
        <f>IF($W356="",0,IF($W356&gt;=100%,เงื่อนไข!$H$4,IF($W356&gt;=80%,เงื่อนไข!$G$4,IF($W356&gt;=50%,เงื่อนไข!$F$4,IF($W356&lt;50%,เงื่อนไข!$E$4)))))</f>
        <v>0</v>
      </c>
      <c r="AB356" s="179">
        <f t="shared" si="77"/>
        <v>0</v>
      </c>
      <c r="AC356" s="141">
        <f t="shared" si="78"/>
        <v>0</v>
      </c>
      <c r="AD356" s="175">
        <f>IF(AB356=0,0,AB356/$R356*เงื่อนไข!$B$4)</f>
        <v>0</v>
      </c>
      <c r="AE356" s="181">
        <f t="shared" si="83"/>
        <v>0</v>
      </c>
      <c r="AF356" s="175">
        <f>SUMIF(วันทำงาน!$F$554:$F$687,$B356,วันทำงาน!$J$554:$J$687)</f>
        <v>0</v>
      </c>
      <c r="AG356" s="182">
        <f>IF((AND($W356&gt;=100%,$W356&lt;&gt;"")),เงื่อนไข!$F$8*Y356/$V356,0)</f>
        <v>0</v>
      </c>
      <c r="AH356" s="181">
        <f>SUM(วันทำงาน!AR356:AT356,วันทำงาน!AV356:AX356)</f>
        <v>0</v>
      </c>
      <c r="AI356" s="150"/>
      <c r="AJ356" s="150">
        <f>IF($W356="",0,IF($W356&gt;=100%,เงื่อนไข!$L$4,IF($W356&gt;=80%,เงื่อนไข!$K$4,IF($W356&gt;=50%,เงื่อนไข!$J$4,IF($W356&lt;50%,เงื่อนไข!$I$4)))))</f>
        <v>0</v>
      </c>
      <c r="AK356" s="179">
        <f t="shared" si="79"/>
        <v>0</v>
      </c>
      <c r="AL356" s="175">
        <f t="shared" si="80"/>
        <v>0</v>
      </c>
      <c r="AM356" s="175">
        <f>IF(AK356=0,0,AK356/$R356*เงื่อนไข!$B$4)</f>
        <v>0</v>
      </c>
      <c r="AN356" s="181">
        <f t="shared" si="84"/>
        <v>0</v>
      </c>
      <c r="AO356" s="175">
        <f>SUMIF(วันทำงาน!$F$554:$F$687,$B356,วันทำงาน!$K$554:$K$687)</f>
        <v>0</v>
      </c>
      <c r="AP356" s="182">
        <f>IF((AND($W356&gt;=100%,$W356&lt;&gt;"")),เงื่อนไข!$F$8*AH356/$V356,0)</f>
        <v>0</v>
      </c>
      <c r="AQ356" s="184">
        <f>วันทำงาน!AU356</f>
        <v>0</v>
      </c>
      <c r="AR356" s="150"/>
      <c r="AS356" s="150">
        <f>IF(W356="",0,IF($W356&gt;=100%,เงื่อนไข!$P$4,IF($W356&gt;=80%,เงื่อนไข!$O$4,IF($W356&gt;=50%,เงื่อนไข!$N$4,IF($W356&lt;50%,เงื่อนไข!$M$4)))))</f>
        <v>0</v>
      </c>
      <c r="AT356" s="179">
        <f t="shared" si="81"/>
        <v>0</v>
      </c>
      <c r="AU356" s="175">
        <f t="shared" si="82"/>
        <v>0</v>
      </c>
      <c r="AV356" s="175">
        <f>IF(AT356=0,0,AT356/$R356*เงื่อนไข!$B$4)</f>
        <v>0</v>
      </c>
      <c r="AW356" s="181">
        <f t="shared" si="85"/>
        <v>0</v>
      </c>
      <c r="AX356" s="175">
        <f>SUMIF(วันทำงาน!$F$554:$F$687,$B356,วันทำงาน!$L$554:$L$687)</f>
        <v>0</v>
      </c>
      <c r="AY356" s="182">
        <f>IF((AND($W356&gt;=100%,$W356&lt;&gt;"")),เงื่อนไข!$F$8*AQ356/$V356,0)</f>
        <v>0</v>
      </c>
    </row>
    <row r="357" spans="1:51" s="6" customFormat="1" x14ac:dyDescent="0.25">
      <c r="A357" s="124" t="str">
        <f>IF(วันทำงาน!A357&lt;&gt;"",วันทำงาน!A357,"")</f>
        <v/>
      </c>
      <c r="B357" s="124" t="str">
        <f>IF(วันทำงาน!B357&lt;&gt;"",วันทำงาน!B357,"")</f>
        <v/>
      </c>
      <c r="C357" s="124"/>
      <c r="D357" s="124" t="str">
        <f>IF(วันทำงาน!C357&lt;&gt;"",วันทำงาน!C357,"")</f>
        <v/>
      </c>
      <c r="E357" s="125" t="str">
        <f>IF(วันทำงาน!D357&lt;&gt;"",วันทำงาน!D357,"")</f>
        <v/>
      </c>
      <c r="F357" s="90" t="str">
        <f>IF(วันทำงาน!E357&lt;&gt;"",วันทำงาน!E357,"")</f>
        <v/>
      </c>
      <c r="G357" s="124" t="str">
        <f>IF(วันทำงาน!F357&lt;&gt;"",วันทำงาน!F357,"")</f>
        <v/>
      </c>
      <c r="H357" s="136" t="str">
        <f>IF(F357="Salesman",วันทำงาน!G357,"")</f>
        <v/>
      </c>
      <c r="I357" s="141" t="str">
        <f>IF($H357="","",AB357/$R357*(100%-เงื่อนไข!$B$4))</f>
        <v/>
      </c>
      <c r="J357" s="141" t="str">
        <f>IF($H357="","",AK357/$R357*(100%-เงื่อนไข!$B$4))</f>
        <v/>
      </c>
      <c r="K357" s="141" t="str">
        <f>IF($H357="","",AT357/$R357*(100%-เงื่อนไข!$B$4))</f>
        <v/>
      </c>
      <c r="L357" s="141" t="str">
        <f t="shared" si="72"/>
        <v/>
      </c>
      <c r="M357" s="142" t="str">
        <f>IF((OR(วันทำงาน!H357="",$F$1="")),"",IF(F357="Salesman",วันทำงาน!H357,""))</f>
        <v/>
      </c>
      <c r="N357" s="111">
        <f>IF($M357="",0,IF($X357="P",Y357*เงื่อนไข!$C$5,0))</f>
        <v>0</v>
      </c>
      <c r="O357" s="111">
        <f>IF($M357="",0,IF($X357="P",AH357*เงื่อนไข!$C$5,0))</f>
        <v>0</v>
      </c>
      <c r="P357" s="141">
        <f>IF($M357="",0,IF($X357="P",AQ357*เงื่อนไข!$C$5,0))</f>
        <v>0</v>
      </c>
      <c r="Q357" s="141">
        <f t="shared" si="73"/>
        <v>0</v>
      </c>
      <c r="R357" s="124" t="str">
        <f>IF($A357="","",IF(วันทำงาน!J357&lt;&gt;"",วันทำงาน!J357,""))</f>
        <v/>
      </c>
      <c r="S357" s="124" t="str">
        <f>IF($A357="","",IF(วันทำงาน!K357&lt;&gt;"",วันทำงาน!K357,""))</f>
        <v/>
      </c>
      <c r="T357" s="156">
        <f>IF(วันทำงาน!AZ357&lt;&gt;"",IF(วันทำงาน!AZ357&gt;S357,S357,วันทำงาน!AZ357),"")</f>
        <v>1</v>
      </c>
      <c r="U357" s="106" t="str">
        <f>IF(A357="","",เงื่อนไข!C$4)</f>
        <v/>
      </c>
      <c r="V357" s="106">
        <f t="shared" si="74"/>
        <v>0</v>
      </c>
      <c r="W357" s="105" t="str">
        <f t="shared" si="75"/>
        <v/>
      </c>
      <c r="X357" s="186" t="str">
        <f t="shared" si="76"/>
        <v/>
      </c>
      <c r="Y357" s="184">
        <f>วันทำงาน!AQ357</f>
        <v>0</v>
      </c>
      <c r="Z357" s="150"/>
      <c r="AA357" s="150">
        <f>IF($W357="",0,IF($W357&gt;=100%,เงื่อนไข!$H$4,IF($W357&gt;=80%,เงื่อนไข!$G$4,IF($W357&gt;=50%,เงื่อนไข!$F$4,IF($W357&lt;50%,เงื่อนไข!$E$4)))))</f>
        <v>0</v>
      </c>
      <c r="AB357" s="179">
        <f t="shared" si="77"/>
        <v>0</v>
      </c>
      <c r="AC357" s="141">
        <f t="shared" si="78"/>
        <v>0</v>
      </c>
      <c r="AD357" s="175">
        <f>IF(AB357=0,0,AB357/$R357*เงื่อนไข!$B$4)</f>
        <v>0</v>
      </c>
      <c r="AE357" s="181">
        <f t="shared" si="83"/>
        <v>0</v>
      </c>
      <c r="AF357" s="175">
        <f>SUMIF(วันทำงาน!$F$554:$F$687,$B357,วันทำงาน!$J$554:$J$687)</f>
        <v>0</v>
      </c>
      <c r="AG357" s="182">
        <f>IF((AND($W357&gt;=100%,$W357&lt;&gt;"")),เงื่อนไข!$F$8*Y357/$V357,0)</f>
        <v>0</v>
      </c>
      <c r="AH357" s="181">
        <f>SUM(วันทำงาน!AR357:AT357,วันทำงาน!AV357:AX357)</f>
        <v>0</v>
      </c>
      <c r="AI357" s="150"/>
      <c r="AJ357" s="150">
        <f>IF($W357="",0,IF($W357&gt;=100%,เงื่อนไข!$L$4,IF($W357&gt;=80%,เงื่อนไข!$K$4,IF($W357&gt;=50%,เงื่อนไข!$J$4,IF($W357&lt;50%,เงื่อนไข!$I$4)))))</f>
        <v>0</v>
      </c>
      <c r="AK357" s="179">
        <f t="shared" si="79"/>
        <v>0</v>
      </c>
      <c r="AL357" s="175">
        <f t="shared" si="80"/>
        <v>0</v>
      </c>
      <c r="AM357" s="175">
        <f>IF(AK357=0,0,AK357/$R357*เงื่อนไข!$B$4)</f>
        <v>0</v>
      </c>
      <c r="AN357" s="181">
        <f t="shared" si="84"/>
        <v>0</v>
      </c>
      <c r="AO357" s="175">
        <f>SUMIF(วันทำงาน!$F$554:$F$687,$B357,วันทำงาน!$K$554:$K$687)</f>
        <v>0</v>
      </c>
      <c r="AP357" s="182">
        <f>IF((AND($W357&gt;=100%,$W357&lt;&gt;"")),เงื่อนไข!$F$8*AH357/$V357,0)</f>
        <v>0</v>
      </c>
      <c r="AQ357" s="184">
        <f>วันทำงาน!AU357</f>
        <v>0</v>
      </c>
      <c r="AR357" s="150"/>
      <c r="AS357" s="150">
        <f>IF(W357="",0,IF($W357&gt;=100%,เงื่อนไข!$P$4,IF($W357&gt;=80%,เงื่อนไข!$O$4,IF($W357&gt;=50%,เงื่อนไข!$N$4,IF($W357&lt;50%,เงื่อนไข!$M$4)))))</f>
        <v>0</v>
      </c>
      <c r="AT357" s="179">
        <f t="shared" si="81"/>
        <v>0</v>
      </c>
      <c r="AU357" s="175">
        <f t="shared" si="82"/>
        <v>0</v>
      </c>
      <c r="AV357" s="175">
        <f>IF(AT357=0,0,AT357/$R357*เงื่อนไข!$B$4)</f>
        <v>0</v>
      </c>
      <c r="AW357" s="181">
        <f t="shared" si="85"/>
        <v>0</v>
      </c>
      <c r="AX357" s="175">
        <f>SUMIF(วันทำงาน!$F$554:$F$687,$B357,วันทำงาน!$L$554:$L$687)</f>
        <v>0</v>
      </c>
      <c r="AY357" s="182">
        <f>IF((AND($W357&gt;=100%,$W357&lt;&gt;"")),เงื่อนไข!$F$8*AQ357/$V357,0)</f>
        <v>0</v>
      </c>
    </row>
    <row r="358" spans="1:51" s="6" customFormat="1" x14ac:dyDescent="0.25">
      <c r="A358" s="124" t="str">
        <f>IF(วันทำงาน!A358&lt;&gt;"",วันทำงาน!A358,"")</f>
        <v/>
      </c>
      <c r="B358" s="124" t="str">
        <f>IF(วันทำงาน!B358&lt;&gt;"",วันทำงาน!B358,"")</f>
        <v/>
      </c>
      <c r="C358" s="124"/>
      <c r="D358" s="124" t="str">
        <f>IF(วันทำงาน!C358&lt;&gt;"",วันทำงาน!C358,"")</f>
        <v/>
      </c>
      <c r="E358" s="125" t="str">
        <f>IF(วันทำงาน!D358&lt;&gt;"",วันทำงาน!D358,"")</f>
        <v/>
      </c>
      <c r="F358" s="90" t="str">
        <f>IF(วันทำงาน!E358&lt;&gt;"",วันทำงาน!E358,"")</f>
        <v/>
      </c>
      <c r="G358" s="124" t="str">
        <f>IF(วันทำงาน!F358&lt;&gt;"",วันทำงาน!F358,"")</f>
        <v/>
      </c>
      <c r="H358" s="136" t="str">
        <f>IF(F358="Salesman",วันทำงาน!G358,"")</f>
        <v/>
      </c>
      <c r="I358" s="141" t="str">
        <f>IF($H358="","",AB358/$R358*(100%-เงื่อนไข!$B$4))</f>
        <v/>
      </c>
      <c r="J358" s="141" t="str">
        <f>IF($H358="","",AK358/$R358*(100%-เงื่อนไข!$B$4))</f>
        <v/>
      </c>
      <c r="K358" s="141" t="str">
        <f>IF($H358="","",AT358/$R358*(100%-เงื่อนไข!$B$4))</f>
        <v/>
      </c>
      <c r="L358" s="141" t="str">
        <f t="shared" si="72"/>
        <v/>
      </c>
      <c r="M358" s="142" t="str">
        <f>IF((OR(วันทำงาน!H358="",$F$1="")),"",IF(F358="Salesman",วันทำงาน!H358,""))</f>
        <v/>
      </c>
      <c r="N358" s="111">
        <f>IF($M358="",0,IF($X358="P",Y358*เงื่อนไข!$C$5,0))</f>
        <v>0</v>
      </c>
      <c r="O358" s="111">
        <f>IF($M358="",0,IF($X358="P",AH358*เงื่อนไข!$C$5,0))</f>
        <v>0</v>
      </c>
      <c r="P358" s="141">
        <f>IF($M358="",0,IF($X358="P",AQ358*เงื่อนไข!$C$5,0))</f>
        <v>0</v>
      </c>
      <c r="Q358" s="141">
        <f t="shared" si="73"/>
        <v>0</v>
      </c>
      <c r="R358" s="124" t="str">
        <f>IF($A358="","",IF(วันทำงาน!J358&lt;&gt;"",วันทำงาน!J358,""))</f>
        <v/>
      </c>
      <c r="S358" s="124" t="str">
        <f>IF($A358="","",IF(วันทำงาน!K358&lt;&gt;"",วันทำงาน!K358,""))</f>
        <v/>
      </c>
      <c r="T358" s="156">
        <f>IF(วันทำงาน!AZ358&lt;&gt;"",IF(วันทำงาน!AZ358&gt;S358,S358,วันทำงาน!AZ358),"")</f>
        <v>1</v>
      </c>
      <c r="U358" s="106" t="str">
        <f>IF(A358="","",เงื่อนไข!C$4)</f>
        <v/>
      </c>
      <c r="V358" s="106">
        <f t="shared" si="74"/>
        <v>0</v>
      </c>
      <c r="W358" s="105" t="str">
        <f t="shared" si="75"/>
        <v/>
      </c>
      <c r="X358" s="186" t="str">
        <f t="shared" si="76"/>
        <v/>
      </c>
      <c r="Y358" s="184">
        <f>วันทำงาน!AQ358</f>
        <v>0</v>
      </c>
      <c r="Z358" s="150"/>
      <c r="AA358" s="150">
        <f>IF($W358="",0,IF($W358&gt;=100%,เงื่อนไข!$H$4,IF($W358&gt;=80%,เงื่อนไข!$G$4,IF($W358&gt;=50%,เงื่อนไข!$F$4,IF($W358&lt;50%,เงื่อนไข!$E$4)))))</f>
        <v>0</v>
      </c>
      <c r="AB358" s="179">
        <f t="shared" si="77"/>
        <v>0</v>
      </c>
      <c r="AC358" s="141">
        <f t="shared" si="78"/>
        <v>0</v>
      </c>
      <c r="AD358" s="175">
        <f>IF(AB358=0,0,AB358/$R358*เงื่อนไข!$B$4)</f>
        <v>0</v>
      </c>
      <c r="AE358" s="181">
        <f t="shared" si="83"/>
        <v>0</v>
      </c>
      <c r="AF358" s="175">
        <f>SUMIF(วันทำงาน!$F$554:$F$687,$B358,วันทำงาน!$J$554:$J$687)</f>
        <v>0</v>
      </c>
      <c r="AG358" s="182">
        <f>IF((AND($W358&gt;=100%,$W358&lt;&gt;"")),เงื่อนไข!$F$8*Y358/$V358,0)</f>
        <v>0</v>
      </c>
      <c r="AH358" s="181">
        <f>SUM(วันทำงาน!AR358:AT358,วันทำงาน!AV358:AX358)</f>
        <v>0</v>
      </c>
      <c r="AI358" s="150"/>
      <c r="AJ358" s="150">
        <f>IF($W358="",0,IF($W358&gt;=100%,เงื่อนไข!$L$4,IF($W358&gt;=80%,เงื่อนไข!$K$4,IF($W358&gt;=50%,เงื่อนไข!$J$4,IF($W358&lt;50%,เงื่อนไข!$I$4)))))</f>
        <v>0</v>
      </c>
      <c r="AK358" s="179">
        <f t="shared" si="79"/>
        <v>0</v>
      </c>
      <c r="AL358" s="175">
        <f t="shared" si="80"/>
        <v>0</v>
      </c>
      <c r="AM358" s="175">
        <f>IF(AK358=0,0,AK358/$R358*เงื่อนไข!$B$4)</f>
        <v>0</v>
      </c>
      <c r="AN358" s="181">
        <f t="shared" si="84"/>
        <v>0</v>
      </c>
      <c r="AO358" s="175">
        <f>SUMIF(วันทำงาน!$F$554:$F$687,$B358,วันทำงาน!$K$554:$K$687)</f>
        <v>0</v>
      </c>
      <c r="AP358" s="182">
        <f>IF((AND($W358&gt;=100%,$W358&lt;&gt;"")),เงื่อนไข!$F$8*AH358/$V358,0)</f>
        <v>0</v>
      </c>
      <c r="AQ358" s="184">
        <f>วันทำงาน!AU358</f>
        <v>0</v>
      </c>
      <c r="AR358" s="150"/>
      <c r="AS358" s="150">
        <f>IF(W358="",0,IF($W358&gt;=100%,เงื่อนไข!$P$4,IF($W358&gt;=80%,เงื่อนไข!$O$4,IF($W358&gt;=50%,เงื่อนไข!$N$4,IF($W358&lt;50%,เงื่อนไข!$M$4)))))</f>
        <v>0</v>
      </c>
      <c r="AT358" s="179">
        <f t="shared" si="81"/>
        <v>0</v>
      </c>
      <c r="AU358" s="175">
        <f t="shared" si="82"/>
        <v>0</v>
      </c>
      <c r="AV358" s="175">
        <f>IF(AT358=0,0,AT358/$R358*เงื่อนไข!$B$4)</f>
        <v>0</v>
      </c>
      <c r="AW358" s="181">
        <f t="shared" si="85"/>
        <v>0</v>
      </c>
      <c r="AX358" s="175">
        <f>SUMIF(วันทำงาน!$F$554:$F$687,$B358,วันทำงาน!$L$554:$L$687)</f>
        <v>0</v>
      </c>
      <c r="AY358" s="182">
        <f>IF((AND($W358&gt;=100%,$W358&lt;&gt;"")),เงื่อนไข!$F$8*AQ358/$V358,0)</f>
        <v>0</v>
      </c>
    </row>
    <row r="359" spans="1:51" s="6" customFormat="1" x14ac:dyDescent="0.25">
      <c r="A359" s="124" t="str">
        <f>IF(วันทำงาน!A359&lt;&gt;"",วันทำงาน!A359,"")</f>
        <v/>
      </c>
      <c r="B359" s="124" t="str">
        <f>IF(วันทำงาน!B359&lt;&gt;"",วันทำงาน!B359,"")</f>
        <v/>
      </c>
      <c r="C359" s="124"/>
      <c r="D359" s="124" t="str">
        <f>IF(วันทำงาน!C359&lt;&gt;"",วันทำงาน!C359,"")</f>
        <v/>
      </c>
      <c r="E359" s="125" t="str">
        <f>IF(วันทำงาน!D359&lt;&gt;"",วันทำงาน!D359,"")</f>
        <v/>
      </c>
      <c r="F359" s="90" t="str">
        <f>IF(วันทำงาน!E359&lt;&gt;"",วันทำงาน!E359,"")</f>
        <v/>
      </c>
      <c r="G359" s="124" t="str">
        <f>IF(วันทำงาน!F359&lt;&gt;"",วันทำงาน!F359,"")</f>
        <v/>
      </c>
      <c r="H359" s="136" t="str">
        <f>IF(F359="Salesman",วันทำงาน!G359,"")</f>
        <v/>
      </c>
      <c r="I359" s="141" t="str">
        <f>IF($H359="","",AB359/$R359*(100%-เงื่อนไข!$B$4))</f>
        <v/>
      </c>
      <c r="J359" s="141" t="str">
        <f>IF($H359="","",AK359/$R359*(100%-เงื่อนไข!$B$4))</f>
        <v/>
      </c>
      <c r="K359" s="141" t="str">
        <f>IF($H359="","",AT359/$R359*(100%-เงื่อนไข!$B$4))</f>
        <v/>
      </c>
      <c r="L359" s="141" t="str">
        <f t="shared" si="72"/>
        <v/>
      </c>
      <c r="M359" s="142" t="str">
        <f>IF((OR(วันทำงาน!H359="",$F$1="")),"",IF(F359="Salesman",วันทำงาน!H359,""))</f>
        <v/>
      </c>
      <c r="N359" s="111">
        <f>IF($M359="",0,IF($X359="P",Y359*เงื่อนไข!$C$5,0))</f>
        <v>0</v>
      </c>
      <c r="O359" s="111">
        <f>IF($M359="",0,IF($X359="P",AH359*เงื่อนไข!$C$5,0))</f>
        <v>0</v>
      </c>
      <c r="P359" s="141">
        <f>IF($M359="",0,IF($X359="P",AQ359*เงื่อนไข!$C$5,0))</f>
        <v>0</v>
      </c>
      <c r="Q359" s="141">
        <f t="shared" si="73"/>
        <v>0</v>
      </c>
      <c r="R359" s="124" t="str">
        <f>IF($A359="","",IF(วันทำงาน!J359&lt;&gt;"",วันทำงาน!J359,""))</f>
        <v/>
      </c>
      <c r="S359" s="124" t="str">
        <f>IF($A359="","",IF(วันทำงาน!K359&lt;&gt;"",วันทำงาน!K359,""))</f>
        <v/>
      </c>
      <c r="T359" s="156">
        <f>IF(วันทำงาน!AZ359&lt;&gt;"",IF(วันทำงาน!AZ359&gt;S359,S359,วันทำงาน!AZ359),"")</f>
        <v>1</v>
      </c>
      <c r="U359" s="106" t="str">
        <f>IF(A359="","",เงื่อนไข!C$4)</f>
        <v/>
      </c>
      <c r="V359" s="106">
        <f t="shared" si="74"/>
        <v>0</v>
      </c>
      <c r="W359" s="105" t="str">
        <f t="shared" si="75"/>
        <v/>
      </c>
      <c r="X359" s="186" t="str">
        <f t="shared" si="76"/>
        <v/>
      </c>
      <c r="Y359" s="184">
        <f>วันทำงาน!AQ359</f>
        <v>0</v>
      </c>
      <c r="Z359" s="150"/>
      <c r="AA359" s="150">
        <f>IF($W359="",0,IF($W359&gt;=100%,เงื่อนไข!$H$4,IF($W359&gt;=80%,เงื่อนไข!$G$4,IF($W359&gt;=50%,เงื่อนไข!$F$4,IF($W359&lt;50%,เงื่อนไข!$E$4)))))</f>
        <v>0</v>
      </c>
      <c r="AB359" s="179">
        <f t="shared" si="77"/>
        <v>0</v>
      </c>
      <c r="AC359" s="141">
        <f t="shared" si="78"/>
        <v>0</v>
      </c>
      <c r="AD359" s="175">
        <f>IF(AB359=0,0,AB359/$R359*เงื่อนไข!$B$4)</f>
        <v>0</v>
      </c>
      <c r="AE359" s="181">
        <f t="shared" si="83"/>
        <v>0</v>
      </c>
      <c r="AF359" s="175">
        <f>SUMIF(วันทำงาน!$F$554:$F$687,$B359,วันทำงาน!$J$554:$J$687)</f>
        <v>0</v>
      </c>
      <c r="AG359" s="182">
        <f>IF((AND($W359&gt;=100%,$W359&lt;&gt;"")),เงื่อนไข!$F$8*Y359/$V359,0)</f>
        <v>0</v>
      </c>
      <c r="AH359" s="181">
        <f>SUM(วันทำงาน!AR359:AT359,วันทำงาน!AV359:AX359)</f>
        <v>0</v>
      </c>
      <c r="AI359" s="150"/>
      <c r="AJ359" s="150">
        <f>IF($W359="",0,IF($W359&gt;=100%,เงื่อนไข!$L$4,IF($W359&gt;=80%,เงื่อนไข!$K$4,IF($W359&gt;=50%,เงื่อนไข!$J$4,IF($W359&lt;50%,เงื่อนไข!$I$4)))))</f>
        <v>0</v>
      </c>
      <c r="AK359" s="179">
        <f t="shared" si="79"/>
        <v>0</v>
      </c>
      <c r="AL359" s="175">
        <f t="shared" si="80"/>
        <v>0</v>
      </c>
      <c r="AM359" s="175">
        <f>IF(AK359=0,0,AK359/$R359*เงื่อนไข!$B$4)</f>
        <v>0</v>
      </c>
      <c r="AN359" s="181">
        <f t="shared" si="84"/>
        <v>0</v>
      </c>
      <c r="AO359" s="175">
        <f>SUMIF(วันทำงาน!$F$554:$F$687,$B359,วันทำงาน!$K$554:$K$687)</f>
        <v>0</v>
      </c>
      <c r="AP359" s="182">
        <f>IF((AND($W359&gt;=100%,$W359&lt;&gt;"")),เงื่อนไข!$F$8*AH359/$V359,0)</f>
        <v>0</v>
      </c>
      <c r="AQ359" s="184">
        <f>วันทำงาน!AU359</f>
        <v>0</v>
      </c>
      <c r="AR359" s="150"/>
      <c r="AS359" s="150">
        <f>IF(W359="",0,IF($W359&gt;=100%,เงื่อนไข!$P$4,IF($W359&gt;=80%,เงื่อนไข!$O$4,IF($W359&gt;=50%,เงื่อนไข!$N$4,IF($W359&lt;50%,เงื่อนไข!$M$4)))))</f>
        <v>0</v>
      </c>
      <c r="AT359" s="179">
        <f t="shared" si="81"/>
        <v>0</v>
      </c>
      <c r="AU359" s="175">
        <f t="shared" si="82"/>
        <v>0</v>
      </c>
      <c r="AV359" s="175">
        <f>IF(AT359=0,0,AT359/$R359*เงื่อนไข!$B$4)</f>
        <v>0</v>
      </c>
      <c r="AW359" s="181">
        <f t="shared" si="85"/>
        <v>0</v>
      </c>
      <c r="AX359" s="175">
        <f>SUMIF(วันทำงาน!$F$554:$F$687,$B359,วันทำงาน!$L$554:$L$687)</f>
        <v>0</v>
      </c>
      <c r="AY359" s="182">
        <f>IF((AND($W359&gt;=100%,$W359&lt;&gt;"")),เงื่อนไข!$F$8*AQ359/$V359,0)</f>
        <v>0</v>
      </c>
    </row>
    <row r="360" spans="1:51" s="6" customFormat="1" x14ac:dyDescent="0.25">
      <c r="A360" s="124" t="str">
        <f>IF(วันทำงาน!A360&lt;&gt;"",วันทำงาน!A360,"")</f>
        <v/>
      </c>
      <c r="B360" s="124" t="str">
        <f>IF(วันทำงาน!B360&lt;&gt;"",วันทำงาน!B360,"")</f>
        <v/>
      </c>
      <c r="C360" s="124"/>
      <c r="D360" s="124" t="str">
        <f>IF(วันทำงาน!C360&lt;&gt;"",วันทำงาน!C360,"")</f>
        <v/>
      </c>
      <c r="E360" s="125" t="str">
        <f>IF(วันทำงาน!D360&lt;&gt;"",วันทำงาน!D360,"")</f>
        <v/>
      </c>
      <c r="F360" s="90" t="str">
        <f>IF(วันทำงาน!E360&lt;&gt;"",วันทำงาน!E360,"")</f>
        <v/>
      </c>
      <c r="G360" s="124" t="str">
        <f>IF(วันทำงาน!F360&lt;&gt;"",วันทำงาน!F360,"")</f>
        <v/>
      </c>
      <c r="H360" s="136" t="str">
        <f>IF(F360="Salesman",วันทำงาน!G360,"")</f>
        <v/>
      </c>
      <c r="I360" s="141" t="str">
        <f>IF($H360="","",AB360/$R360*(100%-เงื่อนไข!$B$4))</f>
        <v/>
      </c>
      <c r="J360" s="141" t="str">
        <f>IF($H360="","",AK360/$R360*(100%-เงื่อนไข!$B$4))</f>
        <v/>
      </c>
      <c r="K360" s="141" t="str">
        <f>IF($H360="","",AT360/$R360*(100%-เงื่อนไข!$B$4))</f>
        <v/>
      </c>
      <c r="L360" s="141" t="str">
        <f t="shared" ref="L360:L423" si="86">IF(H360="","",SUM(I360:K360))</f>
        <v/>
      </c>
      <c r="M360" s="142" t="str">
        <f>IF((OR(วันทำงาน!H360="",$F$1="")),"",IF(F360="Salesman",วันทำงาน!H360,""))</f>
        <v/>
      </c>
      <c r="N360" s="111">
        <f>IF($M360="",0,IF($X360="P",Y360*เงื่อนไข!$C$5,0))</f>
        <v>0</v>
      </c>
      <c r="O360" s="111">
        <f>IF($M360="",0,IF($X360="P",AH360*เงื่อนไข!$C$5,0))</f>
        <v>0</v>
      </c>
      <c r="P360" s="141">
        <f>IF($M360="",0,IF($X360="P",AQ360*เงื่อนไข!$C$5,0))</f>
        <v>0</v>
      </c>
      <c r="Q360" s="141">
        <f t="shared" ref="Q360:Q423" si="87">IF(M360="",0,SUM(N360:P360))</f>
        <v>0</v>
      </c>
      <c r="R360" s="124" t="str">
        <f>IF($A360="","",IF(วันทำงาน!J360&lt;&gt;"",วันทำงาน!J360,""))</f>
        <v/>
      </c>
      <c r="S360" s="124" t="str">
        <f>IF($A360="","",IF(วันทำงาน!K360&lt;&gt;"",วันทำงาน!K360,""))</f>
        <v/>
      </c>
      <c r="T360" s="156">
        <f>IF(วันทำงาน!AZ360&lt;&gt;"",IF(วันทำงาน!AZ360&gt;S360,S360,วันทำงาน!AZ360),"")</f>
        <v>1</v>
      </c>
      <c r="U360" s="106" t="str">
        <f>IF(A360="","",เงื่อนไข!C$4)</f>
        <v/>
      </c>
      <c r="V360" s="106">
        <f t="shared" si="74"/>
        <v>0</v>
      </c>
      <c r="W360" s="105" t="str">
        <f t="shared" si="75"/>
        <v/>
      </c>
      <c r="X360" s="186" t="str">
        <f t="shared" si="76"/>
        <v/>
      </c>
      <c r="Y360" s="184">
        <f>วันทำงาน!AQ360</f>
        <v>0</v>
      </c>
      <c r="Z360" s="150"/>
      <c r="AA360" s="150">
        <f>IF($W360="",0,IF($W360&gt;=100%,เงื่อนไข!$H$4,IF($W360&gt;=80%,เงื่อนไข!$G$4,IF($W360&gt;=50%,เงื่อนไข!$F$4,IF($W360&lt;50%,เงื่อนไข!$E$4)))))</f>
        <v>0</v>
      </c>
      <c r="AB360" s="179">
        <f t="shared" si="77"/>
        <v>0</v>
      </c>
      <c r="AC360" s="141">
        <f t="shared" si="78"/>
        <v>0</v>
      </c>
      <c r="AD360" s="175">
        <f>IF(AB360=0,0,AB360/$R360*เงื่อนไข!$B$4)</f>
        <v>0</v>
      </c>
      <c r="AE360" s="181">
        <f t="shared" si="83"/>
        <v>0</v>
      </c>
      <c r="AF360" s="175">
        <f>SUMIF(วันทำงาน!$F$554:$F$687,$B360,วันทำงาน!$J$554:$J$687)</f>
        <v>0</v>
      </c>
      <c r="AG360" s="182">
        <f>IF((AND($W360&gt;=100%,$W360&lt;&gt;"")),เงื่อนไข!$F$8*Y360/$V360,0)</f>
        <v>0</v>
      </c>
      <c r="AH360" s="181">
        <f>SUM(วันทำงาน!AR360:AT360,วันทำงาน!AV360:AX360)</f>
        <v>0</v>
      </c>
      <c r="AI360" s="150"/>
      <c r="AJ360" s="150">
        <f>IF($W360="",0,IF($W360&gt;=100%,เงื่อนไข!$L$4,IF($W360&gt;=80%,เงื่อนไข!$K$4,IF($W360&gt;=50%,เงื่อนไข!$J$4,IF($W360&lt;50%,เงื่อนไข!$I$4)))))</f>
        <v>0</v>
      </c>
      <c r="AK360" s="179">
        <f t="shared" si="79"/>
        <v>0</v>
      </c>
      <c r="AL360" s="175">
        <f t="shared" si="80"/>
        <v>0</v>
      </c>
      <c r="AM360" s="175">
        <f>IF(AK360=0,0,AK360/$R360*เงื่อนไข!$B$4)</f>
        <v>0</v>
      </c>
      <c r="AN360" s="181">
        <f t="shared" si="84"/>
        <v>0</v>
      </c>
      <c r="AO360" s="175">
        <f>SUMIF(วันทำงาน!$F$554:$F$687,$B360,วันทำงาน!$K$554:$K$687)</f>
        <v>0</v>
      </c>
      <c r="AP360" s="182">
        <f>IF((AND($W360&gt;=100%,$W360&lt;&gt;"")),เงื่อนไข!$F$8*AH360/$V360,0)</f>
        <v>0</v>
      </c>
      <c r="AQ360" s="184">
        <f>วันทำงาน!AU360</f>
        <v>0</v>
      </c>
      <c r="AR360" s="150"/>
      <c r="AS360" s="150">
        <f>IF(W360="",0,IF($W360&gt;=100%,เงื่อนไข!$P$4,IF($W360&gt;=80%,เงื่อนไข!$O$4,IF($W360&gt;=50%,เงื่อนไข!$N$4,IF($W360&lt;50%,เงื่อนไข!$M$4)))))</f>
        <v>0</v>
      </c>
      <c r="AT360" s="179">
        <f t="shared" si="81"/>
        <v>0</v>
      </c>
      <c r="AU360" s="175">
        <f t="shared" si="82"/>
        <v>0</v>
      </c>
      <c r="AV360" s="175">
        <f>IF(AT360=0,0,AT360/$R360*เงื่อนไข!$B$4)</f>
        <v>0</v>
      </c>
      <c r="AW360" s="181">
        <f t="shared" si="85"/>
        <v>0</v>
      </c>
      <c r="AX360" s="175">
        <f>SUMIF(วันทำงาน!$F$554:$F$687,$B360,วันทำงาน!$L$554:$L$687)</f>
        <v>0</v>
      </c>
      <c r="AY360" s="182">
        <f>IF((AND($W360&gt;=100%,$W360&lt;&gt;"")),เงื่อนไข!$F$8*AQ360/$V360,0)</f>
        <v>0</v>
      </c>
    </row>
    <row r="361" spans="1:51" s="6" customFormat="1" x14ac:dyDescent="0.25">
      <c r="A361" s="124" t="str">
        <f>IF(วันทำงาน!A361&lt;&gt;"",วันทำงาน!A361,"")</f>
        <v/>
      </c>
      <c r="B361" s="124" t="str">
        <f>IF(วันทำงาน!B361&lt;&gt;"",วันทำงาน!B361,"")</f>
        <v/>
      </c>
      <c r="C361" s="124"/>
      <c r="D361" s="124" t="str">
        <f>IF(วันทำงาน!C361&lt;&gt;"",วันทำงาน!C361,"")</f>
        <v/>
      </c>
      <c r="E361" s="125" t="str">
        <f>IF(วันทำงาน!D361&lt;&gt;"",วันทำงาน!D361,"")</f>
        <v/>
      </c>
      <c r="F361" s="90" t="str">
        <f>IF(วันทำงาน!E361&lt;&gt;"",วันทำงาน!E361,"")</f>
        <v/>
      </c>
      <c r="G361" s="124" t="str">
        <f>IF(วันทำงาน!F361&lt;&gt;"",วันทำงาน!F361,"")</f>
        <v/>
      </c>
      <c r="H361" s="136" t="str">
        <f>IF(F361="Salesman",วันทำงาน!G361,"")</f>
        <v/>
      </c>
      <c r="I361" s="141" t="str">
        <f>IF($H361="","",AB361/$R361*(100%-เงื่อนไข!$B$4))</f>
        <v/>
      </c>
      <c r="J361" s="141" t="str">
        <f>IF($H361="","",AK361/$R361*(100%-เงื่อนไข!$B$4))</f>
        <v/>
      </c>
      <c r="K361" s="141" t="str">
        <f>IF($H361="","",AT361/$R361*(100%-เงื่อนไข!$B$4))</f>
        <v/>
      </c>
      <c r="L361" s="141" t="str">
        <f t="shared" si="86"/>
        <v/>
      </c>
      <c r="M361" s="142" t="str">
        <f>IF((OR(วันทำงาน!H361="",$F$1="")),"",IF(F361="Salesman",วันทำงาน!H361,""))</f>
        <v/>
      </c>
      <c r="N361" s="111">
        <f>IF($M361="",0,IF($X361="P",Y361*เงื่อนไข!$C$5,0))</f>
        <v>0</v>
      </c>
      <c r="O361" s="111">
        <f>IF($M361="",0,IF($X361="P",AH361*เงื่อนไข!$C$5,0))</f>
        <v>0</v>
      </c>
      <c r="P361" s="141">
        <f>IF($M361="",0,IF($X361="P",AQ361*เงื่อนไข!$C$5,0))</f>
        <v>0</v>
      </c>
      <c r="Q361" s="141">
        <f t="shared" si="87"/>
        <v>0</v>
      </c>
      <c r="R361" s="124" t="str">
        <f>IF($A361="","",IF(วันทำงาน!J361&lt;&gt;"",วันทำงาน!J361,""))</f>
        <v/>
      </c>
      <c r="S361" s="124" t="str">
        <f>IF($A361="","",IF(วันทำงาน!K361&lt;&gt;"",วันทำงาน!K361,""))</f>
        <v/>
      </c>
      <c r="T361" s="156">
        <f>IF(วันทำงาน!AZ361&lt;&gt;"",IF(วันทำงาน!AZ361&gt;S361,S361,วันทำงาน!AZ361),"")</f>
        <v>1</v>
      </c>
      <c r="U361" s="106" t="str">
        <f>IF(A361="","",เงื่อนไข!C$4)</f>
        <v/>
      </c>
      <c r="V361" s="106">
        <f t="shared" si="74"/>
        <v>0</v>
      </c>
      <c r="W361" s="105" t="str">
        <f t="shared" si="75"/>
        <v/>
      </c>
      <c r="X361" s="186" t="str">
        <f t="shared" si="76"/>
        <v/>
      </c>
      <c r="Y361" s="184">
        <f>วันทำงาน!AQ361</f>
        <v>0</v>
      </c>
      <c r="Z361" s="150"/>
      <c r="AA361" s="150">
        <f>IF($W361="",0,IF($W361&gt;=100%,เงื่อนไข!$H$4,IF($W361&gt;=80%,เงื่อนไข!$G$4,IF($W361&gt;=50%,เงื่อนไข!$F$4,IF($W361&lt;50%,เงื่อนไข!$E$4)))))</f>
        <v>0</v>
      </c>
      <c r="AB361" s="179">
        <f t="shared" si="77"/>
        <v>0</v>
      </c>
      <c r="AC361" s="141">
        <f t="shared" si="78"/>
        <v>0</v>
      </c>
      <c r="AD361" s="175">
        <f>IF(AB361=0,0,AB361/$R361*เงื่อนไข!$B$4)</f>
        <v>0</v>
      </c>
      <c r="AE361" s="181">
        <f t="shared" si="83"/>
        <v>0</v>
      </c>
      <c r="AF361" s="175">
        <f>SUMIF(วันทำงาน!$F$554:$F$687,$B361,วันทำงาน!$J$554:$J$687)</f>
        <v>0</v>
      </c>
      <c r="AG361" s="182">
        <f>IF((AND($W361&gt;=100%,$W361&lt;&gt;"")),เงื่อนไข!$F$8*Y361/$V361,0)</f>
        <v>0</v>
      </c>
      <c r="AH361" s="181">
        <f>SUM(วันทำงาน!AR361:AT361,วันทำงาน!AV361:AX361)</f>
        <v>0</v>
      </c>
      <c r="AI361" s="150"/>
      <c r="AJ361" s="150">
        <f>IF($W361="",0,IF($W361&gt;=100%,เงื่อนไข!$L$4,IF($W361&gt;=80%,เงื่อนไข!$K$4,IF($W361&gt;=50%,เงื่อนไข!$J$4,IF($W361&lt;50%,เงื่อนไข!$I$4)))))</f>
        <v>0</v>
      </c>
      <c r="AK361" s="179">
        <f t="shared" si="79"/>
        <v>0</v>
      </c>
      <c r="AL361" s="175">
        <f t="shared" si="80"/>
        <v>0</v>
      </c>
      <c r="AM361" s="175">
        <f>IF(AK361=0,0,AK361/$R361*เงื่อนไข!$B$4)</f>
        <v>0</v>
      </c>
      <c r="AN361" s="181">
        <f t="shared" si="84"/>
        <v>0</v>
      </c>
      <c r="AO361" s="175">
        <f>SUMIF(วันทำงาน!$F$554:$F$687,$B361,วันทำงาน!$K$554:$K$687)</f>
        <v>0</v>
      </c>
      <c r="AP361" s="182">
        <f>IF((AND($W361&gt;=100%,$W361&lt;&gt;"")),เงื่อนไข!$F$8*AH361/$V361,0)</f>
        <v>0</v>
      </c>
      <c r="AQ361" s="184">
        <f>วันทำงาน!AU361</f>
        <v>0</v>
      </c>
      <c r="AR361" s="150"/>
      <c r="AS361" s="150">
        <f>IF(W361="",0,IF($W361&gt;=100%,เงื่อนไข!$P$4,IF($W361&gt;=80%,เงื่อนไข!$O$4,IF($W361&gt;=50%,เงื่อนไข!$N$4,IF($W361&lt;50%,เงื่อนไข!$M$4)))))</f>
        <v>0</v>
      </c>
      <c r="AT361" s="179">
        <f t="shared" si="81"/>
        <v>0</v>
      </c>
      <c r="AU361" s="175">
        <f t="shared" si="82"/>
        <v>0</v>
      </c>
      <c r="AV361" s="175">
        <f>IF(AT361=0,0,AT361/$R361*เงื่อนไข!$B$4)</f>
        <v>0</v>
      </c>
      <c r="AW361" s="181">
        <f t="shared" si="85"/>
        <v>0</v>
      </c>
      <c r="AX361" s="175">
        <f>SUMIF(วันทำงาน!$F$554:$F$687,$B361,วันทำงาน!$L$554:$L$687)</f>
        <v>0</v>
      </c>
      <c r="AY361" s="182">
        <f>IF((AND($W361&gt;=100%,$W361&lt;&gt;"")),เงื่อนไข!$F$8*AQ361/$V361,0)</f>
        <v>0</v>
      </c>
    </row>
    <row r="362" spans="1:51" s="6" customFormat="1" x14ac:dyDescent="0.25">
      <c r="A362" s="124" t="str">
        <f>IF(วันทำงาน!A362&lt;&gt;"",วันทำงาน!A362,"")</f>
        <v/>
      </c>
      <c r="B362" s="124" t="str">
        <f>IF(วันทำงาน!B362&lt;&gt;"",วันทำงาน!B362,"")</f>
        <v/>
      </c>
      <c r="C362" s="124"/>
      <c r="D362" s="124" t="str">
        <f>IF(วันทำงาน!C362&lt;&gt;"",วันทำงาน!C362,"")</f>
        <v/>
      </c>
      <c r="E362" s="125" t="str">
        <f>IF(วันทำงาน!D362&lt;&gt;"",วันทำงาน!D362,"")</f>
        <v/>
      </c>
      <c r="F362" s="90" t="str">
        <f>IF(วันทำงาน!E362&lt;&gt;"",วันทำงาน!E362,"")</f>
        <v/>
      </c>
      <c r="G362" s="124" t="str">
        <f>IF(วันทำงาน!F362&lt;&gt;"",วันทำงาน!F362,"")</f>
        <v/>
      </c>
      <c r="H362" s="136" t="str">
        <f>IF(F362="Salesman",วันทำงาน!G362,"")</f>
        <v/>
      </c>
      <c r="I362" s="141" t="str">
        <f>IF($H362="","",AB362/$R362*(100%-เงื่อนไข!$B$4))</f>
        <v/>
      </c>
      <c r="J362" s="141" t="str">
        <f>IF($H362="","",AK362/$R362*(100%-เงื่อนไข!$B$4))</f>
        <v/>
      </c>
      <c r="K362" s="141" t="str">
        <f>IF($H362="","",AT362/$R362*(100%-เงื่อนไข!$B$4))</f>
        <v/>
      </c>
      <c r="L362" s="141" t="str">
        <f t="shared" si="86"/>
        <v/>
      </c>
      <c r="M362" s="142" t="str">
        <f>IF((OR(วันทำงาน!H362="",$F$1="")),"",IF(F362="Salesman",วันทำงาน!H362,""))</f>
        <v/>
      </c>
      <c r="N362" s="111">
        <f>IF($M362="",0,IF($X362="P",Y362*เงื่อนไข!$C$5,0))</f>
        <v>0</v>
      </c>
      <c r="O362" s="111">
        <f>IF($M362="",0,IF($X362="P",AH362*เงื่อนไข!$C$5,0))</f>
        <v>0</v>
      </c>
      <c r="P362" s="141">
        <f>IF($M362="",0,IF($X362="P",AQ362*เงื่อนไข!$C$5,0))</f>
        <v>0</v>
      </c>
      <c r="Q362" s="141">
        <f t="shared" si="87"/>
        <v>0</v>
      </c>
      <c r="R362" s="124" t="str">
        <f>IF($A362="","",IF(วันทำงาน!J362&lt;&gt;"",วันทำงาน!J362,""))</f>
        <v/>
      </c>
      <c r="S362" s="124" t="str">
        <f>IF($A362="","",IF(วันทำงาน!K362&lt;&gt;"",วันทำงาน!K362,""))</f>
        <v/>
      </c>
      <c r="T362" s="156">
        <f>IF(วันทำงาน!AZ362&lt;&gt;"",IF(วันทำงาน!AZ362&gt;S362,S362,วันทำงาน!AZ362),"")</f>
        <v>1</v>
      </c>
      <c r="U362" s="106" t="str">
        <f>IF(A362="","",เงื่อนไข!C$4)</f>
        <v/>
      </c>
      <c r="V362" s="106">
        <f t="shared" si="74"/>
        <v>0</v>
      </c>
      <c r="W362" s="105" t="str">
        <f t="shared" si="75"/>
        <v/>
      </c>
      <c r="X362" s="186" t="str">
        <f t="shared" si="76"/>
        <v/>
      </c>
      <c r="Y362" s="184">
        <f>วันทำงาน!AQ362</f>
        <v>0</v>
      </c>
      <c r="Z362" s="150"/>
      <c r="AA362" s="150">
        <f>IF($W362="",0,IF($W362&gt;=100%,เงื่อนไข!$H$4,IF($W362&gt;=80%,เงื่อนไข!$G$4,IF($W362&gt;=50%,เงื่อนไข!$F$4,IF($W362&lt;50%,เงื่อนไข!$E$4)))))</f>
        <v>0</v>
      </c>
      <c r="AB362" s="179">
        <f t="shared" si="77"/>
        <v>0</v>
      </c>
      <c r="AC362" s="141">
        <f t="shared" si="78"/>
        <v>0</v>
      </c>
      <c r="AD362" s="175">
        <f>IF(AB362=0,0,AB362/$R362*เงื่อนไข!$B$4)</f>
        <v>0</v>
      </c>
      <c r="AE362" s="181">
        <f t="shared" si="83"/>
        <v>0</v>
      </c>
      <c r="AF362" s="175">
        <f>SUMIF(วันทำงาน!$F$554:$F$687,$B362,วันทำงาน!$J$554:$J$687)</f>
        <v>0</v>
      </c>
      <c r="AG362" s="182">
        <f>IF((AND($W362&gt;=100%,$W362&lt;&gt;"")),เงื่อนไข!$F$8*Y362/$V362,0)</f>
        <v>0</v>
      </c>
      <c r="AH362" s="181">
        <f>SUM(วันทำงาน!AR362:AT362,วันทำงาน!AV362:AX362)</f>
        <v>0</v>
      </c>
      <c r="AI362" s="150"/>
      <c r="AJ362" s="150">
        <f>IF($W362="",0,IF($W362&gt;=100%,เงื่อนไข!$L$4,IF($W362&gt;=80%,เงื่อนไข!$K$4,IF($W362&gt;=50%,เงื่อนไข!$J$4,IF($W362&lt;50%,เงื่อนไข!$I$4)))))</f>
        <v>0</v>
      </c>
      <c r="AK362" s="179">
        <f t="shared" si="79"/>
        <v>0</v>
      </c>
      <c r="AL362" s="175">
        <f t="shared" si="80"/>
        <v>0</v>
      </c>
      <c r="AM362" s="175">
        <f>IF(AK362=0,0,AK362/$R362*เงื่อนไข!$B$4)</f>
        <v>0</v>
      </c>
      <c r="AN362" s="181">
        <f t="shared" si="84"/>
        <v>0</v>
      </c>
      <c r="AO362" s="175">
        <f>SUMIF(วันทำงาน!$F$554:$F$687,$B362,วันทำงาน!$K$554:$K$687)</f>
        <v>0</v>
      </c>
      <c r="AP362" s="182">
        <f>IF((AND($W362&gt;=100%,$W362&lt;&gt;"")),เงื่อนไข!$F$8*AH362/$V362,0)</f>
        <v>0</v>
      </c>
      <c r="AQ362" s="184">
        <f>วันทำงาน!AU362</f>
        <v>0</v>
      </c>
      <c r="AR362" s="150"/>
      <c r="AS362" s="150">
        <f>IF(W362="",0,IF($W362&gt;=100%,เงื่อนไข!$P$4,IF($W362&gt;=80%,เงื่อนไข!$O$4,IF($W362&gt;=50%,เงื่อนไข!$N$4,IF($W362&lt;50%,เงื่อนไข!$M$4)))))</f>
        <v>0</v>
      </c>
      <c r="AT362" s="179">
        <f t="shared" si="81"/>
        <v>0</v>
      </c>
      <c r="AU362" s="175">
        <f t="shared" si="82"/>
        <v>0</v>
      </c>
      <c r="AV362" s="175">
        <f>IF(AT362=0,0,AT362/$R362*เงื่อนไข!$B$4)</f>
        <v>0</v>
      </c>
      <c r="AW362" s="181">
        <f t="shared" si="85"/>
        <v>0</v>
      </c>
      <c r="AX362" s="175">
        <f>SUMIF(วันทำงาน!$F$554:$F$687,$B362,วันทำงาน!$L$554:$L$687)</f>
        <v>0</v>
      </c>
      <c r="AY362" s="182">
        <f>IF((AND($W362&gt;=100%,$W362&lt;&gt;"")),เงื่อนไข!$F$8*AQ362/$V362,0)</f>
        <v>0</v>
      </c>
    </row>
    <row r="363" spans="1:51" s="6" customFormat="1" x14ac:dyDescent="0.25">
      <c r="A363" s="124" t="str">
        <f>IF(วันทำงาน!A363&lt;&gt;"",วันทำงาน!A363,"")</f>
        <v/>
      </c>
      <c r="B363" s="124" t="str">
        <f>IF(วันทำงาน!B363&lt;&gt;"",วันทำงาน!B363,"")</f>
        <v/>
      </c>
      <c r="C363" s="124"/>
      <c r="D363" s="124" t="str">
        <f>IF(วันทำงาน!C363&lt;&gt;"",วันทำงาน!C363,"")</f>
        <v/>
      </c>
      <c r="E363" s="125" t="str">
        <f>IF(วันทำงาน!D363&lt;&gt;"",วันทำงาน!D363,"")</f>
        <v/>
      </c>
      <c r="F363" s="90" t="str">
        <f>IF(วันทำงาน!E363&lt;&gt;"",วันทำงาน!E363,"")</f>
        <v/>
      </c>
      <c r="G363" s="124" t="str">
        <f>IF(วันทำงาน!F363&lt;&gt;"",วันทำงาน!F363,"")</f>
        <v/>
      </c>
      <c r="H363" s="136" t="str">
        <f>IF(F363="Salesman",วันทำงาน!G363,"")</f>
        <v/>
      </c>
      <c r="I363" s="141" t="str">
        <f>IF($H363="","",AB363/$R363*(100%-เงื่อนไข!$B$4))</f>
        <v/>
      </c>
      <c r="J363" s="141" t="str">
        <f>IF($H363="","",AK363/$R363*(100%-เงื่อนไข!$B$4))</f>
        <v/>
      </c>
      <c r="K363" s="141" t="str">
        <f>IF($H363="","",AT363/$R363*(100%-เงื่อนไข!$B$4))</f>
        <v/>
      </c>
      <c r="L363" s="141" t="str">
        <f t="shared" si="86"/>
        <v/>
      </c>
      <c r="M363" s="142" t="str">
        <f>IF((OR(วันทำงาน!H363="",$F$1="")),"",IF(F363="Salesman",วันทำงาน!H363,""))</f>
        <v/>
      </c>
      <c r="N363" s="111">
        <f>IF($M363="",0,IF($X363="P",Y363*เงื่อนไข!$C$5,0))</f>
        <v>0</v>
      </c>
      <c r="O363" s="111">
        <f>IF($M363="",0,IF($X363="P",AH363*เงื่อนไข!$C$5,0))</f>
        <v>0</v>
      </c>
      <c r="P363" s="141">
        <f>IF($M363="",0,IF($X363="P",AQ363*เงื่อนไข!$C$5,0))</f>
        <v>0</v>
      </c>
      <c r="Q363" s="141">
        <f t="shared" si="87"/>
        <v>0</v>
      </c>
      <c r="R363" s="124" t="str">
        <f>IF($A363="","",IF(วันทำงาน!J363&lt;&gt;"",วันทำงาน!J363,""))</f>
        <v/>
      </c>
      <c r="S363" s="124" t="str">
        <f>IF($A363="","",IF(วันทำงาน!K363&lt;&gt;"",วันทำงาน!K363,""))</f>
        <v/>
      </c>
      <c r="T363" s="156">
        <f>IF(วันทำงาน!AZ363&lt;&gt;"",IF(วันทำงาน!AZ363&gt;S363,S363,วันทำงาน!AZ363),"")</f>
        <v>1</v>
      </c>
      <c r="U363" s="106" t="str">
        <f>IF(A363="","",เงื่อนไข!C$4)</f>
        <v/>
      </c>
      <c r="V363" s="106">
        <f t="shared" si="74"/>
        <v>0</v>
      </c>
      <c r="W363" s="105" t="str">
        <f t="shared" si="75"/>
        <v/>
      </c>
      <c r="X363" s="186" t="str">
        <f t="shared" si="76"/>
        <v/>
      </c>
      <c r="Y363" s="184">
        <f>วันทำงาน!AQ363</f>
        <v>0</v>
      </c>
      <c r="Z363" s="150"/>
      <c r="AA363" s="150">
        <f>IF($W363="",0,IF($W363&gt;=100%,เงื่อนไข!$H$4,IF($W363&gt;=80%,เงื่อนไข!$G$4,IF($W363&gt;=50%,เงื่อนไข!$F$4,IF($W363&lt;50%,เงื่อนไข!$E$4)))))</f>
        <v>0</v>
      </c>
      <c r="AB363" s="179">
        <f t="shared" si="77"/>
        <v>0</v>
      </c>
      <c r="AC363" s="141">
        <f t="shared" si="78"/>
        <v>0</v>
      </c>
      <c r="AD363" s="175">
        <f>IF(AB363=0,0,AB363/$R363*เงื่อนไข!$B$4)</f>
        <v>0</v>
      </c>
      <c r="AE363" s="181">
        <f t="shared" si="83"/>
        <v>0</v>
      </c>
      <c r="AF363" s="175">
        <f>SUMIF(วันทำงาน!$F$554:$F$687,$B363,วันทำงาน!$J$554:$J$687)</f>
        <v>0</v>
      </c>
      <c r="AG363" s="182">
        <f>IF((AND($W363&gt;=100%,$W363&lt;&gt;"")),เงื่อนไข!$F$8*Y363/$V363,0)</f>
        <v>0</v>
      </c>
      <c r="AH363" s="181">
        <f>SUM(วันทำงาน!AR363:AT363,วันทำงาน!AV363:AX363)</f>
        <v>0</v>
      </c>
      <c r="AI363" s="150"/>
      <c r="AJ363" s="150">
        <f>IF($W363="",0,IF($W363&gt;=100%,เงื่อนไข!$L$4,IF($W363&gt;=80%,เงื่อนไข!$K$4,IF($W363&gt;=50%,เงื่อนไข!$J$4,IF($W363&lt;50%,เงื่อนไข!$I$4)))))</f>
        <v>0</v>
      </c>
      <c r="AK363" s="179">
        <f t="shared" si="79"/>
        <v>0</v>
      </c>
      <c r="AL363" s="175">
        <f t="shared" si="80"/>
        <v>0</v>
      </c>
      <c r="AM363" s="175">
        <f>IF(AK363=0,0,AK363/$R363*เงื่อนไข!$B$4)</f>
        <v>0</v>
      </c>
      <c r="AN363" s="181">
        <f t="shared" si="84"/>
        <v>0</v>
      </c>
      <c r="AO363" s="175">
        <f>SUMIF(วันทำงาน!$F$554:$F$687,$B363,วันทำงาน!$K$554:$K$687)</f>
        <v>0</v>
      </c>
      <c r="AP363" s="182">
        <f>IF((AND($W363&gt;=100%,$W363&lt;&gt;"")),เงื่อนไข!$F$8*AH363/$V363,0)</f>
        <v>0</v>
      </c>
      <c r="AQ363" s="184">
        <f>วันทำงาน!AU363</f>
        <v>0</v>
      </c>
      <c r="AR363" s="150"/>
      <c r="AS363" s="150">
        <f>IF(W363="",0,IF($W363&gt;=100%,เงื่อนไข!$P$4,IF($W363&gt;=80%,เงื่อนไข!$O$4,IF($W363&gt;=50%,เงื่อนไข!$N$4,IF($W363&lt;50%,เงื่อนไข!$M$4)))))</f>
        <v>0</v>
      </c>
      <c r="AT363" s="179">
        <f t="shared" si="81"/>
        <v>0</v>
      </c>
      <c r="AU363" s="175">
        <f t="shared" si="82"/>
        <v>0</v>
      </c>
      <c r="AV363" s="175">
        <f>IF(AT363=0,0,AT363/$R363*เงื่อนไข!$B$4)</f>
        <v>0</v>
      </c>
      <c r="AW363" s="181">
        <f t="shared" si="85"/>
        <v>0</v>
      </c>
      <c r="AX363" s="175">
        <f>SUMIF(วันทำงาน!$F$554:$F$687,$B363,วันทำงาน!$L$554:$L$687)</f>
        <v>0</v>
      </c>
      <c r="AY363" s="182">
        <f>IF((AND($W363&gt;=100%,$W363&lt;&gt;"")),เงื่อนไข!$F$8*AQ363/$V363,0)</f>
        <v>0</v>
      </c>
    </row>
    <row r="364" spans="1:51" s="6" customFormat="1" x14ac:dyDescent="0.25">
      <c r="A364" s="124" t="str">
        <f>IF(วันทำงาน!A364&lt;&gt;"",วันทำงาน!A364,"")</f>
        <v/>
      </c>
      <c r="B364" s="124" t="str">
        <f>IF(วันทำงาน!B364&lt;&gt;"",วันทำงาน!B364,"")</f>
        <v/>
      </c>
      <c r="C364" s="124"/>
      <c r="D364" s="124" t="str">
        <f>IF(วันทำงาน!C364&lt;&gt;"",วันทำงาน!C364,"")</f>
        <v/>
      </c>
      <c r="E364" s="125" t="str">
        <f>IF(วันทำงาน!D364&lt;&gt;"",วันทำงาน!D364,"")</f>
        <v/>
      </c>
      <c r="F364" s="90" t="str">
        <f>IF(วันทำงาน!E364&lt;&gt;"",วันทำงาน!E364,"")</f>
        <v/>
      </c>
      <c r="G364" s="124" t="str">
        <f>IF(วันทำงาน!F364&lt;&gt;"",วันทำงาน!F364,"")</f>
        <v/>
      </c>
      <c r="H364" s="136" t="str">
        <f>IF(F364="Salesman",วันทำงาน!G364,"")</f>
        <v/>
      </c>
      <c r="I364" s="141" t="str">
        <f>IF($H364="","",AB364/$R364*(100%-เงื่อนไข!$B$4))</f>
        <v/>
      </c>
      <c r="J364" s="141" t="str">
        <f>IF($H364="","",AK364/$R364*(100%-เงื่อนไข!$B$4))</f>
        <v/>
      </c>
      <c r="K364" s="141" t="str">
        <f>IF($H364="","",AT364/$R364*(100%-เงื่อนไข!$B$4))</f>
        <v/>
      </c>
      <c r="L364" s="141" t="str">
        <f t="shared" si="86"/>
        <v/>
      </c>
      <c r="M364" s="142" t="str">
        <f>IF((OR(วันทำงาน!H364="",$F$1="")),"",IF(F364="Salesman",วันทำงาน!H364,""))</f>
        <v/>
      </c>
      <c r="N364" s="111">
        <f>IF($M364="",0,IF($X364="P",Y364*เงื่อนไข!$C$5,0))</f>
        <v>0</v>
      </c>
      <c r="O364" s="111">
        <f>IF($M364="",0,IF($X364="P",AH364*เงื่อนไข!$C$5,0))</f>
        <v>0</v>
      </c>
      <c r="P364" s="141">
        <f>IF($M364="",0,IF($X364="P",AQ364*เงื่อนไข!$C$5,0))</f>
        <v>0</v>
      </c>
      <c r="Q364" s="141">
        <f t="shared" si="87"/>
        <v>0</v>
      </c>
      <c r="R364" s="124" t="str">
        <f>IF($A364="","",IF(วันทำงาน!J364&lt;&gt;"",วันทำงาน!J364,""))</f>
        <v/>
      </c>
      <c r="S364" s="124" t="str">
        <f>IF($A364="","",IF(วันทำงาน!K364&lt;&gt;"",วันทำงาน!K364,""))</f>
        <v/>
      </c>
      <c r="T364" s="156">
        <f>IF(วันทำงาน!AZ364&lt;&gt;"",IF(วันทำงาน!AZ364&gt;S364,S364,วันทำงาน!AZ364),"")</f>
        <v>1</v>
      </c>
      <c r="U364" s="106" t="str">
        <f>IF(A364="","",เงื่อนไข!C$4)</f>
        <v/>
      </c>
      <c r="V364" s="106">
        <f t="shared" si="74"/>
        <v>0</v>
      </c>
      <c r="W364" s="105" t="str">
        <f t="shared" si="75"/>
        <v/>
      </c>
      <c r="X364" s="186" t="str">
        <f t="shared" si="76"/>
        <v/>
      </c>
      <c r="Y364" s="184">
        <f>วันทำงาน!AQ364</f>
        <v>0</v>
      </c>
      <c r="Z364" s="150"/>
      <c r="AA364" s="150">
        <f>IF($W364="",0,IF($W364&gt;=100%,เงื่อนไข!$H$4,IF($W364&gt;=80%,เงื่อนไข!$G$4,IF($W364&gt;=50%,เงื่อนไข!$F$4,IF($W364&lt;50%,เงื่อนไข!$E$4)))))</f>
        <v>0</v>
      </c>
      <c r="AB364" s="179">
        <f t="shared" si="77"/>
        <v>0</v>
      </c>
      <c r="AC364" s="141">
        <f t="shared" si="78"/>
        <v>0</v>
      </c>
      <c r="AD364" s="175">
        <f>IF(AB364=0,0,AB364/$R364*เงื่อนไข!$B$4)</f>
        <v>0</v>
      </c>
      <c r="AE364" s="181">
        <f t="shared" si="83"/>
        <v>0</v>
      </c>
      <c r="AF364" s="175">
        <f>SUMIF(วันทำงาน!$F$554:$F$687,$B364,วันทำงาน!$J$554:$J$687)</f>
        <v>0</v>
      </c>
      <c r="AG364" s="182">
        <f>IF((AND($W364&gt;=100%,$W364&lt;&gt;"")),เงื่อนไข!$F$8*Y364/$V364,0)</f>
        <v>0</v>
      </c>
      <c r="AH364" s="181">
        <f>SUM(วันทำงาน!AR364:AT364,วันทำงาน!AV364:AX364)</f>
        <v>0</v>
      </c>
      <c r="AI364" s="150"/>
      <c r="AJ364" s="150">
        <f>IF($W364="",0,IF($W364&gt;=100%,เงื่อนไข!$L$4,IF($W364&gt;=80%,เงื่อนไข!$K$4,IF($W364&gt;=50%,เงื่อนไข!$J$4,IF($W364&lt;50%,เงื่อนไข!$I$4)))))</f>
        <v>0</v>
      </c>
      <c r="AK364" s="179">
        <f t="shared" si="79"/>
        <v>0</v>
      </c>
      <c r="AL364" s="175">
        <f t="shared" si="80"/>
        <v>0</v>
      </c>
      <c r="AM364" s="175">
        <f>IF(AK364=0,0,AK364/$R364*เงื่อนไข!$B$4)</f>
        <v>0</v>
      </c>
      <c r="AN364" s="181">
        <f t="shared" si="84"/>
        <v>0</v>
      </c>
      <c r="AO364" s="175">
        <f>SUMIF(วันทำงาน!$F$554:$F$687,$B364,วันทำงาน!$K$554:$K$687)</f>
        <v>0</v>
      </c>
      <c r="AP364" s="182">
        <f>IF((AND($W364&gt;=100%,$W364&lt;&gt;"")),เงื่อนไข!$F$8*AH364/$V364,0)</f>
        <v>0</v>
      </c>
      <c r="AQ364" s="184">
        <f>วันทำงาน!AU364</f>
        <v>0</v>
      </c>
      <c r="AR364" s="150"/>
      <c r="AS364" s="150">
        <f>IF(W364="",0,IF($W364&gt;=100%,เงื่อนไข!$P$4,IF($W364&gt;=80%,เงื่อนไข!$O$4,IF($W364&gt;=50%,เงื่อนไข!$N$4,IF($W364&lt;50%,เงื่อนไข!$M$4)))))</f>
        <v>0</v>
      </c>
      <c r="AT364" s="179">
        <f t="shared" si="81"/>
        <v>0</v>
      </c>
      <c r="AU364" s="175">
        <f t="shared" si="82"/>
        <v>0</v>
      </c>
      <c r="AV364" s="175">
        <f>IF(AT364=0,0,AT364/$R364*เงื่อนไข!$B$4)</f>
        <v>0</v>
      </c>
      <c r="AW364" s="181">
        <f t="shared" si="85"/>
        <v>0</v>
      </c>
      <c r="AX364" s="175">
        <f>SUMIF(วันทำงาน!$F$554:$F$687,$B364,วันทำงาน!$L$554:$L$687)</f>
        <v>0</v>
      </c>
      <c r="AY364" s="182">
        <f>IF((AND($W364&gt;=100%,$W364&lt;&gt;"")),เงื่อนไข!$F$8*AQ364/$V364,0)</f>
        <v>0</v>
      </c>
    </row>
    <row r="365" spans="1:51" s="6" customFormat="1" x14ac:dyDescent="0.25">
      <c r="A365" s="124" t="str">
        <f>IF(วันทำงาน!A365&lt;&gt;"",วันทำงาน!A365,"")</f>
        <v/>
      </c>
      <c r="B365" s="124" t="str">
        <f>IF(วันทำงาน!B365&lt;&gt;"",วันทำงาน!B365,"")</f>
        <v/>
      </c>
      <c r="C365" s="124"/>
      <c r="D365" s="124" t="str">
        <f>IF(วันทำงาน!C365&lt;&gt;"",วันทำงาน!C365,"")</f>
        <v/>
      </c>
      <c r="E365" s="125" t="str">
        <f>IF(วันทำงาน!D365&lt;&gt;"",วันทำงาน!D365,"")</f>
        <v/>
      </c>
      <c r="F365" s="90" t="str">
        <f>IF(วันทำงาน!E365&lt;&gt;"",วันทำงาน!E365,"")</f>
        <v/>
      </c>
      <c r="G365" s="124" t="str">
        <f>IF(วันทำงาน!F365&lt;&gt;"",วันทำงาน!F365,"")</f>
        <v/>
      </c>
      <c r="H365" s="136" t="str">
        <f>IF(F365="Salesman",วันทำงาน!G365,"")</f>
        <v/>
      </c>
      <c r="I365" s="141" t="str">
        <f>IF($H365="","",AB365/$R365*(100%-เงื่อนไข!$B$4))</f>
        <v/>
      </c>
      <c r="J365" s="141" t="str">
        <f>IF($H365="","",AK365/$R365*(100%-เงื่อนไข!$B$4))</f>
        <v/>
      </c>
      <c r="K365" s="141" t="str">
        <f>IF($H365="","",AT365/$R365*(100%-เงื่อนไข!$B$4))</f>
        <v/>
      </c>
      <c r="L365" s="141" t="str">
        <f t="shared" si="86"/>
        <v/>
      </c>
      <c r="M365" s="142" t="str">
        <f>IF((OR(วันทำงาน!H365="",$F$1="")),"",IF(F365="Salesman",วันทำงาน!H365,""))</f>
        <v/>
      </c>
      <c r="N365" s="111">
        <f>IF($M365="",0,IF($X365="P",Y365*เงื่อนไข!$C$5,0))</f>
        <v>0</v>
      </c>
      <c r="O365" s="111">
        <f>IF($M365="",0,IF($X365="P",AH365*เงื่อนไข!$C$5,0))</f>
        <v>0</v>
      </c>
      <c r="P365" s="141">
        <f>IF($M365="",0,IF($X365="P",AQ365*เงื่อนไข!$C$5,0))</f>
        <v>0</v>
      </c>
      <c r="Q365" s="141">
        <f t="shared" si="87"/>
        <v>0</v>
      </c>
      <c r="R365" s="124" t="str">
        <f>IF($A365="","",IF(วันทำงาน!J365&lt;&gt;"",วันทำงาน!J365,""))</f>
        <v/>
      </c>
      <c r="S365" s="124" t="str">
        <f>IF($A365="","",IF(วันทำงาน!K365&lt;&gt;"",วันทำงาน!K365,""))</f>
        <v/>
      </c>
      <c r="T365" s="156">
        <f>IF(วันทำงาน!AZ365&lt;&gt;"",IF(วันทำงาน!AZ365&gt;S365,S365,วันทำงาน!AZ365),"")</f>
        <v>1</v>
      </c>
      <c r="U365" s="106" t="str">
        <f>IF(A365="","",เงื่อนไข!C$4)</f>
        <v/>
      </c>
      <c r="V365" s="106">
        <f t="shared" si="74"/>
        <v>0</v>
      </c>
      <c r="W365" s="105" t="str">
        <f t="shared" si="75"/>
        <v/>
      </c>
      <c r="X365" s="186" t="str">
        <f t="shared" si="76"/>
        <v/>
      </c>
      <c r="Y365" s="184">
        <f>วันทำงาน!AQ365</f>
        <v>0</v>
      </c>
      <c r="Z365" s="150"/>
      <c r="AA365" s="150">
        <f>IF($W365="",0,IF($W365&gt;=100%,เงื่อนไข!$H$4,IF($W365&gt;=80%,เงื่อนไข!$G$4,IF($W365&gt;=50%,เงื่อนไข!$F$4,IF($W365&lt;50%,เงื่อนไข!$E$4)))))</f>
        <v>0</v>
      </c>
      <c r="AB365" s="179">
        <f t="shared" si="77"/>
        <v>0</v>
      </c>
      <c r="AC365" s="141">
        <f t="shared" si="78"/>
        <v>0</v>
      </c>
      <c r="AD365" s="175">
        <f>IF(AB365=0,0,AB365/$R365*เงื่อนไข!$B$4)</f>
        <v>0</v>
      </c>
      <c r="AE365" s="181">
        <f t="shared" si="83"/>
        <v>0</v>
      </c>
      <c r="AF365" s="175">
        <f>SUMIF(วันทำงาน!$F$554:$F$687,$B365,วันทำงาน!$J$554:$J$687)</f>
        <v>0</v>
      </c>
      <c r="AG365" s="182">
        <f>IF((AND($W365&gt;=100%,$W365&lt;&gt;"")),เงื่อนไข!$F$8*Y365/$V365,0)</f>
        <v>0</v>
      </c>
      <c r="AH365" s="181">
        <f>SUM(วันทำงาน!AR365:AT365,วันทำงาน!AV365:AX365)</f>
        <v>0</v>
      </c>
      <c r="AI365" s="150"/>
      <c r="AJ365" s="150">
        <f>IF($W365="",0,IF($W365&gt;=100%,เงื่อนไข!$L$4,IF($W365&gt;=80%,เงื่อนไข!$K$4,IF($W365&gt;=50%,เงื่อนไข!$J$4,IF($W365&lt;50%,เงื่อนไข!$I$4)))))</f>
        <v>0</v>
      </c>
      <c r="AK365" s="179">
        <f t="shared" si="79"/>
        <v>0</v>
      </c>
      <c r="AL365" s="175">
        <f t="shared" si="80"/>
        <v>0</v>
      </c>
      <c r="AM365" s="175">
        <f>IF(AK365=0,0,AK365/$R365*เงื่อนไข!$B$4)</f>
        <v>0</v>
      </c>
      <c r="AN365" s="181">
        <f t="shared" si="84"/>
        <v>0</v>
      </c>
      <c r="AO365" s="175">
        <f>SUMIF(วันทำงาน!$F$554:$F$687,$B365,วันทำงาน!$K$554:$K$687)</f>
        <v>0</v>
      </c>
      <c r="AP365" s="182">
        <f>IF((AND($W365&gt;=100%,$W365&lt;&gt;"")),เงื่อนไข!$F$8*AH365/$V365,0)</f>
        <v>0</v>
      </c>
      <c r="AQ365" s="184">
        <f>วันทำงาน!AU365</f>
        <v>0</v>
      </c>
      <c r="AR365" s="150"/>
      <c r="AS365" s="150">
        <f>IF(W365="",0,IF($W365&gt;=100%,เงื่อนไข!$P$4,IF($W365&gt;=80%,เงื่อนไข!$O$4,IF($W365&gt;=50%,เงื่อนไข!$N$4,IF($W365&lt;50%,เงื่อนไข!$M$4)))))</f>
        <v>0</v>
      </c>
      <c r="AT365" s="179">
        <f t="shared" si="81"/>
        <v>0</v>
      </c>
      <c r="AU365" s="175">
        <f t="shared" si="82"/>
        <v>0</v>
      </c>
      <c r="AV365" s="175">
        <f>IF(AT365=0,0,AT365/$R365*เงื่อนไข!$B$4)</f>
        <v>0</v>
      </c>
      <c r="AW365" s="181">
        <f t="shared" si="85"/>
        <v>0</v>
      </c>
      <c r="AX365" s="175">
        <f>SUMIF(วันทำงาน!$F$554:$F$687,$B365,วันทำงาน!$L$554:$L$687)</f>
        <v>0</v>
      </c>
      <c r="AY365" s="182">
        <f>IF((AND($W365&gt;=100%,$W365&lt;&gt;"")),เงื่อนไข!$F$8*AQ365/$V365,0)</f>
        <v>0</v>
      </c>
    </row>
    <row r="366" spans="1:51" s="6" customFormat="1" x14ac:dyDescent="0.25">
      <c r="A366" s="124" t="str">
        <f>IF(วันทำงาน!A366&lt;&gt;"",วันทำงาน!A366,"")</f>
        <v/>
      </c>
      <c r="B366" s="124" t="str">
        <f>IF(วันทำงาน!B366&lt;&gt;"",วันทำงาน!B366,"")</f>
        <v/>
      </c>
      <c r="C366" s="124"/>
      <c r="D366" s="124" t="str">
        <f>IF(วันทำงาน!C366&lt;&gt;"",วันทำงาน!C366,"")</f>
        <v/>
      </c>
      <c r="E366" s="125" t="str">
        <f>IF(วันทำงาน!D366&lt;&gt;"",วันทำงาน!D366,"")</f>
        <v/>
      </c>
      <c r="F366" s="90" t="str">
        <f>IF(วันทำงาน!E366&lt;&gt;"",วันทำงาน!E366,"")</f>
        <v/>
      </c>
      <c r="G366" s="124" t="str">
        <f>IF(วันทำงาน!F366&lt;&gt;"",วันทำงาน!F366,"")</f>
        <v/>
      </c>
      <c r="H366" s="136" t="str">
        <f>IF(F366="Salesman",วันทำงาน!G366,"")</f>
        <v/>
      </c>
      <c r="I366" s="141" t="str">
        <f>IF($H366="","",AB366/$R366*(100%-เงื่อนไข!$B$4))</f>
        <v/>
      </c>
      <c r="J366" s="141" t="str">
        <f>IF($H366="","",AK366/$R366*(100%-เงื่อนไข!$B$4))</f>
        <v/>
      </c>
      <c r="K366" s="141" t="str">
        <f>IF($H366="","",AT366/$R366*(100%-เงื่อนไข!$B$4))</f>
        <v/>
      </c>
      <c r="L366" s="141" t="str">
        <f t="shared" si="86"/>
        <v/>
      </c>
      <c r="M366" s="142" t="str">
        <f>IF((OR(วันทำงาน!H366="",$F$1="")),"",IF(F366="Salesman",วันทำงาน!H366,""))</f>
        <v/>
      </c>
      <c r="N366" s="111">
        <f>IF($M366="",0,IF($X366="P",Y366*เงื่อนไข!$C$5,0))</f>
        <v>0</v>
      </c>
      <c r="O366" s="111">
        <f>IF($M366="",0,IF($X366="P",AH366*เงื่อนไข!$C$5,0))</f>
        <v>0</v>
      </c>
      <c r="P366" s="141">
        <f>IF($M366="",0,IF($X366="P",AQ366*เงื่อนไข!$C$5,0))</f>
        <v>0</v>
      </c>
      <c r="Q366" s="141">
        <f t="shared" si="87"/>
        <v>0</v>
      </c>
      <c r="R366" s="124" t="str">
        <f>IF($A366="","",IF(วันทำงาน!J366&lt;&gt;"",วันทำงาน!J366,""))</f>
        <v/>
      </c>
      <c r="S366" s="124" t="str">
        <f>IF($A366="","",IF(วันทำงาน!K366&lt;&gt;"",วันทำงาน!K366,""))</f>
        <v/>
      </c>
      <c r="T366" s="156">
        <f>IF(วันทำงาน!AZ366&lt;&gt;"",IF(วันทำงาน!AZ366&gt;S366,S366,วันทำงาน!AZ366),"")</f>
        <v>1</v>
      </c>
      <c r="U366" s="106" t="str">
        <f>IF(A366="","",เงื่อนไข!C$4)</f>
        <v/>
      </c>
      <c r="V366" s="106">
        <f t="shared" si="74"/>
        <v>0</v>
      </c>
      <c r="W366" s="105" t="str">
        <f t="shared" si="75"/>
        <v/>
      </c>
      <c r="X366" s="186" t="str">
        <f t="shared" si="76"/>
        <v/>
      </c>
      <c r="Y366" s="184">
        <f>วันทำงาน!AQ366</f>
        <v>0</v>
      </c>
      <c r="Z366" s="150"/>
      <c r="AA366" s="150">
        <f>IF($W366="",0,IF($W366&gt;=100%,เงื่อนไข!$H$4,IF($W366&gt;=80%,เงื่อนไข!$G$4,IF($W366&gt;=50%,เงื่อนไข!$F$4,IF($W366&lt;50%,เงื่อนไข!$E$4)))))</f>
        <v>0</v>
      </c>
      <c r="AB366" s="179">
        <f t="shared" si="77"/>
        <v>0</v>
      </c>
      <c r="AC366" s="141">
        <f t="shared" si="78"/>
        <v>0</v>
      </c>
      <c r="AD366" s="175">
        <f>IF(AB366=0,0,AB366/$R366*เงื่อนไข!$B$4)</f>
        <v>0</v>
      </c>
      <c r="AE366" s="181">
        <f t="shared" si="83"/>
        <v>0</v>
      </c>
      <c r="AF366" s="175">
        <f>SUMIF(วันทำงาน!$F$554:$F$687,$B366,วันทำงาน!$J$554:$J$687)</f>
        <v>0</v>
      </c>
      <c r="AG366" s="182">
        <f>IF((AND($W366&gt;=100%,$W366&lt;&gt;"")),เงื่อนไข!$F$8*Y366/$V366,0)</f>
        <v>0</v>
      </c>
      <c r="AH366" s="181">
        <f>SUM(วันทำงาน!AR366:AT366,วันทำงาน!AV366:AX366)</f>
        <v>0</v>
      </c>
      <c r="AI366" s="150"/>
      <c r="AJ366" s="150">
        <f>IF($W366="",0,IF($W366&gt;=100%,เงื่อนไข!$L$4,IF($W366&gt;=80%,เงื่อนไข!$K$4,IF($W366&gt;=50%,เงื่อนไข!$J$4,IF($W366&lt;50%,เงื่อนไข!$I$4)))))</f>
        <v>0</v>
      </c>
      <c r="AK366" s="179">
        <f t="shared" si="79"/>
        <v>0</v>
      </c>
      <c r="AL366" s="175">
        <f t="shared" si="80"/>
        <v>0</v>
      </c>
      <c r="AM366" s="175">
        <f>IF(AK366=0,0,AK366/$R366*เงื่อนไข!$B$4)</f>
        <v>0</v>
      </c>
      <c r="AN366" s="181">
        <f t="shared" si="84"/>
        <v>0</v>
      </c>
      <c r="AO366" s="175">
        <f>SUMIF(วันทำงาน!$F$554:$F$687,$B366,วันทำงาน!$K$554:$K$687)</f>
        <v>0</v>
      </c>
      <c r="AP366" s="182">
        <f>IF((AND($W366&gt;=100%,$W366&lt;&gt;"")),เงื่อนไข!$F$8*AH366/$V366,0)</f>
        <v>0</v>
      </c>
      <c r="AQ366" s="184">
        <f>วันทำงาน!AU366</f>
        <v>0</v>
      </c>
      <c r="AR366" s="150"/>
      <c r="AS366" s="150">
        <f>IF(W366="",0,IF($W366&gt;=100%,เงื่อนไข!$P$4,IF($W366&gt;=80%,เงื่อนไข!$O$4,IF($W366&gt;=50%,เงื่อนไข!$N$4,IF($W366&lt;50%,เงื่อนไข!$M$4)))))</f>
        <v>0</v>
      </c>
      <c r="AT366" s="179">
        <f t="shared" si="81"/>
        <v>0</v>
      </c>
      <c r="AU366" s="175">
        <f t="shared" si="82"/>
        <v>0</v>
      </c>
      <c r="AV366" s="175">
        <f>IF(AT366=0,0,AT366/$R366*เงื่อนไข!$B$4)</f>
        <v>0</v>
      </c>
      <c r="AW366" s="181">
        <f t="shared" si="85"/>
        <v>0</v>
      </c>
      <c r="AX366" s="175">
        <f>SUMIF(วันทำงาน!$F$554:$F$687,$B366,วันทำงาน!$L$554:$L$687)</f>
        <v>0</v>
      </c>
      <c r="AY366" s="182">
        <f>IF((AND($W366&gt;=100%,$W366&lt;&gt;"")),เงื่อนไข!$F$8*AQ366/$V366,0)</f>
        <v>0</v>
      </c>
    </row>
    <row r="367" spans="1:51" s="6" customFormat="1" x14ac:dyDescent="0.25">
      <c r="A367" s="124" t="str">
        <f>IF(วันทำงาน!A367&lt;&gt;"",วันทำงาน!A367,"")</f>
        <v/>
      </c>
      <c r="B367" s="124" t="str">
        <f>IF(วันทำงาน!B367&lt;&gt;"",วันทำงาน!B367,"")</f>
        <v/>
      </c>
      <c r="C367" s="124"/>
      <c r="D367" s="124" t="str">
        <f>IF(วันทำงาน!C367&lt;&gt;"",วันทำงาน!C367,"")</f>
        <v/>
      </c>
      <c r="E367" s="125" t="str">
        <f>IF(วันทำงาน!D367&lt;&gt;"",วันทำงาน!D367,"")</f>
        <v/>
      </c>
      <c r="F367" s="90" t="str">
        <f>IF(วันทำงาน!E367&lt;&gt;"",วันทำงาน!E367,"")</f>
        <v/>
      </c>
      <c r="G367" s="124" t="str">
        <f>IF(วันทำงาน!F367&lt;&gt;"",วันทำงาน!F367,"")</f>
        <v/>
      </c>
      <c r="H367" s="136" t="str">
        <f>IF(F367="Salesman",วันทำงาน!G367,"")</f>
        <v/>
      </c>
      <c r="I367" s="141" t="str">
        <f>IF($H367="","",AB367/$R367*(100%-เงื่อนไข!$B$4))</f>
        <v/>
      </c>
      <c r="J367" s="141" t="str">
        <f>IF($H367="","",AK367/$R367*(100%-เงื่อนไข!$B$4))</f>
        <v/>
      </c>
      <c r="K367" s="141" t="str">
        <f>IF($H367="","",AT367/$R367*(100%-เงื่อนไข!$B$4))</f>
        <v/>
      </c>
      <c r="L367" s="141" t="str">
        <f t="shared" si="86"/>
        <v/>
      </c>
      <c r="M367" s="142" t="str">
        <f>IF((OR(วันทำงาน!H367="",$F$1="")),"",IF(F367="Salesman",วันทำงาน!H367,""))</f>
        <v/>
      </c>
      <c r="N367" s="111">
        <f>IF($M367="",0,IF($X367="P",Y367*เงื่อนไข!$C$5,0))</f>
        <v>0</v>
      </c>
      <c r="O367" s="111">
        <f>IF($M367="",0,IF($X367="P",AH367*เงื่อนไข!$C$5,0))</f>
        <v>0</v>
      </c>
      <c r="P367" s="141">
        <f>IF($M367="",0,IF($X367="P",AQ367*เงื่อนไข!$C$5,0))</f>
        <v>0</v>
      </c>
      <c r="Q367" s="141">
        <f t="shared" si="87"/>
        <v>0</v>
      </c>
      <c r="R367" s="124" t="str">
        <f>IF($A367="","",IF(วันทำงาน!J367&lt;&gt;"",วันทำงาน!J367,""))</f>
        <v/>
      </c>
      <c r="S367" s="124" t="str">
        <f>IF($A367="","",IF(วันทำงาน!K367&lt;&gt;"",วันทำงาน!K367,""))</f>
        <v/>
      </c>
      <c r="T367" s="156">
        <f>IF(วันทำงาน!AZ367&lt;&gt;"",IF(วันทำงาน!AZ367&gt;S367,S367,วันทำงาน!AZ367),"")</f>
        <v>1</v>
      </c>
      <c r="U367" s="106" t="str">
        <f>IF(A367="","",เงื่อนไข!C$4)</f>
        <v/>
      </c>
      <c r="V367" s="106">
        <f t="shared" si="74"/>
        <v>0</v>
      </c>
      <c r="W367" s="105" t="str">
        <f t="shared" si="75"/>
        <v/>
      </c>
      <c r="X367" s="186" t="str">
        <f t="shared" si="76"/>
        <v/>
      </c>
      <c r="Y367" s="184">
        <f>วันทำงาน!AQ367</f>
        <v>0</v>
      </c>
      <c r="Z367" s="150"/>
      <c r="AA367" s="150">
        <f>IF($W367="",0,IF($W367&gt;=100%,เงื่อนไข!$H$4,IF($W367&gt;=80%,เงื่อนไข!$G$4,IF($W367&gt;=50%,เงื่อนไข!$F$4,IF($W367&lt;50%,เงื่อนไข!$E$4)))))</f>
        <v>0</v>
      </c>
      <c r="AB367" s="179">
        <f t="shared" si="77"/>
        <v>0</v>
      </c>
      <c r="AC367" s="141">
        <f t="shared" si="78"/>
        <v>0</v>
      </c>
      <c r="AD367" s="175">
        <f>IF(AB367=0,0,AB367/$R367*เงื่อนไข!$B$4)</f>
        <v>0</v>
      </c>
      <c r="AE367" s="181">
        <f t="shared" si="83"/>
        <v>0</v>
      </c>
      <c r="AF367" s="175">
        <f>SUMIF(วันทำงาน!$F$554:$F$687,$B367,วันทำงาน!$J$554:$J$687)</f>
        <v>0</v>
      </c>
      <c r="AG367" s="182">
        <f>IF((AND($W367&gt;=100%,$W367&lt;&gt;"")),เงื่อนไข!$F$8*Y367/$V367,0)</f>
        <v>0</v>
      </c>
      <c r="AH367" s="181">
        <f>SUM(วันทำงาน!AR367:AT367,วันทำงาน!AV367:AX367)</f>
        <v>0</v>
      </c>
      <c r="AI367" s="150"/>
      <c r="AJ367" s="150">
        <f>IF($W367="",0,IF($W367&gt;=100%,เงื่อนไข!$L$4,IF($W367&gt;=80%,เงื่อนไข!$K$4,IF($W367&gt;=50%,เงื่อนไข!$J$4,IF($W367&lt;50%,เงื่อนไข!$I$4)))))</f>
        <v>0</v>
      </c>
      <c r="AK367" s="179">
        <f t="shared" si="79"/>
        <v>0</v>
      </c>
      <c r="AL367" s="175">
        <f t="shared" si="80"/>
        <v>0</v>
      </c>
      <c r="AM367" s="175">
        <f>IF(AK367=0,0,AK367/$R367*เงื่อนไข!$B$4)</f>
        <v>0</v>
      </c>
      <c r="AN367" s="181">
        <f t="shared" si="84"/>
        <v>0</v>
      </c>
      <c r="AO367" s="175">
        <f>SUMIF(วันทำงาน!$F$554:$F$687,$B367,วันทำงาน!$K$554:$K$687)</f>
        <v>0</v>
      </c>
      <c r="AP367" s="182">
        <f>IF((AND($W367&gt;=100%,$W367&lt;&gt;"")),เงื่อนไข!$F$8*AH367/$V367,0)</f>
        <v>0</v>
      </c>
      <c r="AQ367" s="184">
        <f>วันทำงาน!AU367</f>
        <v>0</v>
      </c>
      <c r="AR367" s="150"/>
      <c r="AS367" s="150">
        <f>IF(W367="",0,IF($W367&gt;=100%,เงื่อนไข!$P$4,IF($W367&gt;=80%,เงื่อนไข!$O$4,IF($W367&gt;=50%,เงื่อนไข!$N$4,IF($W367&lt;50%,เงื่อนไข!$M$4)))))</f>
        <v>0</v>
      </c>
      <c r="AT367" s="179">
        <f t="shared" si="81"/>
        <v>0</v>
      </c>
      <c r="AU367" s="175">
        <f t="shared" si="82"/>
        <v>0</v>
      </c>
      <c r="AV367" s="175">
        <f>IF(AT367=0,0,AT367/$R367*เงื่อนไข!$B$4)</f>
        <v>0</v>
      </c>
      <c r="AW367" s="181">
        <f t="shared" si="85"/>
        <v>0</v>
      </c>
      <c r="AX367" s="175">
        <f>SUMIF(วันทำงาน!$F$554:$F$687,$B367,วันทำงาน!$L$554:$L$687)</f>
        <v>0</v>
      </c>
      <c r="AY367" s="182">
        <f>IF((AND($W367&gt;=100%,$W367&lt;&gt;"")),เงื่อนไข!$F$8*AQ367/$V367,0)</f>
        <v>0</v>
      </c>
    </row>
    <row r="368" spans="1:51" s="6" customFormat="1" x14ac:dyDescent="0.25">
      <c r="A368" s="124" t="str">
        <f>IF(วันทำงาน!A368&lt;&gt;"",วันทำงาน!A368,"")</f>
        <v/>
      </c>
      <c r="B368" s="124" t="str">
        <f>IF(วันทำงาน!B368&lt;&gt;"",วันทำงาน!B368,"")</f>
        <v/>
      </c>
      <c r="C368" s="124"/>
      <c r="D368" s="124" t="str">
        <f>IF(วันทำงาน!C368&lt;&gt;"",วันทำงาน!C368,"")</f>
        <v/>
      </c>
      <c r="E368" s="125" t="str">
        <f>IF(วันทำงาน!D368&lt;&gt;"",วันทำงาน!D368,"")</f>
        <v/>
      </c>
      <c r="F368" s="90" t="str">
        <f>IF(วันทำงาน!E368&lt;&gt;"",วันทำงาน!E368,"")</f>
        <v/>
      </c>
      <c r="G368" s="124" t="str">
        <f>IF(วันทำงาน!F368&lt;&gt;"",วันทำงาน!F368,"")</f>
        <v/>
      </c>
      <c r="H368" s="136" t="str">
        <f>IF(F368="Salesman",วันทำงาน!G368,"")</f>
        <v/>
      </c>
      <c r="I368" s="141" t="str">
        <f>IF($H368="","",AB368/$R368*(100%-เงื่อนไข!$B$4))</f>
        <v/>
      </c>
      <c r="J368" s="141" t="str">
        <f>IF($H368="","",AK368/$R368*(100%-เงื่อนไข!$B$4))</f>
        <v/>
      </c>
      <c r="K368" s="141" t="str">
        <f>IF($H368="","",AT368/$R368*(100%-เงื่อนไข!$B$4))</f>
        <v/>
      </c>
      <c r="L368" s="141" t="str">
        <f t="shared" si="86"/>
        <v/>
      </c>
      <c r="M368" s="142" t="str">
        <f>IF((OR(วันทำงาน!H368="",$F$1="")),"",IF(F368="Salesman",วันทำงาน!H368,""))</f>
        <v/>
      </c>
      <c r="N368" s="111">
        <f>IF($M368="",0,IF($X368="P",Y368*เงื่อนไข!$C$5,0))</f>
        <v>0</v>
      </c>
      <c r="O368" s="111">
        <f>IF($M368="",0,IF($X368="P",AH368*เงื่อนไข!$C$5,0))</f>
        <v>0</v>
      </c>
      <c r="P368" s="141">
        <f>IF($M368="",0,IF($X368="P",AQ368*เงื่อนไข!$C$5,0))</f>
        <v>0</v>
      </c>
      <c r="Q368" s="141">
        <f t="shared" si="87"/>
        <v>0</v>
      </c>
      <c r="R368" s="124" t="str">
        <f>IF($A368="","",IF(วันทำงาน!J368&lt;&gt;"",วันทำงาน!J368,""))</f>
        <v/>
      </c>
      <c r="S368" s="124" t="str">
        <f>IF($A368="","",IF(วันทำงาน!K368&lt;&gt;"",วันทำงาน!K368,""))</f>
        <v/>
      </c>
      <c r="T368" s="156">
        <f>IF(วันทำงาน!AZ368&lt;&gt;"",IF(วันทำงาน!AZ368&gt;S368,S368,วันทำงาน!AZ368),"")</f>
        <v>1</v>
      </c>
      <c r="U368" s="106" t="str">
        <f>IF(A368="","",เงื่อนไข!C$4)</f>
        <v/>
      </c>
      <c r="V368" s="106">
        <f t="shared" si="74"/>
        <v>0</v>
      </c>
      <c r="W368" s="105" t="str">
        <f t="shared" si="75"/>
        <v/>
      </c>
      <c r="X368" s="186" t="str">
        <f t="shared" si="76"/>
        <v/>
      </c>
      <c r="Y368" s="184">
        <f>วันทำงาน!AQ368</f>
        <v>0</v>
      </c>
      <c r="Z368" s="150"/>
      <c r="AA368" s="150">
        <f>IF($W368="",0,IF($W368&gt;=100%,เงื่อนไข!$H$4,IF($W368&gt;=80%,เงื่อนไข!$G$4,IF($W368&gt;=50%,เงื่อนไข!$F$4,IF($W368&lt;50%,เงื่อนไข!$E$4)))))</f>
        <v>0</v>
      </c>
      <c r="AB368" s="179">
        <f t="shared" si="77"/>
        <v>0</v>
      </c>
      <c r="AC368" s="141">
        <f t="shared" si="78"/>
        <v>0</v>
      </c>
      <c r="AD368" s="175">
        <f>IF(AB368=0,0,AB368/$R368*เงื่อนไข!$B$4)</f>
        <v>0</v>
      </c>
      <c r="AE368" s="181">
        <f t="shared" si="83"/>
        <v>0</v>
      </c>
      <c r="AF368" s="175">
        <f>SUMIF(วันทำงาน!$F$554:$F$687,$B368,วันทำงาน!$J$554:$J$687)</f>
        <v>0</v>
      </c>
      <c r="AG368" s="182">
        <f>IF((AND($W368&gt;=100%,$W368&lt;&gt;"")),เงื่อนไข!$F$8*Y368/$V368,0)</f>
        <v>0</v>
      </c>
      <c r="AH368" s="181">
        <f>SUM(วันทำงาน!AR368:AT368,วันทำงาน!AV368:AX368)</f>
        <v>0</v>
      </c>
      <c r="AI368" s="150"/>
      <c r="AJ368" s="150">
        <f>IF($W368="",0,IF($W368&gt;=100%,เงื่อนไข!$L$4,IF($W368&gt;=80%,เงื่อนไข!$K$4,IF($W368&gt;=50%,เงื่อนไข!$J$4,IF($W368&lt;50%,เงื่อนไข!$I$4)))))</f>
        <v>0</v>
      </c>
      <c r="AK368" s="179">
        <f t="shared" si="79"/>
        <v>0</v>
      </c>
      <c r="AL368" s="175">
        <f t="shared" si="80"/>
        <v>0</v>
      </c>
      <c r="AM368" s="175">
        <f>IF(AK368=0,0,AK368/$R368*เงื่อนไข!$B$4)</f>
        <v>0</v>
      </c>
      <c r="AN368" s="181">
        <f t="shared" si="84"/>
        <v>0</v>
      </c>
      <c r="AO368" s="175">
        <f>SUMIF(วันทำงาน!$F$554:$F$687,$B368,วันทำงาน!$K$554:$K$687)</f>
        <v>0</v>
      </c>
      <c r="AP368" s="182">
        <f>IF((AND($W368&gt;=100%,$W368&lt;&gt;"")),เงื่อนไข!$F$8*AH368/$V368,0)</f>
        <v>0</v>
      </c>
      <c r="AQ368" s="184">
        <f>วันทำงาน!AU368</f>
        <v>0</v>
      </c>
      <c r="AR368" s="150"/>
      <c r="AS368" s="150">
        <f>IF(W368="",0,IF($W368&gt;=100%,เงื่อนไข!$P$4,IF($W368&gt;=80%,เงื่อนไข!$O$4,IF($W368&gt;=50%,เงื่อนไข!$N$4,IF($W368&lt;50%,เงื่อนไข!$M$4)))))</f>
        <v>0</v>
      </c>
      <c r="AT368" s="179">
        <f t="shared" si="81"/>
        <v>0</v>
      </c>
      <c r="AU368" s="175">
        <f t="shared" si="82"/>
        <v>0</v>
      </c>
      <c r="AV368" s="175">
        <f>IF(AT368=0,0,AT368/$R368*เงื่อนไข!$B$4)</f>
        <v>0</v>
      </c>
      <c r="AW368" s="181">
        <f t="shared" si="85"/>
        <v>0</v>
      </c>
      <c r="AX368" s="175">
        <f>SUMIF(วันทำงาน!$F$554:$F$687,$B368,วันทำงาน!$L$554:$L$687)</f>
        <v>0</v>
      </c>
      <c r="AY368" s="182">
        <f>IF((AND($W368&gt;=100%,$W368&lt;&gt;"")),เงื่อนไข!$F$8*AQ368/$V368,0)</f>
        <v>0</v>
      </c>
    </row>
    <row r="369" spans="1:51" s="6" customFormat="1" x14ac:dyDescent="0.25">
      <c r="A369" s="124" t="str">
        <f>IF(วันทำงาน!A369&lt;&gt;"",วันทำงาน!A369,"")</f>
        <v/>
      </c>
      <c r="B369" s="124" t="str">
        <f>IF(วันทำงาน!B369&lt;&gt;"",วันทำงาน!B369,"")</f>
        <v/>
      </c>
      <c r="C369" s="124"/>
      <c r="D369" s="124" t="str">
        <f>IF(วันทำงาน!C369&lt;&gt;"",วันทำงาน!C369,"")</f>
        <v/>
      </c>
      <c r="E369" s="125" t="str">
        <f>IF(วันทำงาน!D369&lt;&gt;"",วันทำงาน!D369,"")</f>
        <v/>
      </c>
      <c r="F369" s="90" t="str">
        <f>IF(วันทำงาน!E369&lt;&gt;"",วันทำงาน!E369,"")</f>
        <v/>
      </c>
      <c r="G369" s="124" t="str">
        <f>IF(วันทำงาน!F369&lt;&gt;"",วันทำงาน!F369,"")</f>
        <v/>
      </c>
      <c r="H369" s="136" t="str">
        <f>IF(F369="Salesman",วันทำงาน!G369,"")</f>
        <v/>
      </c>
      <c r="I369" s="141" t="str">
        <f>IF($H369="","",AB369/$R369*(100%-เงื่อนไข!$B$4))</f>
        <v/>
      </c>
      <c r="J369" s="141" t="str">
        <f>IF($H369="","",AK369/$R369*(100%-เงื่อนไข!$B$4))</f>
        <v/>
      </c>
      <c r="K369" s="141" t="str">
        <f>IF($H369="","",AT369/$R369*(100%-เงื่อนไข!$B$4))</f>
        <v/>
      </c>
      <c r="L369" s="141" t="str">
        <f t="shared" si="86"/>
        <v/>
      </c>
      <c r="M369" s="142" t="str">
        <f>IF((OR(วันทำงาน!H369="",$F$1="")),"",IF(F369="Salesman",วันทำงาน!H369,""))</f>
        <v/>
      </c>
      <c r="N369" s="111">
        <f>IF($M369="",0,IF($X369="P",Y369*เงื่อนไข!$C$5,0))</f>
        <v>0</v>
      </c>
      <c r="O369" s="111">
        <f>IF($M369="",0,IF($X369="P",AH369*เงื่อนไข!$C$5,0))</f>
        <v>0</v>
      </c>
      <c r="P369" s="141">
        <f>IF($M369="",0,IF($X369="P",AQ369*เงื่อนไข!$C$5,0))</f>
        <v>0</v>
      </c>
      <c r="Q369" s="141">
        <f t="shared" si="87"/>
        <v>0</v>
      </c>
      <c r="R369" s="124" t="str">
        <f>IF($A369="","",IF(วันทำงาน!J369&lt;&gt;"",วันทำงาน!J369,""))</f>
        <v/>
      </c>
      <c r="S369" s="124" t="str">
        <f>IF($A369="","",IF(วันทำงาน!K369&lt;&gt;"",วันทำงาน!K369,""))</f>
        <v/>
      </c>
      <c r="T369" s="156">
        <f>IF(วันทำงาน!AZ369&lt;&gt;"",IF(วันทำงาน!AZ369&gt;S369,S369,วันทำงาน!AZ369),"")</f>
        <v>1</v>
      </c>
      <c r="U369" s="106" t="str">
        <f>IF(A369="","",เงื่อนไข!C$4)</f>
        <v/>
      </c>
      <c r="V369" s="106">
        <f t="shared" si="74"/>
        <v>0</v>
      </c>
      <c r="W369" s="105" t="str">
        <f t="shared" si="75"/>
        <v/>
      </c>
      <c r="X369" s="186" t="str">
        <f t="shared" si="76"/>
        <v/>
      </c>
      <c r="Y369" s="184">
        <f>วันทำงาน!AQ369</f>
        <v>0</v>
      </c>
      <c r="Z369" s="150"/>
      <c r="AA369" s="150">
        <f>IF($W369="",0,IF($W369&gt;=100%,เงื่อนไข!$H$4,IF($W369&gt;=80%,เงื่อนไข!$G$4,IF($W369&gt;=50%,เงื่อนไข!$F$4,IF($W369&lt;50%,เงื่อนไข!$E$4)))))</f>
        <v>0</v>
      </c>
      <c r="AB369" s="179">
        <f t="shared" si="77"/>
        <v>0</v>
      </c>
      <c r="AC369" s="141">
        <f t="shared" si="78"/>
        <v>0</v>
      </c>
      <c r="AD369" s="175">
        <f>IF(AB369=0,0,AB369/$R369*เงื่อนไข!$B$4)</f>
        <v>0</v>
      </c>
      <c r="AE369" s="181">
        <f t="shared" si="83"/>
        <v>0</v>
      </c>
      <c r="AF369" s="175">
        <f>SUMIF(วันทำงาน!$F$554:$F$687,$B369,วันทำงาน!$J$554:$J$687)</f>
        <v>0</v>
      </c>
      <c r="AG369" s="182">
        <f>IF((AND($W369&gt;=100%,$W369&lt;&gt;"")),เงื่อนไข!$F$8*Y369/$V369,0)</f>
        <v>0</v>
      </c>
      <c r="AH369" s="181">
        <f>SUM(วันทำงาน!AR369:AT369,วันทำงาน!AV369:AX369)</f>
        <v>0</v>
      </c>
      <c r="AI369" s="150"/>
      <c r="AJ369" s="150">
        <f>IF($W369="",0,IF($W369&gt;=100%,เงื่อนไข!$L$4,IF($W369&gt;=80%,เงื่อนไข!$K$4,IF($W369&gt;=50%,เงื่อนไข!$J$4,IF($W369&lt;50%,เงื่อนไข!$I$4)))))</f>
        <v>0</v>
      </c>
      <c r="AK369" s="179">
        <f t="shared" si="79"/>
        <v>0</v>
      </c>
      <c r="AL369" s="175">
        <f t="shared" si="80"/>
        <v>0</v>
      </c>
      <c r="AM369" s="175">
        <f>IF(AK369=0,0,AK369/$R369*เงื่อนไข!$B$4)</f>
        <v>0</v>
      </c>
      <c r="AN369" s="181">
        <f t="shared" si="84"/>
        <v>0</v>
      </c>
      <c r="AO369" s="175">
        <f>SUMIF(วันทำงาน!$F$554:$F$687,$B369,วันทำงาน!$K$554:$K$687)</f>
        <v>0</v>
      </c>
      <c r="AP369" s="182">
        <f>IF((AND($W369&gt;=100%,$W369&lt;&gt;"")),เงื่อนไข!$F$8*AH369/$V369,0)</f>
        <v>0</v>
      </c>
      <c r="AQ369" s="184">
        <f>วันทำงาน!AU369</f>
        <v>0</v>
      </c>
      <c r="AR369" s="150"/>
      <c r="AS369" s="150">
        <f>IF(W369="",0,IF($W369&gt;=100%,เงื่อนไข!$P$4,IF($W369&gt;=80%,เงื่อนไข!$O$4,IF($W369&gt;=50%,เงื่อนไข!$N$4,IF($W369&lt;50%,เงื่อนไข!$M$4)))))</f>
        <v>0</v>
      </c>
      <c r="AT369" s="179">
        <f t="shared" si="81"/>
        <v>0</v>
      </c>
      <c r="AU369" s="175">
        <f t="shared" si="82"/>
        <v>0</v>
      </c>
      <c r="AV369" s="175">
        <f>IF(AT369=0,0,AT369/$R369*เงื่อนไข!$B$4)</f>
        <v>0</v>
      </c>
      <c r="AW369" s="181">
        <f t="shared" si="85"/>
        <v>0</v>
      </c>
      <c r="AX369" s="175">
        <f>SUMIF(วันทำงาน!$F$554:$F$687,$B369,วันทำงาน!$L$554:$L$687)</f>
        <v>0</v>
      </c>
      <c r="AY369" s="182">
        <f>IF((AND($W369&gt;=100%,$W369&lt;&gt;"")),เงื่อนไข!$F$8*AQ369/$V369,0)</f>
        <v>0</v>
      </c>
    </row>
    <row r="370" spans="1:51" s="6" customFormat="1" x14ac:dyDescent="0.25">
      <c r="A370" s="124" t="str">
        <f>IF(วันทำงาน!A370&lt;&gt;"",วันทำงาน!A370,"")</f>
        <v/>
      </c>
      <c r="B370" s="124" t="str">
        <f>IF(วันทำงาน!B370&lt;&gt;"",วันทำงาน!B370,"")</f>
        <v/>
      </c>
      <c r="C370" s="124"/>
      <c r="D370" s="124" t="str">
        <f>IF(วันทำงาน!C370&lt;&gt;"",วันทำงาน!C370,"")</f>
        <v/>
      </c>
      <c r="E370" s="125" t="str">
        <f>IF(วันทำงาน!D370&lt;&gt;"",วันทำงาน!D370,"")</f>
        <v/>
      </c>
      <c r="F370" s="90" t="str">
        <f>IF(วันทำงาน!E370&lt;&gt;"",วันทำงาน!E370,"")</f>
        <v/>
      </c>
      <c r="G370" s="124" t="str">
        <f>IF(วันทำงาน!F370&lt;&gt;"",วันทำงาน!F370,"")</f>
        <v/>
      </c>
      <c r="H370" s="136" t="str">
        <f>IF(F370="Salesman",วันทำงาน!G370,"")</f>
        <v/>
      </c>
      <c r="I370" s="141" t="str">
        <f>IF($H370="","",AB370/$R370*(100%-เงื่อนไข!$B$4))</f>
        <v/>
      </c>
      <c r="J370" s="141" t="str">
        <f>IF($H370="","",AK370/$R370*(100%-เงื่อนไข!$B$4))</f>
        <v/>
      </c>
      <c r="K370" s="141" t="str">
        <f>IF($H370="","",AT370/$R370*(100%-เงื่อนไข!$B$4))</f>
        <v/>
      </c>
      <c r="L370" s="141" t="str">
        <f t="shared" si="86"/>
        <v/>
      </c>
      <c r="M370" s="142" t="str">
        <f>IF((OR(วันทำงาน!H370="",$F$1="")),"",IF(F370="Salesman",วันทำงาน!H370,""))</f>
        <v/>
      </c>
      <c r="N370" s="111">
        <f>IF($M370="",0,IF($X370="P",Y370*เงื่อนไข!$C$5,0))</f>
        <v>0</v>
      </c>
      <c r="O370" s="111">
        <f>IF($M370="",0,IF($X370="P",AH370*เงื่อนไข!$C$5,0))</f>
        <v>0</v>
      </c>
      <c r="P370" s="141">
        <f>IF($M370="",0,IF($X370="P",AQ370*เงื่อนไข!$C$5,0))</f>
        <v>0</v>
      </c>
      <c r="Q370" s="141">
        <f t="shared" si="87"/>
        <v>0</v>
      </c>
      <c r="R370" s="124" t="str">
        <f>IF($A370="","",IF(วันทำงาน!J370&lt;&gt;"",วันทำงาน!J370,""))</f>
        <v/>
      </c>
      <c r="S370" s="124" t="str">
        <f>IF($A370="","",IF(วันทำงาน!K370&lt;&gt;"",วันทำงาน!K370,""))</f>
        <v/>
      </c>
      <c r="T370" s="156">
        <f>IF(วันทำงาน!AZ370&lt;&gt;"",IF(วันทำงาน!AZ370&gt;S370,S370,วันทำงาน!AZ370),"")</f>
        <v>1</v>
      </c>
      <c r="U370" s="106" t="str">
        <f>IF(A370="","",เงื่อนไข!C$4)</f>
        <v/>
      </c>
      <c r="V370" s="106">
        <f t="shared" si="74"/>
        <v>0</v>
      </c>
      <c r="W370" s="105" t="str">
        <f t="shared" si="75"/>
        <v/>
      </c>
      <c r="X370" s="186" t="str">
        <f t="shared" si="76"/>
        <v/>
      </c>
      <c r="Y370" s="184">
        <f>วันทำงาน!AQ370</f>
        <v>0</v>
      </c>
      <c r="Z370" s="150"/>
      <c r="AA370" s="150">
        <f>IF($W370="",0,IF($W370&gt;=100%,เงื่อนไข!$H$4,IF($W370&gt;=80%,เงื่อนไข!$G$4,IF($W370&gt;=50%,เงื่อนไข!$F$4,IF($W370&lt;50%,เงื่อนไข!$E$4)))))</f>
        <v>0</v>
      </c>
      <c r="AB370" s="179">
        <f t="shared" si="77"/>
        <v>0</v>
      </c>
      <c r="AC370" s="141">
        <f t="shared" si="78"/>
        <v>0</v>
      </c>
      <c r="AD370" s="175">
        <f>IF(AB370=0,0,AB370/$R370*เงื่อนไข!$B$4)</f>
        <v>0</v>
      </c>
      <c r="AE370" s="181">
        <f t="shared" si="83"/>
        <v>0</v>
      </c>
      <c r="AF370" s="175">
        <f>SUMIF(วันทำงาน!$F$554:$F$687,$B370,วันทำงาน!$J$554:$J$687)</f>
        <v>0</v>
      </c>
      <c r="AG370" s="182">
        <f>IF((AND($W370&gt;=100%,$W370&lt;&gt;"")),เงื่อนไข!$F$8*Y370/$V370,0)</f>
        <v>0</v>
      </c>
      <c r="AH370" s="181">
        <f>SUM(วันทำงาน!AR370:AT370,วันทำงาน!AV370:AX370)</f>
        <v>0</v>
      </c>
      <c r="AI370" s="150"/>
      <c r="AJ370" s="150">
        <f>IF($W370="",0,IF($W370&gt;=100%,เงื่อนไข!$L$4,IF($W370&gt;=80%,เงื่อนไข!$K$4,IF($W370&gt;=50%,เงื่อนไข!$J$4,IF($W370&lt;50%,เงื่อนไข!$I$4)))))</f>
        <v>0</v>
      </c>
      <c r="AK370" s="179">
        <f t="shared" si="79"/>
        <v>0</v>
      </c>
      <c r="AL370" s="175">
        <f t="shared" si="80"/>
        <v>0</v>
      </c>
      <c r="AM370" s="175">
        <f>IF(AK370=0,0,AK370/$R370*เงื่อนไข!$B$4)</f>
        <v>0</v>
      </c>
      <c r="AN370" s="181">
        <f t="shared" si="84"/>
        <v>0</v>
      </c>
      <c r="AO370" s="175">
        <f>SUMIF(วันทำงาน!$F$554:$F$687,$B370,วันทำงาน!$K$554:$K$687)</f>
        <v>0</v>
      </c>
      <c r="AP370" s="182">
        <f>IF((AND($W370&gt;=100%,$W370&lt;&gt;"")),เงื่อนไข!$F$8*AH370/$V370,0)</f>
        <v>0</v>
      </c>
      <c r="AQ370" s="184">
        <f>วันทำงาน!AU370</f>
        <v>0</v>
      </c>
      <c r="AR370" s="150"/>
      <c r="AS370" s="150">
        <f>IF(W370="",0,IF($W370&gt;=100%,เงื่อนไข!$P$4,IF($W370&gt;=80%,เงื่อนไข!$O$4,IF($W370&gt;=50%,เงื่อนไข!$N$4,IF($W370&lt;50%,เงื่อนไข!$M$4)))))</f>
        <v>0</v>
      </c>
      <c r="AT370" s="179">
        <f t="shared" si="81"/>
        <v>0</v>
      </c>
      <c r="AU370" s="175">
        <f t="shared" si="82"/>
        <v>0</v>
      </c>
      <c r="AV370" s="175">
        <f>IF(AT370=0,0,AT370/$R370*เงื่อนไข!$B$4)</f>
        <v>0</v>
      </c>
      <c r="AW370" s="181">
        <f t="shared" si="85"/>
        <v>0</v>
      </c>
      <c r="AX370" s="175">
        <f>SUMIF(วันทำงาน!$F$554:$F$687,$B370,วันทำงาน!$L$554:$L$687)</f>
        <v>0</v>
      </c>
      <c r="AY370" s="182">
        <f>IF((AND($W370&gt;=100%,$W370&lt;&gt;"")),เงื่อนไข!$F$8*AQ370/$V370,0)</f>
        <v>0</v>
      </c>
    </row>
    <row r="371" spans="1:51" s="6" customFormat="1" x14ac:dyDescent="0.25">
      <c r="A371" s="124" t="str">
        <f>IF(วันทำงาน!A371&lt;&gt;"",วันทำงาน!A371,"")</f>
        <v/>
      </c>
      <c r="B371" s="124" t="str">
        <f>IF(วันทำงาน!B371&lt;&gt;"",วันทำงาน!B371,"")</f>
        <v/>
      </c>
      <c r="C371" s="124"/>
      <c r="D371" s="124" t="str">
        <f>IF(วันทำงาน!C371&lt;&gt;"",วันทำงาน!C371,"")</f>
        <v/>
      </c>
      <c r="E371" s="125" t="str">
        <f>IF(วันทำงาน!D371&lt;&gt;"",วันทำงาน!D371,"")</f>
        <v/>
      </c>
      <c r="F371" s="90" t="str">
        <f>IF(วันทำงาน!E371&lt;&gt;"",วันทำงาน!E371,"")</f>
        <v/>
      </c>
      <c r="G371" s="124" t="str">
        <f>IF(วันทำงาน!F371&lt;&gt;"",วันทำงาน!F371,"")</f>
        <v/>
      </c>
      <c r="H371" s="136" t="str">
        <f>IF(F371="Salesman",วันทำงาน!G371,"")</f>
        <v/>
      </c>
      <c r="I371" s="141" t="str">
        <f>IF($H371="","",AB371/$R371*(100%-เงื่อนไข!$B$4))</f>
        <v/>
      </c>
      <c r="J371" s="141" t="str">
        <f>IF($H371="","",AK371/$R371*(100%-เงื่อนไข!$B$4))</f>
        <v/>
      </c>
      <c r="K371" s="141" t="str">
        <f>IF($H371="","",AT371/$R371*(100%-เงื่อนไข!$B$4))</f>
        <v/>
      </c>
      <c r="L371" s="141" t="str">
        <f t="shared" si="86"/>
        <v/>
      </c>
      <c r="M371" s="142" t="str">
        <f>IF((OR(วันทำงาน!H371="",$F$1="")),"",IF(F371="Salesman",วันทำงาน!H371,""))</f>
        <v/>
      </c>
      <c r="N371" s="111">
        <f>IF($M371="",0,IF($X371="P",Y371*เงื่อนไข!$C$5,0))</f>
        <v>0</v>
      </c>
      <c r="O371" s="111">
        <f>IF($M371="",0,IF($X371="P",AH371*เงื่อนไข!$C$5,0))</f>
        <v>0</v>
      </c>
      <c r="P371" s="141">
        <f>IF($M371="",0,IF($X371="P",AQ371*เงื่อนไข!$C$5,0))</f>
        <v>0</v>
      </c>
      <c r="Q371" s="141">
        <f t="shared" si="87"/>
        <v>0</v>
      </c>
      <c r="R371" s="124" t="str">
        <f>IF($A371="","",IF(วันทำงาน!J371&lt;&gt;"",วันทำงาน!J371,""))</f>
        <v/>
      </c>
      <c r="S371" s="124" t="str">
        <f>IF($A371="","",IF(วันทำงาน!K371&lt;&gt;"",วันทำงาน!K371,""))</f>
        <v/>
      </c>
      <c r="T371" s="156">
        <f>IF(วันทำงาน!AZ371&lt;&gt;"",IF(วันทำงาน!AZ371&gt;S371,S371,วันทำงาน!AZ371),"")</f>
        <v>1</v>
      </c>
      <c r="U371" s="106" t="str">
        <f>IF(A371="","",เงื่อนไข!C$4)</f>
        <v/>
      </c>
      <c r="V371" s="106">
        <f t="shared" si="74"/>
        <v>0</v>
      </c>
      <c r="W371" s="105" t="str">
        <f t="shared" si="75"/>
        <v/>
      </c>
      <c r="X371" s="186" t="str">
        <f t="shared" si="76"/>
        <v/>
      </c>
      <c r="Y371" s="184">
        <f>วันทำงาน!AQ371</f>
        <v>0</v>
      </c>
      <c r="Z371" s="150"/>
      <c r="AA371" s="150">
        <f>IF($W371="",0,IF($W371&gt;=100%,เงื่อนไข!$H$4,IF($W371&gt;=80%,เงื่อนไข!$G$4,IF($W371&gt;=50%,เงื่อนไข!$F$4,IF($W371&lt;50%,เงื่อนไข!$E$4)))))</f>
        <v>0</v>
      </c>
      <c r="AB371" s="179">
        <f t="shared" si="77"/>
        <v>0</v>
      </c>
      <c r="AC371" s="141">
        <f t="shared" si="78"/>
        <v>0</v>
      </c>
      <c r="AD371" s="175">
        <f>IF(AB371=0,0,AB371/$R371*เงื่อนไข!$B$4)</f>
        <v>0</v>
      </c>
      <c r="AE371" s="181">
        <f t="shared" si="83"/>
        <v>0</v>
      </c>
      <c r="AF371" s="175">
        <f>SUMIF(วันทำงาน!$F$554:$F$687,$B371,วันทำงาน!$J$554:$J$687)</f>
        <v>0</v>
      </c>
      <c r="AG371" s="182">
        <f>IF((AND($W371&gt;=100%,$W371&lt;&gt;"")),เงื่อนไข!$F$8*Y371/$V371,0)</f>
        <v>0</v>
      </c>
      <c r="AH371" s="181">
        <f>SUM(วันทำงาน!AR371:AT371,วันทำงาน!AV371:AX371)</f>
        <v>0</v>
      </c>
      <c r="AI371" s="150"/>
      <c r="AJ371" s="150">
        <f>IF($W371="",0,IF($W371&gt;=100%,เงื่อนไข!$L$4,IF($W371&gt;=80%,เงื่อนไข!$K$4,IF($W371&gt;=50%,เงื่อนไข!$J$4,IF($W371&lt;50%,เงื่อนไข!$I$4)))))</f>
        <v>0</v>
      </c>
      <c r="AK371" s="179">
        <f t="shared" si="79"/>
        <v>0</v>
      </c>
      <c r="AL371" s="175">
        <f t="shared" si="80"/>
        <v>0</v>
      </c>
      <c r="AM371" s="175">
        <f>IF(AK371=0,0,AK371/$R371*เงื่อนไข!$B$4)</f>
        <v>0</v>
      </c>
      <c r="AN371" s="181">
        <f t="shared" si="84"/>
        <v>0</v>
      </c>
      <c r="AO371" s="175">
        <f>SUMIF(วันทำงาน!$F$554:$F$687,$B371,วันทำงาน!$K$554:$K$687)</f>
        <v>0</v>
      </c>
      <c r="AP371" s="182">
        <f>IF((AND($W371&gt;=100%,$W371&lt;&gt;"")),เงื่อนไข!$F$8*AH371/$V371,0)</f>
        <v>0</v>
      </c>
      <c r="AQ371" s="184">
        <f>วันทำงาน!AU371</f>
        <v>0</v>
      </c>
      <c r="AR371" s="150"/>
      <c r="AS371" s="150">
        <f>IF(W371="",0,IF($W371&gt;=100%,เงื่อนไข!$P$4,IF($W371&gt;=80%,เงื่อนไข!$O$4,IF($W371&gt;=50%,เงื่อนไข!$N$4,IF($W371&lt;50%,เงื่อนไข!$M$4)))))</f>
        <v>0</v>
      </c>
      <c r="AT371" s="179">
        <f t="shared" si="81"/>
        <v>0</v>
      </c>
      <c r="AU371" s="175">
        <f t="shared" si="82"/>
        <v>0</v>
      </c>
      <c r="AV371" s="175">
        <f>IF(AT371=0,0,AT371/$R371*เงื่อนไข!$B$4)</f>
        <v>0</v>
      </c>
      <c r="AW371" s="181">
        <f t="shared" si="85"/>
        <v>0</v>
      </c>
      <c r="AX371" s="175">
        <f>SUMIF(วันทำงาน!$F$554:$F$687,$B371,วันทำงาน!$L$554:$L$687)</f>
        <v>0</v>
      </c>
      <c r="AY371" s="182">
        <f>IF((AND($W371&gt;=100%,$W371&lt;&gt;"")),เงื่อนไข!$F$8*AQ371/$V371,0)</f>
        <v>0</v>
      </c>
    </row>
    <row r="372" spans="1:51" s="6" customFormat="1" x14ac:dyDescent="0.25">
      <c r="A372" s="124" t="str">
        <f>IF(วันทำงาน!A372&lt;&gt;"",วันทำงาน!A372,"")</f>
        <v/>
      </c>
      <c r="B372" s="124" t="str">
        <f>IF(วันทำงาน!B372&lt;&gt;"",วันทำงาน!B372,"")</f>
        <v/>
      </c>
      <c r="C372" s="124"/>
      <c r="D372" s="124" t="str">
        <f>IF(วันทำงาน!C372&lt;&gt;"",วันทำงาน!C372,"")</f>
        <v/>
      </c>
      <c r="E372" s="125" t="str">
        <f>IF(วันทำงาน!D372&lt;&gt;"",วันทำงาน!D372,"")</f>
        <v/>
      </c>
      <c r="F372" s="90" t="str">
        <f>IF(วันทำงาน!E372&lt;&gt;"",วันทำงาน!E372,"")</f>
        <v/>
      </c>
      <c r="G372" s="124" t="str">
        <f>IF(วันทำงาน!F372&lt;&gt;"",วันทำงาน!F372,"")</f>
        <v/>
      </c>
      <c r="H372" s="136" t="str">
        <f>IF(F372="Salesman",วันทำงาน!G372,"")</f>
        <v/>
      </c>
      <c r="I372" s="141" t="str">
        <f>IF($H372="","",AB372/$R372*(100%-เงื่อนไข!$B$4))</f>
        <v/>
      </c>
      <c r="J372" s="141" t="str">
        <f>IF($H372="","",AK372/$R372*(100%-เงื่อนไข!$B$4))</f>
        <v/>
      </c>
      <c r="K372" s="141" t="str">
        <f>IF($H372="","",AT372/$R372*(100%-เงื่อนไข!$B$4))</f>
        <v/>
      </c>
      <c r="L372" s="141" t="str">
        <f t="shared" si="86"/>
        <v/>
      </c>
      <c r="M372" s="142" t="str">
        <f>IF((OR(วันทำงาน!H372="",$F$1="")),"",IF(F372="Salesman",วันทำงาน!H372,""))</f>
        <v/>
      </c>
      <c r="N372" s="111">
        <f>IF($M372="",0,IF($X372="P",Y372*เงื่อนไข!$C$5,0))</f>
        <v>0</v>
      </c>
      <c r="O372" s="111">
        <f>IF($M372="",0,IF($X372="P",AH372*เงื่อนไข!$C$5,0))</f>
        <v>0</v>
      </c>
      <c r="P372" s="141">
        <f>IF($M372="",0,IF($X372="P",AQ372*เงื่อนไข!$C$5,0))</f>
        <v>0</v>
      </c>
      <c r="Q372" s="141">
        <f t="shared" si="87"/>
        <v>0</v>
      </c>
      <c r="R372" s="124" t="str">
        <f>IF($A372="","",IF(วันทำงาน!J372&lt;&gt;"",วันทำงาน!J372,""))</f>
        <v/>
      </c>
      <c r="S372" s="124" t="str">
        <f>IF($A372="","",IF(วันทำงาน!K372&lt;&gt;"",วันทำงาน!K372,""))</f>
        <v/>
      </c>
      <c r="T372" s="156">
        <f>IF(วันทำงาน!AZ372&lt;&gt;"",IF(วันทำงาน!AZ372&gt;S372,S372,วันทำงาน!AZ372),"")</f>
        <v>1</v>
      </c>
      <c r="U372" s="106" t="str">
        <f>IF(A372="","",เงื่อนไข!C$4)</f>
        <v/>
      </c>
      <c r="V372" s="106">
        <f t="shared" si="74"/>
        <v>0</v>
      </c>
      <c r="W372" s="105" t="str">
        <f t="shared" si="75"/>
        <v/>
      </c>
      <c r="X372" s="186" t="str">
        <f t="shared" si="76"/>
        <v/>
      </c>
      <c r="Y372" s="184">
        <f>วันทำงาน!AQ372</f>
        <v>0</v>
      </c>
      <c r="Z372" s="150"/>
      <c r="AA372" s="150">
        <f>IF($W372="",0,IF($W372&gt;=100%,เงื่อนไข!$H$4,IF($W372&gt;=80%,เงื่อนไข!$G$4,IF($W372&gt;=50%,เงื่อนไข!$F$4,IF($W372&lt;50%,เงื่อนไข!$E$4)))))</f>
        <v>0</v>
      </c>
      <c r="AB372" s="179">
        <f t="shared" si="77"/>
        <v>0</v>
      </c>
      <c r="AC372" s="141">
        <f t="shared" si="78"/>
        <v>0</v>
      </c>
      <c r="AD372" s="175">
        <f>IF(AB372=0,0,AB372/$R372*เงื่อนไข!$B$4)</f>
        <v>0</v>
      </c>
      <c r="AE372" s="181">
        <f t="shared" si="83"/>
        <v>0</v>
      </c>
      <c r="AF372" s="175">
        <f>SUMIF(วันทำงาน!$F$554:$F$687,$B372,วันทำงาน!$J$554:$J$687)</f>
        <v>0</v>
      </c>
      <c r="AG372" s="182">
        <f>IF((AND($W372&gt;=100%,$W372&lt;&gt;"")),เงื่อนไข!$F$8*Y372/$V372,0)</f>
        <v>0</v>
      </c>
      <c r="AH372" s="181">
        <f>SUM(วันทำงาน!AR372:AT372,วันทำงาน!AV372:AX372)</f>
        <v>0</v>
      </c>
      <c r="AI372" s="150"/>
      <c r="AJ372" s="150">
        <f>IF($W372="",0,IF($W372&gt;=100%,เงื่อนไข!$L$4,IF($W372&gt;=80%,เงื่อนไข!$K$4,IF($W372&gt;=50%,เงื่อนไข!$J$4,IF($W372&lt;50%,เงื่อนไข!$I$4)))))</f>
        <v>0</v>
      </c>
      <c r="AK372" s="179">
        <f t="shared" si="79"/>
        <v>0</v>
      </c>
      <c r="AL372" s="175">
        <f t="shared" si="80"/>
        <v>0</v>
      </c>
      <c r="AM372" s="175">
        <f>IF(AK372=0,0,AK372/$R372*เงื่อนไข!$B$4)</f>
        <v>0</v>
      </c>
      <c r="AN372" s="181">
        <f t="shared" si="84"/>
        <v>0</v>
      </c>
      <c r="AO372" s="175">
        <f>SUMIF(วันทำงาน!$F$554:$F$687,$B372,วันทำงาน!$K$554:$K$687)</f>
        <v>0</v>
      </c>
      <c r="AP372" s="182">
        <f>IF((AND($W372&gt;=100%,$W372&lt;&gt;"")),เงื่อนไข!$F$8*AH372/$V372,0)</f>
        <v>0</v>
      </c>
      <c r="AQ372" s="184">
        <f>วันทำงาน!AU372</f>
        <v>0</v>
      </c>
      <c r="AR372" s="150"/>
      <c r="AS372" s="150">
        <f>IF(W372="",0,IF($W372&gt;=100%,เงื่อนไข!$P$4,IF($W372&gt;=80%,เงื่อนไข!$O$4,IF($W372&gt;=50%,เงื่อนไข!$N$4,IF($W372&lt;50%,เงื่อนไข!$M$4)))))</f>
        <v>0</v>
      </c>
      <c r="AT372" s="179">
        <f t="shared" si="81"/>
        <v>0</v>
      </c>
      <c r="AU372" s="175">
        <f t="shared" si="82"/>
        <v>0</v>
      </c>
      <c r="AV372" s="175">
        <f>IF(AT372=0,0,AT372/$R372*เงื่อนไข!$B$4)</f>
        <v>0</v>
      </c>
      <c r="AW372" s="181">
        <f t="shared" si="85"/>
        <v>0</v>
      </c>
      <c r="AX372" s="175">
        <f>SUMIF(วันทำงาน!$F$554:$F$687,$B372,วันทำงาน!$L$554:$L$687)</f>
        <v>0</v>
      </c>
      <c r="AY372" s="182">
        <f>IF((AND($W372&gt;=100%,$W372&lt;&gt;"")),เงื่อนไข!$F$8*AQ372/$V372,0)</f>
        <v>0</v>
      </c>
    </row>
    <row r="373" spans="1:51" s="6" customFormat="1" x14ac:dyDescent="0.25">
      <c r="A373" s="124" t="str">
        <f>IF(วันทำงาน!A373&lt;&gt;"",วันทำงาน!A373,"")</f>
        <v/>
      </c>
      <c r="B373" s="124" t="str">
        <f>IF(วันทำงาน!B373&lt;&gt;"",วันทำงาน!B373,"")</f>
        <v/>
      </c>
      <c r="C373" s="124"/>
      <c r="D373" s="124" t="str">
        <f>IF(วันทำงาน!C373&lt;&gt;"",วันทำงาน!C373,"")</f>
        <v/>
      </c>
      <c r="E373" s="125" t="str">
        <f>IF(วันทำงาน!D373&lt;&gt;"",วันทำงาน!D373,"")</f>
        <v/>
      </c>
      <c r="F373" s="90" t="str">
        <f>IF(วันทำงาน!E373&lt;&gt;"",วันทำงาน!E373,"")</f>
        <v/>
      </c>
      <c r="G373" s="124" t="str">
        <f>IF(วันทำงาน!F373&lt;&gt;"",วันทำงาน!F373,"")</f>
        <v/>
      </c>
      <c r="H373" s="136" t="str">
        <f>IF(F373="Salesman",วันทำงาน!G373,"")</f>
        <v/>
      </c>
      <c r="I373" s="141" t="str">
        <f>IF($H373="","",AB373/$R373*(100%-เงื่อนไข!$B$4))</f>
        <v/>
      </c>
      <c r="J373" s="141" t="str">
        <f>IF($H373="","",AK373/$R373*(100%-เงื่อนไข!$B$4))</f>
        <v/>
      </c>
      <c r="K373" s="141" t="str">
        <f>IF($H373="","",AT373/$R373*(100%-เงื่อนไข!$B$4))</f>
        <v/>
      </c>
      <c r="L373" s="141" t="str">
        <f t="shared" si="86"/>
        <v/>
      </c>
      <c r="M373" s="142" t="str">
        <f>IF((OR(วันทำงาน!H373="",$F$1="")),"",IF(F373="Salesman",วันทำงาน!H373,""))</f>
        <v/>
      </c>
      <c r="N373" s="111">
        <f>IF($M373="",0,IF($X373="P",Y373*เงื่อนไข!$C$5,0))</f>
        <v>0</v>
      </c>
      <c r="O373" s="111">
        <f>IF($M373="",0,IF($X373="P",AH373*เงื่อนไข!$C$5,0))</f>
        <v>0</v>
      </c>
      <c r="P373" s="141">
        <f>IF($M373="",0,IF($X373="P",AQ373*เงื่อนไข!$C$5,0))</f>
        <v>0</v>
      </c>
      <c r="Q373" s="141">
        <f t="shared" si="87"/>
        <v>0</v>
      </c>
      <c r="R373" s="124" t="str">
        <f>IF($A373="","",IF(วันทำงาน!J373&lt;&gt;"",วันทำงาน!J373,""))</f>
        <v/>
      </c>
      <c r="S373" s="124" t="str">
        <f>IF($A373="","",IF(วันทำงาน!K373&lt;&gt;"",วันทำงาน!K373,""))</f>
        <v/>
      </c>
      <c r="T373" s="156">
        <f>IF(วันทำงาน!AZ373&lt;&gt;"",IF(วันทำงาน!AZ373&gt;S373,S373,วันทำงาน!AZ373),"")</f>
        <v>1</v>
      </c>
      <c r="U373" s="106" t="str">
        <f>IF(A373="","",เงื่อนไข!C$4)</f>
        <v/>
      </c>
      <c r="V373" s="106">
        <f t="shared" si="74"/>
        <v>0</v>
      </c>
      <c r="W373" s="105" t="str">
        <f t="shared" si="75"/>
        <v/>
      </c>
      <c r="X373" s="186" t="str">
        <f t="shared" si="76"/>
        <v/>
      </c>
      <c r="Y373" s="184">
        <f>วันทำงาน!AQ373</f>
        <v>0</v>
      </c>
      <c r="Z373" s="150"/>
      <c r="AA373" s="150">
        <f>IF($W373="",0,IF($W373&gt;=100%,เงื่อนไข!$H$4,IF($W373&gt;=80%,เงื่อนไข!$G$4,IF($W373&gt;=50%,เงื่อนไข!$F$4,IF($W373&lt;50%,เงื่อนไข!$E$4)))))</f>
        <v>0</v>
      </c>
      <c r="AB373" s="179">
        <f t="shared" si="77"/>
        <v>0</v>
      </c>
      <c r="AC373" s="141">
        <f t="shared" si="78"/>
        <v>0</v>
      </c>
      <c r="AD373" s="175">
        <f>IF(AB373=0,0,AB373/$R373*เงื่อนไข!$B$4)</f>
        <v>0</v>
      </c>
      <c r="AE373" s="181">
        <f t="shared" si="83"/>
        <v>0</v>
      </c>
      <c r="AF373" s="175">
        <f>SUMIF(วันทำงาน!$F$554:$F$687,$B373,วันทำงาน!$J$554:$J$687)</f>
        <v>0</v>
      </c>
      <c r="AG373" s="182">
        <f>IF((AND($W373&gt;=100%,$W373&lt;&gt;"")),เงื่อนไข!$F$8*Y373/$V373,0)</f>
        <v>0</v>
      </c>
      <c r="AH373" s="181">
        <f>SUM(วันทำงาน!AR373:AT373,วันทำงาน!AV373:AX373)</f>
        <v>0</v>
      </c>
      <c r="AI373" s="150"/>
      <c r="AJ373" s="150">
        <f>IF($W373="",0,IF($W373&gt;=100%,เงื่อนไข!$L$4,IF($W373&gt;=80%,เงื่อนไข!$K$4,IF($W373&gt;=50%,เงื่อนไข!$J$4,IF($W373&lt;50%,เงื่อนไข!$I$4)))))</f>
        <v>0</v>
      </c>
      <c r="AK373" s="179">
        <f t="shared" si="79"/>
        <v>0</v>
      </c>
      <c r="AL373" s="175">
        <f t="shared" si="80"/>
        <v>0</v>
      </c>
      <c r="AM373" s="175">
        <f>IF(AK373=0,0,AK373/$R373*เงื่อนไข!$B$4)</f>
        <v>0</v>
      </c>
      <c r="AN373" s="181">
        <f t="shared" si="84"/>
        <v>0</v>
      </c>
      <c r="AO373" s="175">
        <f>SUMIF(วันทำงาน!$F$554:$F$687,$B373,วันทำงาน!$K$554:$K$687)</f>
        <v>0</v>
      </c>
      <c r="AP373" s="182">
        <f>IF((AND($W373&gt;=100%,$W373&lt;&gt;"")),เงื่อนไข!$F$8*AH373/$V373,0)</f>
        <v>0</v>
      </c>
      <c r="AQ373" s="184">
        <f>วันทำงาน!AU373</f>
        <v>0</v>
      </c>
      <c r="AR373" s="150"/>
      <c r="AS373" s="150">
        <f>IF(W373="",0,IF($W373&gt;=100%,เงื่อนไข!$P$4,IF($W373&gt;=80%,เงื่อนไข!$O$4,IF($W373&gt;=50%,เงื่อนไข!$N$4,IF($W373&lt;50%,เงื่อนไข!$M$4)))))</f>
        <v>0</v>
      </c>
      <c r="AT373" s="179">
        <f t="shared" si="81"/>
        <v>0</v>
      </c>
      <c r="AU373" s="175">
        <f t="shared" si="82"/>
        <v>0</v>
      </c>
      <c r="AV373" s="175">
        <f>IF(AT373=0,0,AT373/$R373*เงื่อนไข!$B$4)</f>
        <v>0</v>
      </c>
      <c r="AW373" s="181">
        <f t="shared" si="85"/>
        <v>0</v>
      </c>
      <c r="AX373" s="175">
        <f>SUMIF(วันทำงาน!$F$554:$F$687,$B373,วันทำงาน!$L$554:$L$687)</f>
        <v>0</v>
      </c>
      <c r="AY373" s="182">
        <f>IF((AND($W373&gt;=100%,$W373&lt;&gt;"")),เงื่อนไข!$F$8*AQ373/$V373,0)</f>
        <v>0</v>
      </c>
    </row>
    <row r="374" spans="1:51" s="6" customFormat="1" x14ac:dyDescent="0.25">
      <c r="A374" s="124" t="str">
        <f>IF(วันทำงาน!A374&lt;&gt;"",วันทำงาน!A374,"")</f>
        <v/>
      </c>
      <c r="B374" s="124" t="str">
        <f>IF(วันทำงาน!B374&lt;&gt;"",วันทำงาน!B374,"")</f>
        <v/>
      </c>
      <c r="C374" s="124"/>
      <c r="D374" s="124" t="str">
        <f>IF(วันทำงาน!C374&lt;&gt;"",วันทำงาน!C374,"")</f>
        <v/>
      </c>
      <c r="E374" s="125" t="str">
        <f>IF(วันทำงาน!D374&lt;&gt;"",วันทำงาน!D374,"")</f>
        <v/>
      </c>
      <c r="F374" s="90" t="str">
        <f>IF(วันทำงาน!E374&lt;&gt;"",วันทำงาน!E374,"")</f>
        <v/>
      </c>
      <c r="G374" s="124" t="str">
        <f>IF(วันทำงาน!F374&lt;&gt;"",วันทำงาน!F374,"")</f>
        <v/>
      </c>
      <c r="H374" s="136" t="str">
        <f>IF(F374="Salesman",วันทำงาน!G374,"")</f>
        <v/>
      </c>
      <c r="I374" s="141" t="str">
        <f>IF($H374="","",AB374/$R374*(100%-เงื่อนไข!$B$4))</f>
        <v/>
      </c>
      <c r="J374" s="141" t="str">
        <f>IF($H374="","",AK374/$R374*(100%-เงื่อนไข!$B$4))</f>
        <v/>
      </c>
      <c r="K374" s="141" t="str">
        <f>IF($H374="","",AT374/$R374*(100%-เงื่อนไข!$B$4))</f>
        <v/>
      </c>
      <c r="L374" s="141" t="str">
        <f t="shared" si="86"/>
        <v/>
      </c>
      <c r="M374" s="142" t="str">
        <f>IF((OR(วันทำงาน!H374="",$F$1="")),"",IF(F374="Salesman",วันทำงาน!H374,""))</f>
        <v/>
      </c>
      <c r="N374" s="111">
        <f>IF($M374="",0,IF($X374="P",Y374*เงื่อนไข!$C$5,0))</f>
        <v>0</v>
      </c>
      <c r="O374" s="111">
        <f>IF($M374="",0,IF($X374="P",AH374*เงื่อนไข!$C$5,0))</f>
        <v>0</v>
      </c>
      <c r="P374" s="141">
        <f>IF($M374="",0,IF($X374="P",AQ374*เงื่อนไข!$C$5,0))</f>
        <v>0</v>
      </c>
      <c r="Q374" s="141">
        <f t="shared" si="87"/>
        <v>0</v>
      </c>
      <c r="R374" s="124" t="str">
        <f>IF($A374="","",IF(วันทำงาน!J374&lt;&gt;"",วันทำงาน!J374,""))</f>
        <v/>
      </c>
      <c r="S374" s="124" t="str">
        <f>IF($A374="","",IF(วันทำงาน!K374&lt;&gt;"",วันทำงาน!K374,""))</f>
        <v/>
      </c>
      <c r="T374" s="156">
        <f>IF(วันทำงาน!AZ374&lt;&gt;"",IF(วันทำงาน!AZ374&gt;S374,S374,วันทำงาน!AZ374),"")</f>
        <v>1</v>
      </c>
      <c r="U374" s="106" t="str">
        <f>IF(A374="","",เงื่อนไข!C$4)</f>
        <v/>
      </c>
      <c r="V374" s="106">
        <f t="shared" si="74"/>
        <v>0</v>
      </c>
      <c r="W374" s="105" t="str">
        <f t="shared" si="75"/>
        <v/>
      </c>
      <c r="X374" s="186" t="str">
        <f t="shared" si="76"/>
        <v/>
      </c>
      <c r="Y374" s="184">
        <f>วันทำงาน!AQ374</f>
        <v>0</v>
      </c>
      <c r="Z374" s="150"/>
      <c r="AA374" s="150">
        <f>IF($W374="",0,IF($W374&gt;=100%,เงื่อนไข!$H$4,IF($W374&gt;=80%,เงื่อนไข!$G$4,IF($W374&gt;=50%,เงื่อนไข!$F$4,IF($W374&lt;50%,เงื่อนไข!$E$4)))))</f>
        <v>0</v>
      </c>
      <c r="AB374" s="179">
        <f t="shared" si="77"/>
        <v>0</v>
      </c>
      <c r="AC374" s="141">
        <f t="shared" si="78"/>
        <v>0</v>
      </c>
      <c r="AD374" s="175">
        <f>IF(AB374=0,0,AB374/$R374*เงื่อนไข!$B$4)</f>
        <v>0</v>
      </c>
      <c r="AE374" s="181">
        <f t="shared" si="83"/>
        <v>0</v>
      </c>
      <c r="AF374" s="175">
        <f>SUMIF(วันทำงาน!$F$554:$F$687,$B374,วันทำงาน!$J$554:$J$687)</f>
        <v>0</v>
      </c>
      <c r="AG374" s="182">
        <f>IF((AND($W374&gt;=100%,$W374&lt;&gt;"")),เงื่อนไข!$F$8*Y374/$V374,0)</f>
        <v>0</v>
      </c>
      <c r="AH374" s="181">
        <f>SUM(วันทำงาน!AR374:AT374,วันทำงาน!AV374:AX374)</f>
        <v>0</v>
      </c>
      <c r="AI374" s="150"/>
      <c r="AJ374" s="150">
        <f>IF($W374="",0,IF($W374&gt;=100%,เงื่อนไข!$L$4,IF($W374&gt;=80%,เงื่อนไข!$K$4,IF($W374&gt;=50%,เงื่อนไข!$J$4,IF($W374&lt;50%,เงื่อนไข!$I$4)))))</f>
        <v>0</v>
      </c>
      <c r="AK374" s="179">
        <f t="shared" si="79"/>
        <v>0</v>
      </c>
      <c r="AL374" s="175">
        <f t="shared" si="80"/>
        <v>0</v>
      </c>
      <c r="AM374" s="175">
        <f>IF(AK374=0,0,AK374/$R374*เงื่อนไข!$B$4)</f>
        <v>0</v>
      </c>
      <c r="AN374" s="181">
        <f t="shared" si="84"/>
        <v>0</v>
      </c>
      <c r="AO374" s="175">
        <f>SUMIF(วันทำงาน!$F$554:$F$687,$B374,วันทำงาน!$K$554:$K$687)</f>
        <v>0</v>
      </c>
      <c r="AP374" s="182">
        <f>IF((AND($W374&gt;=100%,$W374&lt;&gt;"")),เงื่อนไข!$F$8*AH374/$V374,0)</f>
        <v>0</v>
      </c>
      <c r="AQ374" s="184">
        <f>วันทำงาน!AU374</f>
        <v>0</v>
      </c>
      <c r="AR374" s="150"/>
      <c r="AS374" s="150">
        <f>IF(W374="",0,IF($W374&gt;=100%,เงื่อนไข!$P$4,IF($W374&gt;=80%,เงื่อนไข!$O$4,IF($W374&gt;=50%,เงื่อนไข!$N$4,IF($W374&lt;50%,เงื่อนไข!$M$4)))))</f>
        <v>0</v>
      </c>
      <c r="AT374" s="179">
        <f t="shared" si="81"/>
        <v>0</v>
      </c>
      <c r="AU374" s="175">
        <f t="shared" si="82"/>
        <v>0</v>
      </c>
      <c r="AV374" s="175">
        <f>IF(AT374=0,0,AT374/$R374*เงื่อนไข!$B$4)</f>
        <v>0</v>
      </c>
      <c r="AW374" s="181">
        <f t="shared" si="85"/>
        <v>0</v>
      </c>
      <c r="AX374" s="175">
        <f>SUMIF(วันทำงาน!$F$554:$F$687,$B374,วันทำงาน!$L$554:$L$687)</f>
        <v>0</v>
      </c>
      <c r="AY374" s="182">
        <f>IF((AND($W374&gt;=100%,$W374&lt;&gt;"")),เงื่อนไข!$F$8*AQ374/$V374,0)</f>
        <v>0</v>
      </c>
    </row>
    <row r="375" spans="1:51" s="6" customFormat="1" x14ac:dyDescent="0.25">
      <c r="A375" s="124" t="str">
        <f>IF(วันทำงาน!A375&lt;&gt;"",วันทำงาน!A375,"")</f>
        <v/>
      </c>
      <c r="B375" s="124" t="str">
        <f>IF(วันทำงาน!B375&lt;&gt;"",วันทำงาน!B375,"")</f>
        <v/>
      </c>
      <c r="C375" s="124"/>
      <c r="D375" s="124" t="str">
        <f>IF(วันทำงาน!C375&lt;&gt;"",วันทำงาน!C375,"")</f>
        <v/>
      </c>
      <c r="E375" s="125" t="str">
        <f>IF(วันทำงาน!D375&lt;&gt;"",วันทำงาน!D375,"")</f>
        <v/>
      </c>
      <c r="F375" s="90" t="str">
        <f>IF(วันทำงาน!E375&lt;&gt;"",วันทำงาน!E375,"")</f>
        <v/>
      </c>
      <c r="G375" s="124" t="str">
        <f>IF(วันทำงาน!F375&lt;&gt;"",วันทำงาน!F375,"")</f>
        <v/>
      </c>
      <c r="H375" s="136" t="str">
        <f>IF(F375="Salesman",วันทำงาน!G375,"")</f>
        <v/>
      </c>
      <c r="I375" s="141" t="str">
        <f>IF($H375="","",AB375/$R375*(100%-เงื่อนไข!$B$4))</f>
        <v/>
      </c>
      <c r="J375" s="141" t="str">
        <f>IF($H375="","",AK375/$R375*(100%-เงื่อนไข!$B$4))</f>
        <v/>
      </c>
      <c r="K375" s="141" t="str">
        <f>IF($H375="","",AT375/$R375*(100%-เงื่อนไข!$B$4))</f>
        <v/>
      </c>
      <c r="L375" s="141" t="str">
        <f t="shared" si="86"/>
        <v/>
      </c>
      <c r="M375" s="142" t="str">
        <f>IF((OR(วันทำงาน!H375="",$F$1="")),"",IF(F375="Salesman",วันทำงาน!H375,""))</f>
        <v/>
      </c>
      <c r="N375" s="111">
        <f>IF($M375="",0,IF($X375="P",Y375*เงื่อนไข!$C$5,0))</f>
        <v>0</v>
      </c>
      <c r="O375" s="111">
        <f>IF($M375="",0,IF($X375="P",AH375*เงื่อนไข!$C$5,0))</f>
        <v>0</v>
      </c>
      <c r="P375" s="141">
        <f>IF($M375="",0,IF($X375="P",AQ375*เงื่อนไข!$C$5,0))</f>
        <v>0</v>
      </c>
      <c r="Q375" s="141">
        <f t="shared" si="87"/>
        <v>0</v>
      </c>
      <c r="R375" s="124" t="str">
        <f>IF($A375="","",IF(วันทำงาน!J375&lt;&gt;"",วันทำงาน!J375,""))</f>
        <v/>
      </c>
      <c r="S375" s="124" t="str">
        <f>IF($A375="","",IF(วันทำงาน!K375&lt;&gt;"",วันทำงาน!K375,""))</f>
        <v/>
      </c>
      <c r="T375" s="156">
        <f>IF(วันทำงาน!AZ375&lt;&gt;"",IF(วันทำงาน!AZ375&gt;S375,S375,วันทำงาน!AZ375),"")</f>
        <v>1</v>
      </c>
      <c r="U375" s="106" t="str">
        <f>IF(A375="","",เงื่อนไข!C$4)</f>
        <v/>
      </c>
      <c r="V375" s="106">
        <f t="shared" si="74"/>
        <v>0</v>
      </c>
      <c r="W375" s="105" t="str">
        <f t="shared" si="75"/>
        <v/>
      </c>
      <c r="X375" s="186" t="str">
        <f t="shared" si="76"/>
        <v/>
      </c>
      <c r="Y375" s="184">
        <f>วันทำงาน!AQ375</f>
        <v>0</v>
      </c>
      <c r="Z375" s="150"/>
      <c r="AA375" s="150">
        <f>IF($W375="",0,IF($W375&gt;=100%,เงื่อนไข!$H$4,IF($W375&gt;=80%,เงื่อนไข!$G$4,IF($W375&gt;=50%,เงื่อนไข!$F$4,IF($W375&lt;50%,เงื่อนไข!$E$4)))))</f>
        <v>0</v>
      </c>
      <c r="AB375" s="179">
        <f t="shared" si="77"/>
        <v>0</v>
      </c>
      <c r="AC375" s="141">
        <f t="shared" si="78"/>
        <v>0</v>
      </c>
      <c r="AD375" s="175">
        <f>IF(AB375=0,0,AB375/$R375*เงื่อนไข!$B$4)</f>
        <v>0</v>
      </c>
      <c r="AE375" s="181">
        <f t="shared" si="83"/>
        <v>0</v>
      </c>
      <c r="AF375" s="175">
        <f>SUMIF(วันทำงาน!$F$554:$F$687,$B375,วันทำงาน!$J$554:$J$687)</f>
        <v>0</v>
      </c>
      <c r="AG375" s="182">
        <f>IF((AND($W375&gt;=100%,$W375&lt;&gt;"")),เงื่อนไข!$F$8*Y375/$V375,0)</f>
        <v>0</v>
      </c>
      <c r="AH375" s="181">
        <f>SUM(วันทำงาน!AR375:AT375,วันทำงาน!AV375:AX375)</f>
        <v>0</v>
      </c>
      <c r="AI375" s="150"/>
      <c r="AJ375" s="150">
        <f>IF($W375="",0,IF($W375&gt;=100%,เงื่อนไข!$L$4,IF($W375&gt;=80%,เงื่อนไข!$K$4,IF($W375&gt;=50%,เงื่อนไข!$J$4,IF($W375&lt;50%,เงื่อนไข!$I$4)))))</f>
        <v>0</v>
      </c>
      <c r="AK375" s="179">
        <f t="shared" si="79"/>
        <v>0</v>
      </c>
      <c r="AL375" s="175">
        <f t="shared" si="80"/>
        <v>0</v>
      </c>
      <c r="AM375" s="175">
        <f>IF(AK375=0,0,AK375/$R375*เงื่อนไข!$B$4)</f>
        <v>0</v>
      </c>
      <c r="AN375" s="181">
        <f t="shared" si="84"/>
        <v>0</v>
      </c>
      <c r="AO375" s="175">
        <f>SUMIF(วันทำงาน!$F$554:$F$687,$B375,วันทำงาน!$K$554:$K$687)</f>
        <v>0</v>
      </c>
      <c r="AP375" s="182">
        <f>IF((AND($W375&gt;=100%,$W375&lt;&gt;"")),เงื่อนไข!$F$8*AH375/$V375,0)</f>
        <v>0</v>
      </c>
      <c r="AQ375" s="184">
        <f>วันทำงาน!AU375</f>
        <v>0</v>
      </c>
      <c r="AR375" s="150"/>
      <c r="AS375" s="150">
        <f>IF(W375="",0,IF($W375&gt;=100%,เงื่อนไข!$P$4,IF($W375&gt;=80%,เงื่อนไข!$O$4,IF($W375&gt;=50%,เงื่อนไข!$N$4,IF($W375&lt;50%,เงื่อนไข!$M$4)))))</f>
        <v>0</v>
      </c>
      <c r="AT375" s="179">
        <f t="shared" si="81"/>
        <v>0</v>
      </c>
      <c r="AU375" s="175">
        <f t="shared" si="82"/>
        <v>0</v>
      </c>
      <c r="AV375" s="175">
        <f>IF(AT375=0,0,AT375/$R375*เงื่อนไข!$B$4)</f>
        <v>0</v>
      </c>
      <c r="AW375" s="181">
        <f t="shared" si="85"/>
        <v>0</v>
      </c>
      <c r="AX375" s="175">
        <f>SUMIF(วันทำงาน!$F$554:$F$687,$B375,วันทำงาน!$L$554:$L$687)</f>
        <v>0</v>
      </c>
      <c r="AY375" s="182">
        <f>IF((AND($W375&gt;=100%,$W375&lt;&gt;"")),เงื่อนไข!$F$8*AQ375/$V375,0)</f>
        <v>0</v>
      </c>
    </row>
    <row r="376" spans="1:51" s="6" customFormat="1" x14ac:dyDescent="0.25">
      <c r="A376" s="124" t="str">
        <f>IF(วันทำงาน!A376&lt;&gt;"",วันทำงาน!A376,"")</f>
        <v/>
      </c>
      <c r="B376" s="124" t="str">
        <f>IF(วันทำงาน!B376&lt;&gt;"",วันทำงาน!B376,"")</f>
        <v/>
      </c>
      <c r="C376" s="124"/>
      <c r="D376" s="124" t="str">
        <f>IF(วันทำงาน!C376&lt;&gt;"",วันทำงาน!C376,"")</f>
        <v/>
      </c>
      <c r="E376" s="125" t="str">
        <f>IF(วันทำงาน!D376&lt;&gt;"",วันทำงาน!D376,"")</f>
        <v/>
      </c>
      <c r="F376" s="90" t="str">
        <f>IF(วันทำงาน!E376&lt;&gt;"",วันทำงาน!E376,"")</f>
        <v/>
      </c>
      <c r="G376" s="124" t="str">
        <f>IF(วันทำงาน!F376&lt;&gt;"",วันทำงาน!F376,"")</f>
        <v/>
      </c>
      <c r="H376" s="136" t="str">
        <f>IF(F376="Salesman",วันทำงาน!G376,"")</f>
        <v/>
      </c>
      <c r="I376" s="141" t="str">
        <f>IF($H376="","",AB376/$R376*(100%-เงื่อนไข!$B$4))</f>
        <v/>
      </c>
      <c r="J376" s="141" t="str">
        <f>IF($H376="","",AK376/$R376*(100%-เงื่อนไข!$B$4))</f>
        <v/>
      </c>
      <c r="K376" s="141" t="str">
        <f>IF($H376="","",AT376/$R376*(100%-เงื่อนไข!$B$4))</f>
        <v/>
      </c>
      <c r="L376" s="141" t="str">
        <f t="shared" si="86"/>
        <v/>
      </c>
      <c r="M376" s="142" t="str">
        <f>IF((OR(วันทำงาน!H376="",$F$1="")),"",IF(F376="Salesman",วันทำงาน!H376,""))</f>
        <v/>
      </c>
      <c r="N376" s="111">
        <f>IF($M376="",0,IF($X376="P",Y376*เงื่อนไข!$C$5,0))</f>
        <v>0</v>
      </c>
      <c r="O376" s="111">
        <f>IF($M376="",0,IF($X376="P",AH376*เงื่อนไข!$C$5,0))</f>
        <v>0</v>
      </c>
      <c r="P376" s="141">
        <f>IF($M376="",0,IF($X376="P",AQ376*เงื่อนไข!$C$5,0))</f>
        <v>0</v>
      </c>
      <c r="Q376" s="141">
        <f t="shared" si="87"/>
        <v>0</v>
      </c>
      <c r="R376" s="124" t="str">
        <f>IF($A376="","",IF(วันทำงาน!J376&lt;&gt;"",วันทำงาน!J376,""))</f>
        <v/>
      </c>
      <c r="S376" s="124" t="str">
        <f>IF($A376="","",IF(วันทำงาน!K376&lt;&gt;"",วันทำงาน!K376,""))</f>
        <v/>
      </c>
      <c r="T376" s="156">
        <f>IF(วันทำงาน!AZ376&lt;&gt;"",IF(วันทำงาน!AZ376&gt;S376,S376,วันทำงาน!AZ376),"")</f>
        <v>1</v>
      </c>
      <c r="U376" s="106" t="str">
        <f>IF(A376="","",เงื่อนไข!C$4)</f>
        <v/>
      </c>
      <c r="V376" s="106">
        <f t="shared" si="74"/>
        <v>0</v>
      </c>
      <c r="W376" s="105" t="str">
        <f t="shared" si="75"/>
        <v/>
      </c>
      <c r="X376" s="186" t="str">
        <f t="shared" si="76"/>
        <v/>
      </c>
      <c r="Y376" s="184">
        <f>วันทำงาน!AQ376</f>
        <v>0</v>
      </c>
      <c r="Z376" s="150"/>
      <c r="AA376" s="150">
        <f>IF($W376="",0,IF($W376&gt;=100%,เงื่อนไข!$H$4,IF($W376&gt;=80%,เงื่อนไข!$G$4,IF($W376&gt;=50%,เงื่อนไข!$F$4,IF($W376&lt;50%,เงื่อนไข!$E$4)))))</f>
        <v>0</v>
      </c>
      <c r="AB376" s="179">
        <f t="shared" si="77"/>
        <v>0</v>
      </c>
      <c r="AC376" s="141">
        <f t="shared" si="78"/>
        <v>0</v>
      </c>
      <c r="AD376" s="175">
        <f>IF(AB376=0,0,AB376/$R376*เงื่อนไข!$B$4)</f>
        <v>0</v>
      </c>
      <c r="AE376" s="181">
        <f t="shared" si="83"/>
        <v>0</v>
      </c>
      <c r="AF376" s="175">
        <f>SUMIF(วันทำงาน!$F$554:$F$687,$B376,วันทำงาน!$J$554:$J$687)</f>
        <v>0</v>
      </c>
      <c r="AG376" s="182">
        <f>IF((AND($W376&gt;=100%,$W376&lt;&gt;"")),เงื่อนไข!$F$8*Y376/$V376,0)</f>
        <v>0</v>
      </c>
      <c r="AH376" s="181">
        <f>SUM(วันทำงาน!AR376:AT376,วันทำงาน!AV376:AX376)</f>
        <v>0</v>
      </c>
      <c r="AI376" s="150"/>
      <c r="AJ376" s="150">
        <f>IF($W376="",0,IF($W376&gt;=100%,เงื่อนไข!$L$4,IF($W376&gt;=80%,เงื่อนไข!$K$4,IF($W376&gt;=50%,เงื่อนไข!$J$4,IF($W376&lt;50%,เงื่อนไข!$I$4)))))</f>
        <v>0</v>
      </c>
      <c r="AK376" s="179">
        <f t="shared" si="79"/>
        <v>0</v>
      </c>
      <c r="AL376" s="175">
        <f t="shared" si="80"/>
        <v>0</v>
      </c>
      <c r="AM376" s="175">
        <f>IF(AK376=0,0,AK376/$R376*เงื่อนไข!$B$4)</f>
        <v>0</v>
      </c>
      <c r="AN376" s="181">
        <f t="shared" si="84"/>
        <v>0</v>
      </c>
      <c r="AO376" s="175">
        <f>SUMIF(วันทำงาน!$F$554:$F$687,$B376,วันทำงาน!$K$554:$K$687)</f>
        <v>0</v>
      </c>
      <c r="AP376" s="182">
        <f>IF((AND($W376&gt;=100%,$W376&lt;&gt;"")),เงื่อนไข!$F$8*AH376/$V376,0)</f>
        <v>0</v>
      </c>
      <c r="AQ376" s="184">
        <f>วันทำงาน!AU376</f>
        <v>0</v>
      </c>
      <c r="AR376" s="150"/>
      <c r="AS376" s="150">
        <f>IF(W376="",0,IF($W376&gt;=100%,เงื่อนไข!$P$4,IF($W376&gt;=80%,เงื่อนไข!$O$4,IF($W376&gt;=50%,เงื่อนไข!$N$4,IF($W376&lt;50%,เงื่อนไข!$M$4)))))</f>
        <v>0</v>
      </c>
      <c r="AT376" s="179">
        <f t="shared" si="81"/>
        <v>0</v>
      </c>
      <c r="AU376" s="175">
        <f t="shared" si="82"/>
        <v>0</v>
      </c>
      <c r="AV376" s="175">
        <f>IF(AT376=0,0,AT376/$R376*เงื่อนไข!$B$4)</f>
        <v>0</v>
      </c>
      <c r="AW376" s="181">
        <f t="shared" si="85"/>
        <v>0</v>
      </c>
      <c r="AX376" s="175">
        <f>SUMIF(วันทำงาน!$F$554:$F$687,$B376,วันทำงาน!$L$554:$L$687)</f>
        <v>0</v>
      </c>
      <c r="AY376" s="182">
        <f>IF((AND($W376&gt;=100%,$W376&lt;&gt;"")),เงื่อนไข!$F$8*AQ376/$V376,0)</f>
        <v>0</v>
      </c>
    </row>
    <row r="377" spans="1:51" s="6" customFormat="1" x14ac:dyDescent="0.25">
      <c r="A377" s="124" t="str">
        <f>IF(วันทำงาน!A377&lt;&gt;"",วันทำงาน!A377,"")</f>
        <v/>
      </c>
      <c r="B377" s="124" t="str">
        <f>IF(วันทำงาน!B377&lt;&gt;"",วันทำงาน!B377,"")</f>
        <v/>
      </c>
      <c r="C377" s="124"/>
      <c r="D377" s="124" t="str">
        <f>IF(วันทำงาน!C377&lt;&gt;"",วันทำงาน!C377,"")</f>
        <v/>
      </c>
      <c r="E377" s="125" t="str">
        <f>IF(วันทำงาน!D377&lt;&gt;"",วันทำงาน!D377,"")</f>
        <v/>
      </c>
      <c r="F377" s="90" t="str">
        <f>IF(วันทำงาน!E377&lt;&gt;"",วันทำงาน!E377,"")</f>
        <v/>
      </c>
      <c r="G377" s="124" t="str">
        <f>IF(วันทำงาน!F377&lt;&gt;"",วันทำงาน!F377,"")</f>
        <v/>
      </c>
      <c r="H377" s="136" t="str">
        <f>IF(F377="Salesman",วันทำงาน!G377,"")</f>
        <v/>
      </c>
      <c r="I377" s="141" t="str">
        <f>IF($H377="","",AB377/$R377*(100%-เงื่อนไข!$B$4))</f>
        <v/>
      </c>
      <c r="J377" s="141" t="str">
        <f>IF($H377="","",AK377/$R377*(100%-เงื่อนไข!$B$4))</f>
        <v/>
      </c>
      <c r="K377" s="141" t="str">
        <f>IF($H377="","",AT377/$R377*(100%-เงื่อนไข!$B$4))</f>
        <v/>
      </c>
      <c r="L377" s="141" t="str">
        <f t="shared" si="86"/>
        <v/>
      </c>
      <c r="M377" s="142" t="str">
        <f>IF((OR(วันทำงาน!H377="",$F$1="")),"",IF(F377="Salesman",วันทำงาน!H377,""))</f>
        <v/>
      </c>
      <c r="N377" s="111">
        <f>IF($M377="",0,IF($X377="P",Y377*เงื่อนไข!$C$5,0))</f>
        <v>0</v>
      </c>
      <c r="O377" s="111">
        <f>IF($M377="",0,IF($X377="P",AH377*เงื่อนไข!$C$5,0))</f>
        <v>0</v>
      </c>
      <c r="P377" s="141">
        <f>IF($M377="",0,IF($X377="P",AQ377*เงื่อนไข!$C$5,0))</f>
        <v>0</v>
      </c>
      <c r="Q377" s="141">
        <f t="shared" si="87"/>
        <v>0</v>
      </c>
      <c r="R377" s="124" t="str">
        <f>IF($A377="","",IF(วันทำงาน!J377&lt;&gt;"",วันทำงาน!J377,""))</f>
        <v/>
      </c>
      <c r="S377" s="124" t="str">
        <f>IF($A377="","",IF(วันทำงาน!K377&lt;&gt;"",วันทำงาน!K377,""))</f>
        <v/>
      </c>
      <c r="T377" s="156">
        <f>IF(วันทำงาน!AZ377&lt;&gt;"",IF(วันทำงาน!AZ377&gt;S377,S377,วันทำงาน!AZ377),"")</f>
        <v>1</v>
      </c>
      <c r="U377" s="106" t="str">
        <f>IF(A377="","",เงื่อนไข!C$4)</f>
        <v/>
      </c>
      <c r="V377" s="106">
        <f t="shared" si="74"/>
        <v>0</v>
      </c>
      <c r="W377" s="105" t="str">
        <f t="shared" si="75"/>
        <v/>
      </c>
      <c r="X377" s="186" t="str">
        <f t="shared" si="76"/>
        <v/>
      </c>
      <c r="Y377" s="184">
        <f>วันทำงาน!AQ377</f>
        <v>0</v>
      </c>
      <c r="Z377" s="150"/>
      <c r="AA377" s="150">
        <f>IF($W377="",0,IF($W377&gt;=100%,เงื่อนไข!$H$4,IF($W377&gt;=80%,เงื่อนไข!$G$4,IF($W377&gt;=50%,เงื่อนไข!$F$4,IF($W377&lt;50%,เงื่อนไข!$E$4)))))</f>
        <v>0</v>
      </c>
      <c r="AB377" s="179">
        <f t="shared" si="77"/>
        <v>0</v>
      </c>
      <c r="AC377" s="141">
        <f t="shared" si="78"/>
        <v>0</v>
      </c>
      <c r="AD377" s="175">
        <f>IF(AB377=0,0,AB377/$R377*เงื่อนไข!$B$4)</f>
        <v>0</v>
      </c>
      <c r="AE377" s="181">
        <f t="shared" si="83"/>
        <v>0</v>
      </c>
      <c r="AF377" s="175">
        <f>SUMIF(วันทำงาน!$F$554:$F$687,$B377,วันทำงาน!$J$554:$J$687)</f>
        <v>0</v>
      </c>
      <c r="AG377" s="182">
        <f>IF((AND($W377&gt;=100%,$W377&lt;&gt;"")),เงื่อนไข!$F$8*Y377/$V377,0)</f>
        <v>0</v>
      </c>
      <c r="AH377" s="181">
        <f>SUM(วันทำงาน!AR377:AT377,วันทำงาน!AV377:AX377)</f>
        <v>0</v>
      </c>
      <c r="AI377" s="150"/>
      <c r="AJ377" s="150">
        <f>IF($W377="",0,IF($W377&gt;=100%,เงื่อนไข!$L$4,IF($W377&gt;=80%,เงื่อนไข!$K$4,IF($W377&gt;=50%,เงื่อนไข!$J$4,IF($W377&lt;50%,เงื่อนไข!$I$4)))))</f>
        <v>0</v>
      </c>
      <c r="AK377" s="179">
        <f t="shared" si="79"/>
        <v>0</v>
      </c>
      <c r="AL377" s="175">
        <f t="shared" si="80"/>
        <v>0</v>
      </c>
      <c r="AM377" s="175">
        <f>IF(AK377=0,0,AK377/$R377*เงื่อนไข!$B$4)</f>
        <v>0</v>
      </c>
      <c r="AN377" s="181">
        <f t="shared" si="84"/>
        <v>0</v>
      </c>
      <c r="AO377" s="175">
        <f>SUMIF(วันทำงาน!$F$554:$F$687,$B377,วันทำงาน!$K$554:$K$687)</f>
        <v>0</v>
      </c>
      <c r="AP377" s="182">
        <f>IF((AND($W377&gt;=100%,$W377&lt;&gt;"")),เงื่อนไข!$F$8*AH377/$V377,0)</f>
        <v>0</v>
      </c>
      <c r="AQ377" s="184">
        <f>วันทำงาน!AU377</f>
        <v>0</v>
      </c>
      <c r="AR377" s="150"/>
      <c r="AS377" s="150">
        <f>IF(W377="",0,IF($W377&gt;=100%,เงื่อนไข!$P$4,IF($W377&gt;=80%,เงื่อนไข!$O$4,IF($W377&gt;=50%,เงื่อนไข!$N$4,IF($W377&lt;50%,เงื่อนไข!$M$4)))))</f>
        <v>0</v>
      </c>
      <c r="AT377" s="179">
        <f t="shared" si="81"/>
        <v>0</v>
      </c>
      <c r="AU377" s="175">
        <f t="shared" si="82"/>
        <v>0</v>
      </c>
      <c r="AV377" s="175">
        <f>IF(AT377=0,0,AT377/$R377*เงื่อนไข!$B$4)</f>
        <v>0</v>
      </c>
      <c r="AW377" s="181">
        <f t="shared" si="85"/>
        <v>0</v>
      </c>
      <c r="AX377" s="175">
        <f>SUMIF(วันทำงาน!$F$554:$F$687,$B377,วันทำงาน!$L$554:$L$687)</f>
        <v>0</v>
      </c>
      <c r="AY377" s="182">
        <f>IF((AND($W377&gt;=100%,$W377&lt;&gt;"")),เงื่อนไข!$F$8*AQ377/$V377,0)</f>
        <v>0</v>
      </c>
    </row>
    <row r="378" spans="1:51" s="6" customFormat="1" x14ac:dyDescent="0.25">
      <c r="A378" s="124" t="str">
        <f>IF(วันทำงาน!A378&lt;&gt;"",วันทำงาน!A378,"")</f>
        <v/>
      </c>
      <c r="B378" s="124" t="str">
        <f>IF(วันทำงาน!B378&lt;&gt;"",วันทำงาน!B378,"")</f>
        <v/>
      </c>
      <c r="C378" s="124"/>
      <c r="D378" s="124" t="str">
        <f>IF(วันทำงาน!C378&lt;&gt;"",วันทำงาน!C378,"")</f>
        <v/>
      </c>
      <c r="E378" s="125" t="str">
        <f>IF(วันทำงาน!D378&lt;&gt;"",วันทำงาน!D378,"")</f>
        <v/>
      </c>
      <c r="F378" s="90" t="str">
        <f>IF(วันทำงาน!E378&lt;&gt;"",วันทำงาน!E378,"")</f>
        <v/>
      </c>
      <c r="G378" s="124" t="str">
        <f>IF(วันทำงาน!F378&lt;&gt;"",วันทำงาน!F378,"")</f>
        <v/>
      </c>
      <c r="H378" s="136" t="str">
        <f>IF(F378="Salesman",วันทำงาน!G378,"")</f>
        <v/>
      </c>
      <c r="I378" s="141" t="str">
        <f>IF($H378="","",AB378/$R378*(100%-เงื่อนไข!$B$4))</f>
        <v/>
      </c>
      <c r="J378" s="141" t="str">
        <f>IF($H378="","",AK378/$R378*(100%-เงื่อนไข!$B$4))</f>
        <v/>
      </c>
      <c r="K378" s="141" t="str">
        <f>IF($H378="","",AT378/$R378*(100%-เงื่อนไข!$B$4))</f>
        <v/>
      </c>
      <c r="L378" s="141" t="str">
        <f t="shared" si="86"/>
        <v/>
      </c>
      <c r="M378" s="142" t="str">
        <f>IF((OR(วันทำงาน!H378="",$F$1="")),"",IF(F378="Salesman",วันทำงาน!H378,""))</f>
        <v/>
      </c>
      <c r="N378" s="111">
        <f>IF($M378="",0,IF($X378="P",Y378*เงื่อนไข!$C$5,0))</f>
        <v>0</v>
      </c>
      <c r="O378" s="111">
        <f>IF($M378="",0,IF($X378="P",AH378*เงื่อนไข!$C$5,0))</f>
        <v>0</v>
      </c>
      <c r="P378" s="141">
        <f>IF($M378="",0,IF($X378="P",AQ378*เงื่อนไข!$C$5,0))</f>
        <v>0</v>
      </c>
      <c r="Q378" s="141">
        <f t="shared" si="87"/>
        <v>0</v>
      </c>
      <c r="R378" s="124" t="str">
        <f>IF($A378="","",IF(วันทำงาน!J378&lt;&gt;"",วันทำงาน!J378,""))</f>
        <v/>
      </c>
      <c r="S378" s="124" t="str">
        <f>IF($A378="","",IF(วันทำงาน!K378&lt;&gt;"",วันทำงาน!K378,""))</f>
        <v/>
      </c>
      <c r="T378" s="156">
        <f>IF(วันทำงาน!AZ378&lt;&gt;"",IF(วันทำงาน!AZ378&gt;S378,S378,วันทำงาน!AZ378),"")</f>
        <v>1</v>
      </c>
      <c r="U378" s="106" t="str">
        <f>IF(A378="","",เงื่อนไข!C$4)</f>
        <v/>
      </c>
      <c r="V378" s="106">
        <f t="shared" si="74"/>
        <v>0</v>
      </c>
      <c r="W378" s="105" t="str">
        <f t="shared" si="75"/>
        <v/>
      </c>
      <c r="X378" s="186" t="str">
        <f t="shared" si="76"/>
        <v/>
      </c>
      <c r="Y378" s="184">
        <f>วันทำงาน!AQ378</f>
        <v>0</v>
      </c>
      <c r="Z378" s="150"/>
      <c r="AA378" s="150">
        <f>IF($W378="",0,IF($W378&gt;=100%,เงื่อนไข!$H$4,IF($W378&gt;=80%,เงื่อนไข!$G$4,IF($W378&gt;=50%,เงื่อนไข!$F$4,IF($W378&lt;50%,เงื่อนไข!$E$4)))))</f>
        <v>0</v>
      </c>
      <c r="AB378" s="179">
        <f t="shared" si="77"/>
        <v>0</v>
      </c>
      <c r="AC378" s="141">
        <f t="shared" si="78"/>
        <v>0</v>
      </c>
      <c r="AD378" s="175">
        <f>IF(AB378=0,0,AB378/$R378*เงื่อนไข!$B$4)</f>
        <v>0</v>
      </c>
      <c r="AE378" s="181">
        <f t="shared" si="83"/>
        <v>0</v>
      </c>
      <c r="AF378" s="175">
        <f>SUMIF(วันทำงาน!$F$554:$F$687,$B378,วันทำงาน!$J$554:$J$687)</f>
        <v>0</v>
      </c>
      <c r="AG378" s="182">
        <f>IF((AND($W378&gt;=100%,$W378&lt;&gt;"")),เงื่อนไข!$F$8*Y378/$V378,0)</f>
        <v>0</v>
      </c>
      <c r="AH378" s="181">
        <f>SUM(วันทำงาน!AR378:AT378,วันทำงาน!AV378:AX378)</f>
        <v>0</v>
      </c>
      <c r="AI378" s="150"/>
      <c r="AJ378" s="150">
        <f>IF($W378="",0,IF($W378&gt;=100%,เงื่อนไข!$L$4,IF($W378&gt;=80%,เงื่อนไข!$K$4,IF($W378&gt;=50%,เงื่อนไข!$J$4,IF($W378&lt;50%,เงื่อนไข!$I$4)))))</f>
        <v>0</v>
      </c>
      <c r="AK378" s="179">
        <f t="shared" si="79"/>
        <v>0</v>
      </c>
      <c r="AL378" s="175">
        <f t="shared" si="80"/>
        <v>0</v>
      </c>
      <c r="AM378" s="175">
        <f>IF(AK378=0,0,AK378/$R378*เงื่อนไข!$B$4)</f>
        <v>0</v>
      </c>
      <c r="AN378" s="181">
        <f t="shared" si="84"/>
        <v>0</v>
      </c>
      <c r="AO378" s="175">
        <f>SUMIF(วันทำงาน!$F$554:$F$687,$B378,วันทำงาน!$K$554:$K$687)</f>
        <v>0</v>
      </c>
      <c r="AP378" s="182">
        <f>IF((AND($W378&gt;=100%,$W378&lt;&gt;"")),เงื่อนไข!$F$8*AH378/$V378,0)</f>
        <v>0</v>
      </c>
      <c r="AQ378" s="184">
        <f>วันทำงาน!AU378</f>
        <v>0</v>
      </c>
      <c r="AR378" s="150"/>
      <c r="AS378" s="150">
        <f>IF(W378="",0,IF($W378&gt;=100%,เงื่อนไข!$P$4,IF($W378&gt;=80%,เงื่อนไข!$O$4,IF($W378&gt;=50%,เงื่อนไข!$N$4,IF($W378&lt;50%,เงื่อนไข!$M$4)))))</f>
        <v>0</v>
      </c>
      <c r="AT378" s="179">
        <f t="shared" si="81"/>
        <v>0</v>
      </c>
      <c r="AU378" s="175">
        <f t="shared" si="82"/>
        <v>0</v>
      </c>
      <c r="AV378" s="175">
        <f>IF(AT378=0,0,AT378/$R378*เงื่อนไข!$B$4)</f>
        <v>0</v>
      </c>
      <c r="AW378" s="181">
        <f t="shared" si="85"/>
        <v>0</v>
      </c>
      <c r="AX378" s="175">
        <f>SUMIF(วันทำงาน!$F$554:$F$687,$B378,วันทำงาน!$L$554:$L$687)</f>
        <v>0</v>
      </c>
      <c r="AY378" s="182">
        <f>IF((AND($W378&gt;=100%,$W378&lt;&gt;"")),เงื่อนไข!$F$8*AQ378/$V378,0)</f>
        <v>0</v>
      </c>
    </row>
    <row r="379" spans="1:51" s="6" customFormat="1" x14ac:dyDescent="0.25">
      <c r="A379" s="124" t="str">
        <f>IF(วันทำงาน!A379&lt;&gt;"",วันทำงาน!A379,"")</f>
        <v/>
      </c>
      <c r="B379" s="124" t="str">
        <f>IF(วันทำงาน!B379&lt;&gt;"",วันทำงาน!B379,"")</f>
        <v/>
      </c>
      <c r="C379" s="124"/>
      <c r="D379" s="124" t="str">
        <f>IF(วันทำงาน!C379&lt;&gt;"",วันทำงาน!C379,"")</f>
        <v/>
      </c>
      <c r="E379" s="125" t="str">
        <f>IF(วันทำงาน!D379&lt;&gt;"",วันทำงาน!D379,"")</f>
        <v/>
      </c>
      <c r="F379" s="90" t="str">
        <f>IF(วันทำงาน!E379&lt;&gt;"",วันทำงาน!E379,"")</f>
        <v/>
      </c>
      <c r="G379" s="124" t="str">
        <f>IF(วันทำงาน!F379&lt;&gt;"",วันทำงาน!F379,"")</f>
        <v/>
      </c>
      <c r="H379" s="136" t="str">
        <f>IF(F379="Salesman",วันทำงาน!G379,"")</f>
        <v/>
      </c>
      <c r="I379" s="141" t="str">
        <f>IF($H379="","",AB379/$R379*(100%-เงื่อนไข!$B$4))</f>
        <v/>
      </c>
      <c r="J379" s="141" t="str">
        <f>IF($H379="","",AK379/$R379*(100%-เงื่อนไข!$B$4))</f>
        <v/>
      </c>
      <c r="K379" s="141" t="str">
        <f>IF($H379="","",AT379/$R379*(100%-เงื่อนไข!$B$4))</f>
        <v/>
      </c>
      <c r="L379" s="141" t="str">
        <f t="shared" si="86"/>
        <v/>
      </c>
      <c r="M379" s="142" t="str">
        <f>IF((OR(วันทำงาน!H379="",$F$1="")),"",IF(F379="Salesman",วันทำงาน!H379,""))</f>
        <v/>
      </c>
      <c r="N379" s="111">
        <f>IF($M379="",0,IF($X379="P",Y379*เงื่อนไข!$C$5,0))</f>
        <v>0</v>
      </c>
      <c r="O379" s="111">
        <f>IF($M379="",0,IF($X379="P",AH379*เงื่อนไข!$C$5,0))</f>
        <v>0</v>
      </c>
      <c r="P379" s="141">
        <f>IF($M379="",0,IF($X379="P",AQ379*เงื่อนไข!$C$5,0))</f>
        <v>0</v>
      </c>
      <c r="Q379" s="141">
        <f t="shared" si="87"/>
        <v>0</v>
      </c>
      <c r="R379" s="124" t="str">
        <f>IF($A379="","",IF(วันทำงาน!J379&lt;&gt;"",วันทำงาน!J379,""))</f>
        <v/>
      </c>
      <c r="S379" s="124" t="str">
        <f>IF($A379="","",IF(วันทำงาน!K379&lt;&gt;"",วันทำงาน!K379,""))</f>
        <v/>
      </c>
      <c r="T379" s="156">
        <f>IF(วันทำงาน!AZ379&lt;&gt;"",IF(วันทำงาน!AZ379&gt;S379,S379,วันทำงาน!AZ379),"")</f>
        <v>1</v>
      </c>
      <c r="U379" s="106" t="str">
        <f>IF(A379="","",เงื่อนไข!C$4)</f>
        <v/>
      </c>
      <c r="V379" s="106">
        <f t="shared" si="74"/>
        <v>0</v>
      </c>
      <c r="W379" s="105" t="str">
        <f t="shared" si="75"/>
        <v/>
      </c>
      <c r="X379" s="186" t="str">
        <f t="shared" si="76"/>
        <v/>
      </c>
      <c r="Y379" s="184">
        <f>วันทำงาน!AQ379</f>
        <v>0</v>
      </c>
      <c r="Z379" s="150"/>
      <c r="AA379" s="150">
        <f>IF($W379="",0,IF($W379&gt;=100%,เงื่อนไข!$H$4,IF($W379&gt;=80%,เงื่อนไข!$G$4,IF($W379&gt;=50%,เงื่อนไข!$F$4,IF($W379&lt;50%,เงื่อนไข!$E$4)))))</f>
        <v>0</v>
      </c>
      <c r="AB379" s="179">
        <f t="shared" si="77"/>
        <v>0</v>
      </c>
      <c r="AC379" s="141">
        <f t="shared" si="78"/>
        <v>0</v>
      </c>
      <c r="AD379" s="175">
        <f>IF(AB379=0,0,AB379/$R379*เงื่อนไข!$B$4)</f>
        <v>0</v>
      </c>
      <c r="AE379" s="181">
        <f t="shared" si="83"/>
        <v>0</v>
      </c>
      <c r="AF379" s="175">
        <f>SUMIF(วันทำงาน!$F$554:$F$687,$B379,วันทำงาน!$J$554:$J$687)</f>
        <v>0</v>
      </c>
      <c r="AG379" s="182">
        <f>IF((AND($W379&gt;=100%,$W379&lt;&gt;"")),เงื่อนไข!$F$8*Y379/$V379,0)</f>
        <v>0</v>
      </c>
      <c r="AH379" s="181">
        <f>SUM(วันทำงาน!AR379:AT379,วันทำงาน!AV379:AX379)</f>
        <v>0</v>
      </c>
      <c r="AI379" s="150"/>
      <c r="AJ379" s="150">
        <f>IF($W379="",0,IF($W379&gt;=100%,เงื่อนไข!$L$4,IF($W379&gt;=80%,เงื่อนไข!$K$4,IF($W379&gt;=50%,เงื่อนไข!$J$4,IF($W379&lt;50%,เงื่อนไข!$I$4)))))</f>
        <v>0</v>
      </c>
      <c r="AK379" s="179">
        <f t="shared" si="79"/>
        <v>0</v>
      </c>
      <c r="AL379" s="175">
        <f t="shared" si="80"/>
        <v>0</v>
      </c>
      <c r="AM379" s="175">
        <f>IF(AK379=0,0,AK379/$R379*เงื่อนไข!$B$4)</f>
        <v>0</v>
      </c>
      <c r="AN379" s="181">
        <f t="shared" si="84"/>
        <v>0</v>
      </c>
      <c r="AO379" s="175">
        <f>SUMIF(วันทำงาน!$F$554:$F$687,$B379,วันทำงาน!$K$554:$K$687)</f>
        <v>0</v>
      </c>
      <c r="AP379" s="182">
        <f>IF((AND($W379&gt;=100%,$W379&lt;&gt;"")),เงื่อนไข!$F$8*AH379/$V379,0)</f>
        <v>0</v>
      </c>
      <c r="AQ379" s="184">
        <f>วันทำงาน!AU379</f>
        <v>0</v>
      </c>
      <c r="AR379" s="150"/>
      <c r="AS379" s="150">
        <f>IF(W379="",0,IF($W379&gt;=100%,เงื่อนไข!$P$4,IF($W379&gt;=80%,เงื่อนไข!$O$4,IF($W379&gt;=50%,เงื่อนไข!$N$4,IF($W379&lt;50%,เงื่อนไข!$M$4)))))</f>
        <v>0</v>
      </c>
      <c r="AT379" s="179">
        <f t="shared" si="81"/>
        <v>0</v>
      </c>
      <c r="AU379" s="175">
        <f t="shared" si="82"/>
        <v>0</v>
      </c>
      <c r="AV379" s="175">
        <f>IF(AT379=0,0,AT379/$R379*เงื่อนไข!$B$4)</f>
        <v>0</v>
      </c>
      <c r="AW379" s="181">
        <f t="shared" si="85"/>
        <v>0</v>
      </c>
      <c r="AX379" s="175">
        <f>SUMIF(วันทำงาน!$F$554:$F$687,$B379,วันทำงาน!$L$554:$L$687)</f>
        <v>0</v>
      </c>
      <c r="AY379" s="182">
        <f>IF((AND($W379&gt;=100%,$W379&lt;&gt;"")),เงื่อนไข!$F$8*AQ379/$V379,0)</f>
        <v>0</v>
      </c>
    </row>
    <row r="380" spans="1:51" s="6" customFormat="1" x14ac:dyDescent="0.25">
      <c r="A380" s="124" t="str">
        <f>IF(วันทำงาน!A380&lt;&gt;"",วันทำงาน!A380,"")</f>
        <v/>
      </c>
      <c r="B380" s="124" t="str">
        <f>IF(วันทำงาน!B380&lt;&gt;"",วันทำงาน!B380,"")</f>
        <v/>
      </c>
      <c r="C380" s="124"/>
      <c r="D380" s="124" t="str">
        <f>IF(วันทำงาน!C380&lt;&gt;"",วันทำงาน!C380,"")</f>
        <v/>
      </c>
      <c r="E380" s="125" t="str">
        <f>IF(วันทำงาน!D380&lt;&gt;"",วันทำงาน!D380,"")</f>
        <v/>
      </c>
      <c r="F380" s="90" t="str">
        <f>IF(วันทำงาน!E380&lt;&gt;"",วันทำงาน!E380,"")</f>
        <v/>
      </c>
      <c r="G380" s="124" t="str">
        <f>IF(วันทำงาน!F380&lt;&gt;"",วันทำงาน!F380,"")</f>
        <v/>
      </c>
      <c r="H380" s="136" t="str">
        <f>IF(F380="Salesman",วันทำงาน!G380,"")</f>
        <v/>
      </c>
      <c r="I380" s="141" t="str">
        <f>IF($H380="","",AB380/$R380*(100%-เงื่อนไข!$B$4))</f>
        <v/>
      </c>
      <c r="J380" s="141" t="str">
        <f>IF($H380="","",AK380/$R380*(100%-เงื่อนไข!$B$4))</f>
        <v/>
      </c>
      <c r="K380" s="141" t="str">
        <f>IF($H380="","",AT380/$R380*(100%-เงื่อนไข!$B$4))</f>
        <v/>
      </c>
      <c r="L380" s="141" t="str">
        <f t="shared" si="86"/>
        <v/>
      </c>
      <c r="M380" s="142" t="str">
        <f>IF((OR(วันทำงาน!H380="",$F$1="")),"",IF(F380="Salesman",วันทำงาน!H380,""))</f>
        <v/>
      </c>
      <c r="N380" s="111">
        <f>IF($M380="",0,IF($X380="P",Y380*เงื่อนไข!$C$5,0))</f>
        <v>0</v>
      </c>
      <c r="O380" s="111">
        <f>IF($M380="",0,IF($X380="P",AH380*เงื่อนไข!$C$5,0))</f>
        <v>0</v>
      </c>
      <c r="P380" s="141">
        <f>IF($M380="",0,IF($X380="P",AQ380*เงื่อนไข!$C$5,0))</f>
        <v>0</v>
      </c>
      <c r="Q380" s="141">
        <f t="shared" si="87"/>
        <v>0</v>
      </c>
      <c r="R380" s="124" t="str">
        <f>IF($A380="","",IF(วันทำงาน!J380&lt;&gt;"",วันทำงาน!J380,""))</f>
        <v/>
      </c>
      <c r="S380" s="124" t="str">
        <f>IF($A380="","",IF(วันทำงาน!K380&lt;&gt;"",วันทำงาน!K380,""))</f>
        <v/>
      </c>
      <c r="T380" s="156">
        <f>IF(วันทำงาน!AZ380&lt;&gt;"",IF(วันทำงาน!AZ380&gt;S380,S380,วันทำงาน!AZ380),"")</f>
        <v>1</v>
      </c>
      <c r="U380" s="106" t="str">
        <f>IF(A380="","",เงื่อนไข!C$4)</f>
        <v/>
      </c>
      <c r="V380" s="106">
        <f t="shared" si="74"/>
        <v>0</v>
      </c>
      <c r="W380" s="105" t="str">
        <f t="shared" si="75"/>
        <v/>
      </c>
      <c r="X380" s="186" t="str">
        <f t="shared" si="76"/>
        <v/>
      </c>
      <c r="Y380" s="184">
        <f>วันทำงาน!AQ380</f>
        <v>0</v>
      </c>
      <c r="Z380" s="150"/>
      <c r="AA380" s="150">
        <f>IF($W380="",0,IF($W380&gt;=100%,เงื่อนไข!$H$4,IF($W380&gt;=80%,เงื่อนไข!$G$4,IF($W380&gt;=50%,เงื่อนไข!$F$4,IF($W380&lt;50%,เงื่อนไข!$E$4)))))</f>
        <v>0</v>
      </c>
      <c r="AB380" s="179">
        <f t="shared" si="77"/>
        <v>0</v>
      </c>
      <c r="AC380" s="141">
        <f t="shared" si="78"/>
        <v>0</v>
      </c>
      <c r="AD380" s="175">
        <f>IF(AB380=0,0,AB380/$R380*เงื่อนไข!$B$4)</f>
        <v>0</v>
      </c>
      <c r="AE380" s="181">
        <f t="shared" si="83"/>
        <v>0</v>
      </c>
      <c r="AF380" s="175">
        <f>SUMIF(วันทำงาน!$F$554:$F$687,$B380,วันทำงาน!$J$554:$J$687)</f>
        <v>0</v>
      </c>
      <c r="AG380" s="182">
        <f>IF((AND($W380&gt;=100%,$W380&lt;&gt;"")),เงื่อนไข!$F$8*Y380/$V380,0)</f>
        <v>0</v>
      </c>
      <c r="AH380" s="181">
        <f>SUM(วันทำงาน!AR380:AT380,วันทำงาน!AV380:AX380)</f>
        <v>0</v>
      </c>
      <c r="AI380" s="150"/>
      <c r="AJ380" s="150">
        <f>IF($W380="",0,IF($W380&gt;=100%,เงื่อนไข!$L$4,IF($W380&gt;=80%,เงื่อนไข!$K$4,IF($W380&gt;=50%,เงื่อนไข!$J$4,IF($W380&lt;50%,เงื่อนไข!$I$4)))))</f>
        <v>0</v>
      </c>
      <c r="AK380" s="179">
        <f t="shared" si="79"/>
        <v>0</v>
      </c>
      <c r="AL380" s="175">
        <f t="shared" si="80"/>
        <v>0</v>
      </c>
      <c r="AM380" s="175">
        <f>IF(AK380=0,0,AK380/$R380*เงื่อนไข!$B$4)</f>
        <v>0</v>
      </c>
      <c r="AN380" s="181">
        <f t="shared" si="84"/>
        <v>0</v>
      </c>
      <c r="AO380" s="175">
        <f>SUMIF(วันทำงาน!$F$554:$F$687,$B380,วันทำงาน!$K$554:$K$687)</f>
        <v>0</v>
      </c>
      <c r="AP380" s="182">
        <f>IF((AND($W380&gt;=100%,$W380&lt;&gt;"")),เงื่อนไข!$F$8*AH380/$V380,0)</f>
        <v>0</v>
      </c>
      <c r="AQ380" s="184">
        <f>วันทำงาน!AU380</f>
        <v>0</v>
      </c>
      <c r="AR380" s="150"/>
      <c r="AS380" s="150">
        <f>IF(W380="",0,IF($W380&gt;=100%,เงื่อนไข!$P$4,IF($W380&gt;=80%,เงื่อนไข!$O$4,IF($W380&gt;=50%,เงื่อนไข!$N$4,IF($W380&lt;50%,เงื่อนไข!$M$4)))))</f>
        <v>0</v>
      </c>
      <c r="AT380" s="179">
        <f t="shared" si="81"/>
        <v>0</v>
      </c>
      <c r="AU380" s="175">
        <f t="shared" si="82"/>
        <v>0</v>
      </c>
      <c r="AV380" s="175">
        <f>IF(AT380=0,0,AT380/$R380*เงื่อนไข!$B$4)</f>
        <v>0</v>
      </c>
      <c r="AW380" s="181">
        <f t="shared" si="85"/>
        <v>0</v>
      </c>
      <c r="AX380" s="175">
        <f>SUMIF(วันทำงาน!$F$554:$F$687,$B380,วันทำงาน!$L$554:$L$687)</f>
        <v>0</v>
      </c>
      <c r="AY380" s="182">
        <f>IF((AND($W380&gt;=100%,$W380&lt;&gt;"")),เงื่อนไข!$F$8*AQ380/$V380,0)</f>
        <v>0</v>
      </c>
    </row>
    <row r="381" spans="1:51" s="6" customFormat="1" x14ac:dyDescent="0.25">
      <c r="A381" s="124" t="str">
        <f>IF(วันทำงาน!A381&lt;&gt;"",วันทำงาน!A381,"")</f>
        <v/>
      </c>
      <c r="B381" s="124" t="str">
        <f>IF(วันทำงาน!B381&lt;&gt;"",วันทำงาน!B381,"")</f>
        <v/>
      </c>
      <c r="C381" s="124"/>
      <c r="D381" s="124" t="str">
        <f>IF(วันทำงาน!C381&lt;&gt;"",วันทำงาน!C381,"")</f>
        <v/>
      </c>
      <c r="E381" s="125" t="str">
        <f>IF(วันทำงาน!D381&lt;&gt;"",วันทำงาน!D381,"")</f>
        <v/>
      </c>
      <c r="F381" s="90" t="str">
        <f>IF(วันทำงาน!E381&lt;&gt;"",วันทำงาน!E381,"")</f>
        <v/>
      </c>
      <c r="G381" s="124" t="str">
        <f>IF(วันทำงาน!F381&lt;&gt;"",วันทำงาน!F381,"")</f>
        <v/>
      </c>
      <c r="H381" s="136" t="str">
        <f>IF(F381="Salesman",วันทำงาน!G381,"")</f>
        <v/>
      </c>
      <c r="I381" s="141" t="str">
        <f>IF($H381="","",AB381/$R381*(100%-เงื่อนไข!$B$4))</f>
        <v/>
      </c>
      <c r="J381" s="141" t="str">
        <f>IF($H381="","",AK381/$R381*(100%-เงื่อนไข!$B$4))</f>
        <v/>
      </c>
      <c r="K381" s="141" t="str">
        <f>IF($H381="","",AT381/$R381*(100%-เงื่อนไข!$B$4))</f>
        <v/>
      </c>
      <c r="L381" s="141" t="str">
        <f t="shared" si="86"/>
        <v/>
      </c>
      <c r="M381" s="142" t="str">
        <f>IF((OR(วันทำงาน!H381="",$F$1="")),"",IF(F381="Salesman",วันทำงาน!H381,""))</f>
        <v/>
      </c>
      <c r="N381" s="111">
        <f>IF($M381="",0,IF($X381="P",Y381*เงื่อนไข!$C$5,0))</f>
        <v>0</v>
      </c>
      <c r="O381" s="111">
        <f>IF($M381="",0,IF($X381="P",AH381*เงื่อนไข!$C$5,0))</f>
        <v>0</v>
      </c>
      <c r="P381" s="141">
        <f>IF($M381="",0,IF($X381="P",AQ381*เงื่อนไข!$C$5,0))</f>
        <v>0</v>
      </c>
      <c r="Q381" s="141">
        <f t="shared" si="87"/>
        <v>0</v>
      </c>
      <c r="R381" s="124" t="str">
        <f>IF($A381="","",IF(วันทำงาน!J381&lt;&gt;"",วันทำงาน!J381,""))</f>
        <v/>
      </c>
      <c r="S381" s="124" t="str">
        <f>IF($A381="","",IF(วันทำงาน!K381&lt;&gt;"",วันทำงาน!K381,""))</f>
        <v/>
      </c>
      <c r="T381" s="156">
        <f>IF(วันทำงาน!AZ381&lt;&gt;"",IF(วันทำงาน!AZ381&gt;S381,S381,วันทำงาน!AZ381),"")</f>
        <v>1</v>
      </c>
      <c r="U381" s="106" t="str">
        <f>IF(A381="","",เงื่อนไข!C$4)</f>
        <v/>
      </c>
      <c r="V381" s="106">
        <f t="shared" si="74"/>
        <v>0</v>
      </c>
      <c r="W381" s="105" t="str">
        <f t="shared" si="75"/>
        <v/>
      </c>
      <c r="X381" s="186" t="str">
        <f t="shared" si="76"/>
        <v/>
      </c>
      <c r="Y381" s="184">
        <f>วันทำงาน!AQ381</f>
        <v>0</v>
      </c>
      <c r="Z381" s="150"/>
      <c r="AA381" s="150">
        <f>IF($W381="",0,IF($W381&gt;=100%,เงื่อนไข!$H$4,IF($W381&gt;=80%,เงื่อนไข!$G$4,IF($W381&gt;=50%,เงื่อนไข!$F$4,IF($W381&lt;50%,เงื่อนไข!$E$4)))))</f>
        <v>0</v>
      </c>
      <c r="AB381" s="179">
        <f t="shared" si="77"/>
        <v>0</v>
      </c>
      <c r="AC381" s="141">
        <f t="shared" si="78"/>
        <v>0</v>
      </c>
      <c r="AD381" s="175">
        <f>IF(AB381=0,0,AB381/$R381*เงื่อนไข!$B$4)</f>
        <v>0</v>
      </c>
      <c r="AE381" s="181">
        <f t="shared" si="83"/>
        <v>0</v>
      </c>
      <c r="AF381" s="175">
        <f>SUMIF(วันทำงาน!$F$554:$F$687,$B381,วันทำงาน!$J$554:$J$687)</f>
        <v>0</v>
      </c>
      <c r="AG381" s="182">
        <f>IF((AND($W381&gt;=100%,$W381&lt;&gt;"")),เงื่อนไข!$F$8*Y381/$V381,0)</f>
        <v>0</v>
      </c>
      <c r="AH381" s="181">
        <f>SUM(วันทำงาน!AR381:AT381,วันทำงาน!AV381:AX381)</f>
        <v>0</v>
      </c>
      <c r="AI381" s="150"/>
      <c r="AJ381" s="150">
        <f>IF($W381="",0,IF($W381&gt;=100%,เงื่อนไข!$L$4,IF($W381&gt;=80%,เงื่อนไข!$K$4,IF($W381&gt;=50%,เงื่อนไข!$J$4,IF($W381&lt;50%,เงื่อนไข!$I$4)))))</f>
        <v>0</v>
      </c>
      <c r="AK381" s="179">
        <f t="shared" si="79"/>
        <v>0</v>
      </c>
      <c r="AL381" s="175">
        <f t="shared" si="80"/>
        <v>0</v>
      </c>
      <c r="AM381" s="175">
        <f>IF(AK381=0,0,AK381/$R381*เงื่อนไข!$B$4)</f>
        <v>0</v>
      </c>
      <c r="AN381" s="181">
        <f t="shared" si="84"/>
        <v>0</v>
      </c>
      <c r="AO381" s="175">
        <f>SUMIF(วันทำงาน!$F$554:$F$687,$B381,วันทำงาน!$K$554:$K$687)</f>
        <v>0</v>
      </c>
      <c r="AP381" s="182">
        <f>IF((AND($W381&gt;=100%,$W381&lt;&gt;"")),เงื่อนไข!$F$8*AH381/$V381,0)</f>
        <v>0</v>
      </c>
      <c r="AQ381" s="184">
        <f>วันทำงาน!AU381</f>
        <v>0</v>
      </c>
      <c r="AR381" s="150"/>
      <c r="AS381" s="150">
        <f>IF(W381="",0,IF($W381&gt;=100%,เงื่อนไข!$P$4,IF($W381&gt;=80%,เงื่อนไข!$O$4,IF($W381&gt;=50%,เงื่อนไข!$N$4,IF($W381&lt;50%,เงื่อนไข!$M$4)))))</f>
        <v>0</v>
      </c>
      <c r="AT381" s="179">
        <f t="shared" si="81"/>
        <v>0</v>
      </c>
      <c r="AU381" s="175">
        <f t="shared" si="82"/>
        <v>0</v>
      </c>
      <c r="AV381" s="175">
        <f>IF(AT381=0,0,AT381/$R381*เงื่อนไข!$B$4)</f>
        <v>0</v>
      </c>
      <c r="AW381" s="181">
        <f t="shared" si="85"/>
        <v>0</v>
      </c>
      <c r="AX381" s="175">
        <f>SUMIF(วันทำงาน!$F$554:$F$687,$B381,วันทำงาน!$L$554:$L$687)</f>
        <v>0</v>
      </c>
      <c r="AY381" s="182">
        <f>IF((AND($W381&gt;=100%,$W381&lt;&gt;"")),เงื่อนไข!$F$8*AQ381/$V381,0)</f>
        <v>0</v>
      </c>
    </row>
    <row r="382" spans="1:51" s="6" customFormat="1" x14ac:dyDescent="0.25">
      <c r="A382" s="124" t="str">
        <f>IF(วันทำงาน!A382&lt;&gt;"",วันทำงาน!A382,"")</f>
        <v/>
      </c>
      <c r="B382" s="124" t="str">
        <f>IF(วันทำงาน!B382&lt;&gt;"",วันทำงาน!B382,"")</f>
        <v/>
      </c>
      <c r="C382" s="124"/>
      <c r="D382" s="124" t="str">
        <f>IF(วันทำงาน!C382&lt;&gt;"",วันทำงาน!C382,"")</f>
        <v/>
      </c>
      <c r="E382" s="125" t="str">
        <f>IF(วันทำงาน!D382&lt;&gt;"",วันทำงาน!D382,"")</f>
        <v/>
      </c>
      <c r="F382" s="90" t="str">
        <f>IF(วันทำงาน!E382&lt;&gt;"",วันทำงาน!E382,"")</f>
        <v/>
      </c>
      <c r="G382" s="124" t="str">
        <f>IF(วันทำงาน!F382&lt;&gt;"",วันทำงาน!F382,"")</f>
        <v/>
      </c>
      <c r="H382" s="136" t="str">
        <f>IF(F382="Salesman",วันทำงาน!G382,"")</f>
        <v/>
      </c>
      <c r="I382" s="141" t="str">
        <f>IF($H382="","",AB382/$R382*(100%-เงื่อนไข!$B$4))</f>
        <v/>
      </c>
      <c r="J382" s="141" t="str">
        <f>IF($H382="","",AK382/$R382*(100%-เงื่อนไข!$B$4))</f>
        <v/>
      </c>
      <c r="K382" s="141" t="str">
        <f>IF($H382="","",AT382/$R382*(100%-เงื่อนไข!$B$4))</f>
        <v/>
      </c>
      <c r="L382" s="141" t="str">
        <f t="shared" si="86"/>
        <v/>
      </c>
      <c r="M382" s="142" t="str">
        <f>IF((OR(วันทำงาน!H382="",$F$1="")),"",IF(F382="Salesman",วันทำงาน!H382,""))</f>
        <v/>
      </c>
      <c r="N382" s="111">
        <f>IF($M382="",0,IF($X382="P",Y382*เงื่อนไข!$C$5,0))</f>
        <v>0</v>
      </c>
      <c r="O382" s="111">
        <f>IF($M382="",0,IF($X382="P",AH382*เงื่อนไข!$C$5,0))</f>
        <v>0</v>
      </c>
      <c r="P382" s="141">
        <f>IF($M382="",0,IF($X382="P",AQ382*เงื่อนไข!$C$5,0))</f>
        <v>0</v>
      </c>
      <c r="Q382" s="141">
        <f t="shared" si="87"/>
        <v>0</v>
      </c>
      <c r="R382" s="124" t="str">
        <f>IF($A382="","",IF(วันทำงาน!J382&lt;&gt;"",วันทำงาน!J382,""))</f>
        <v/>
      </c>
      <c r="S382" s="124" t="str">
        <f>IF($A382="","",IF(วันทำงาน!K382&lt;&gt;"",วันทำงาน!K382,""))</f>
        <v/>
      </c>
      <c r="T382" s="156">
        <f>IF(วันทำงาน!AZ382&lt;&gt;"",IF(วันทำงาน!AZ382&gt;S382,S382,วันทำงาน!AZ382),"")</f>
        <v>1</v>
      </c>
      <c r="U382" s="106" t="str">
        <f>IF(A382="","",เงื่อนไข!C$4)</f>
        <v/>
      </c>
      <c r="V382" s="106">
        <f t="shared" si="74"/>
        <v>0</v>
      </c>
      <c r="W382" s="105" t="str">
        <f t="shared" si="75"/>
        <v/>
      </c>
      <c r="X382" s="186" t="str">
        <f t="shared" si="76"/>
        <v/>
      </c>
      <c r="Y382" s="184">
        <f>วันทำงาน!AQ382</f>
        <v>0</v>
      </c>
      <c r="Z382" s="150"/>
      <c r="AA382" s="150">
        <f>IF($W382="",0,IF($W382&gt;=100%,เงื่อนไข!$H$4,IF($W382&gt;=80%,เงื่อนไข!$G$4,IF($W382&gt;=50%,เงื่อนไข!$F$4,IF($W382&lt;50%,เงื่อนไข!$E$4)))))</f>
        <v>0</v>
      </c>
      <c r="AB382" s="179">
        <f t="shared" si="77"/>
        <v>0</v>
      </c>
      <c r="AC382" s="141">
        <f t="shared" si="78"/>
        <v>0</v>
      </c>
      <c r="AD382" s="175">
        <f>IF(AB382=0,0,AB382/$R382*เงื่อนไข!$B$4)</f>
        <v>0</v>
      </c>
      <c r="AE382" s="181">
        <f t="shared" si="83"/>
        <v>0</v>
      </c>
      <c r="AF382" s="175">
        <f>SUMIF(วันทำงาน!$F$554:$F$687,$B382,วันทำงาน!$J$554:$J$687)</f>
        <v>0</v>
      </c>
      <c r="AG382" s="182">
        <f>IF((AND($W382&gt;=100%,$W382&lt;&gt;"")),เงื่อนไข!$F$8*Y382/$V382,0)</f>
        <v>0</v>
      </c>
      <c r="AH382" s="181">
        <f>SUM(วันทำงาน!AR382:AT382,วันทำงาน!AV382:AX382)</f>
        <v>0</v>
      </c>
      <c r="AI382" s="150"/>
      <c r="AJ382" s="150">
        <f>IF($W382="",0,IF($W382&gt;=100%,เงื่อนไข!$L$4,IF($W382&gt;=80%,เงื่อนไข!$K$4,IF($W382&gt;=50%,เงื่อนไข!$J$4,IF($W382&lt;50%,เงื่อนไข!$I$4)))))</f>
        <v>0</v>
      </c>
      <c r="AK382" s="179">
        <f t="shared" si="79"/>
        <v>0</v>
      </c>
      <c r="AL382" s="175">
        <f t="shared" si="80"/>
        <v>0</v>
      </c>
      <c r="AM382" s="175">
        <f>IF(AK382=0,0,AK382/$R382*เงื่อนไข!$B$4)</f>
        <v>0</v>
      </c>
      <c r="AN382" s="181">
        <f t="shared" si="84"/>
        <v>0</v>
      </c>
      <c r="AO382" s="175">
        <f>SUMIF(วันทำงาน!$F$554:$F$687,$B382,วันทำงาน!$K$554:$K$687)</f>
        <v>0</v>
      </c>
      <c r="AP382" s="182">
        <f>IF((AND($W382&gt;=100%,$W382&lt;&gt;"")),เงื่อนไข!$F$8*AH382/$V382,0)</f>
        <v>0</v>
      </c>
      <c r="AQ382" s="184">
        <f>วันทำงาน!AU382</f>
        <v>0</v>
      </c>
      <c r="AR382" s="150"/>
      <c r="AS382" s="150">
        <f>IF(W382="",0,IF($W382&gt;=100%,เงื่อนไข!$P$4,IF($W382&gt;=80%,เงื่อนไข!$O$4,IF($W382&gt;=50%,เงื่อนไข!$N$4,IF($W382&lt;50%,เงื่อนไข!$M$4)))))</f>
        <v>0</v>
      </c>
      <c r="AT382" s="179">
        <f t="shared" si="81"/>
        <v>0</v>
      </c>
      <c r="AU382" s="175">
        <f t="shared" si="82"/>
        <v>0</v>
      </c>
      <c r="AV382" s="175">
        <f>IF(AT382=0,0,AT382/$R382*เงื่อนไข!$B$4)</f>
        <v>0</v>
      </c>
      <c r="AW382" s="181">
        <f t="shared" si="85"/>
        <v>0</v>
      </c>
      <c r="AX382" s="175">
        <f>SUMIF(วันทำงาน!$F$554:$F$687,$B382,วันทำงาน!$L$554:$L$687)</f>
        <v>0</v>
      </c>
      <c r="AY382" s="182">
        <f>IF((AND($W382&gt;=100%,$W382&lt;&gt;"")),เงื่อนไข!$F$8*AQ382/$V382,0)</f>
        <v>0</v>
      </c>
    </row>
    <row r="383" spans="1:51" s="6" customFormat="1" x14ac:dyDescent="0.25">
      <c r="A383" s="124" t="str">
        <f>IF(วันทำงาน!A383&lt;&gt;"",วันทำงาน!A383,"")</f>
        <v/>
      </c>
      <c r="B383" s="124" t="str">
        <f>IF(วันทำงาน!B383&lt;&gt;"",วันทำงาน!B383,"")</f>
        <v/>
      </c>
      <c r="C383" s="124"/>
      <c r="D383" s="124" t="str">
        <f>IF(วันทำงาน!C383&lt;&gt;"",วันทำงาน!C383,"")</f>
        <v/>
      </c>
      <c r="E383" s="125" t="str">
        <f>IF(วันทำงาน!D383&lt;&gt;"",วันทำงาน!D383,"")</f>
        <v/>
      </c>
      <c r="F383" s="90" t="str">
        <f>IF(วันทำงาน!E383&lt;&gt;"",วันทำงาน!E383,"")</f>
        <v/>
      </c>
      <c r="G383" s="124" t="str">
        <f>IF(วันทำงาน!F383&lt;&gt;"",วันทำงาน!F383,"")</f>
        <v/>
      </c>
      <c r="H383" s="136" t="str">
        <f>IF(F383="Salesman",วันทำงาน!G383,"")</f>
        <v/>
      </c>
      <c r="I383" s="141" t="str">
        <f>IF($H383="","",AB383/$R383*(100%-เงื่อนไข!$B$4))</f>
        <v/>
      </c>
      <c r="J383" s="141" t="str">
        <f>IF($H383="","",AK383/$R383*(100%-เงื่อนไข!$B$4))</f>
        <v/>
      </c>
      <c r="K383" s="141" t="str">
        <f>IF($H383="","",AT383/$R383*(100%-เงื่อนไข!$B$4))</f>
        <v/>
      </c>
      <c r="L383" s="141" t="str">
        <f t="shared" si="86"/>
        <v/>
      </c>
      <c r="M383" s="142" t="str">
        <f>IF((OR(วันทำงาน!H383="",$F$1="")),"",IF(F383="Salesman",วันทำงาน!H383,""))</f>
        <v/>
      </c>
      <c r="N383" s="111">
        <f>IF($M383="",0,IF($X383="P",Y383*เงื่อนไข!$C$5,0))</f>
        <v>0</v>
      </c>
      <c r="O383" s="111">
        <f>IF($M383="",0,IF($X383="P",AH383*เงื่อนไข!$C$5,0))</f>
        <v>0</v>
      </c>
      <c r="P383" s="141">
        <f>IF($M383="",0,IF($X383="P",AQ383*เงื่อนไข!$C$5,0))</f>
        <v>0</v>
      </c>
      <c r="Q383" s="141">
        <f t="shared" si="87"/>
        <v>0</v>
      </c>
      <c r="R383" s="124" t="str">
        <f>IF($A383="","",IF(วันทำงาน!J383&lt;&gt;"",วันทำงาน!J383,""))</f>
        <v/>
      </c>
      <c r="S383" s="124" t="str">
        <f>IF($A383="","",IF(วันทำงาน!K383&lt;&gt;"",วันทำงาน!K383,""))</f>
        <v/>
      </c>
      <c r="T383" s="156">
        <f>IF(วันทำงาน!AZ383&lt;&gt;"",IF(วันทำงาน!AZ383&gt;S383,S383,วันทำงาน!AZ383),"")</f>
        <v>1</v>
      </c>
      <c r="U383" s="106" t="str">
        <f>IF(A383="","",เงื่อนไข!C$4)</f>
        <v/>
      </c>
      <c r="V383" s="106">
        <f t="shared" si="74"/>
        <v>0</v>
      </c>
      <c r="W383" s="105" t="str">
        <f t="shared" si="75"/>
        <v/>
      </c>
      <c r="X383" s="186" t="str">
        <f t="shared" si="76"/>
        <v/>
      </c>
      <c r="Y383" s="184">
        <f>วันทำงาน!AQ383</f>
        <v>0</v>
      </c>
      <c r="Z383" s="150"/>
      <c r="AA383" s="150">
        <f>IF($W383="",0,IF($W383&gt;=100%,เงื่อนไข!$H$4,IF($W383&gt;=80%,เงื่อนไข!$G$4,IF($W383&gt;=50%,เงื่อนไข!$F$4,IF($W383&lt;50%,เงื่อนไข!$E$4)))))</f>
        <v>0</v>
      </c>
      <c r="AB383" s="179">
        <f t="shared" si="77"/>
        <v>0</v>
      </c>
      <c r="AC383" s="141">
        <f t="shared" si="78"/>
        <v>0</v>
      </c>
      <c r="AD383" s="175">
        <f>IF(AB383=0,0,AB383/$R383*เงื่อนไข!$B$4)</f>
        <v>0</v>
      </c>
      <c r="AE383" s="181">
        <f t="shared" si="83"/>
        <v>0</v>
      </c>
      <c r="AF383" s="175">
        <f>SUMIF(วันทำงาน!$F$554:$F$687,$B383,วันทำงาน!$J$554:$J$687)</f>
        <v>0</v>
      </c>
      <c r="AG383" s="182">
        <f>IF((AND($W383&gt;=100%,$W383&lt;&gt;"")),เงื่อนไข!$F$8*Y383/$V383,0)</f>
        <v>0</v>
      </c>
      <c r="AH383" s="181">
        <f>SUM(วันทำงาน!AR383:AT383,วันทำงาน!AV383:AX383)</f>
        <v>0</v>
      </c>
      <c r="AI383" s="150"/>
      <c r="AJ383" s="150">
        <f>IF($W383="",0,IF($W383&gt;=100%,เงื่อนไข!$L$4,IF($W383&gt;=80%,เงื่อนไข!$K$4,IF($W383&gt;=50%,เงื่อนไข!$J$4,IF($W383&lt;50%,เงื่อนไข!$I$4)))))</f>
        <v>0</v>
      </c>
      <c r="AK383" s="179">
        <f t="shared" si="79"/>
        <v>0</v>
      </c>
      <c r="AL383" s="175">
        <f t="shared" si="80"/>
        <v>0</v>
      </c>
      <c r="AM383" s="175">
        <f>IF(AK383=0,0,AK383/$R383*เงื่อนไข!$B$4)</f>
        <v>0</v>
      </c>
      <c r="AN383" s="181">
        <f t="shared" si="84"/>
        <v>0</v>
      </c>
      <c r="AO383" s="175">
        <f>SUMIF(วันทำงาน!$F$554:$F$687,$B383,วันทำงาน!$K$554:$K$687)</f>
        <v>0</v>
      </c>
      <c r="AP383" s="182">
        <f>IF((AND($W383&gt;=100%,$W383&lt;&gt;"")),เงื่อนไข!$F$8*AH383/$V383,0)</f>
        <v>0</v>
      </c>
      <c r="AQ383" s="184">
        <f>วันทำงาน!AU383</f>
        <v>0</v>
      </c>
      <c r="AR383" s="150"/>
      <c r="AS383" s="150">
        <f>IF(W383="",0,IF($W383&gt;=100%,เงื่อนไข!$P$4,IF($W383&gt;=80%,เงื่อนไข!$O$4,IF($W383&gt;=50%,เงื่อนไข!$N$4,IF($W383&lt;50%,เงื่อนไข!$M$4)))))</f>
        <v>0</v>
      </c>
      <c r="AT383" s="179">
        <f t="shared" si="81"/>
        <v>0</v>
      </c>
      <c r="AU383" s="175">
        <f t="shared" si="82"/>
        <v>0</v>
      </c>
      <c r="AV383" s="175">
        <f>IF(AT383=0,0,AT383/$R383*เงื่อนไข!$B$4)</f>
        <v>0</v>
      </c>
      <c r="AW383" s="181">
        <f t="shared" si="85"/>
        <v>0</v>
      </c>
      <c r="AX383" s="175">
        <f>SUMIF(วันทำงาน!$F$554:$F$687,$B383,วันทำงาน!$L$554:$L$687)</f>
        <v>0</v>
      </c>
      <c r="AY383" s="182">
        <f>IF((AND($W383&gt;=100%,$W383&lt;&gt;"")),เงื่อนไข!$F$8*AQ383/$V383,0)</f>
        <v>0</v>
      </c>
    </row>
    <row r="384" spans="1:51" s="6" customFormat="1" x14ac:dyDescent="0.25">
      <c r="A384" s="124" t="str">
        <f>IF(วันทำงาน!A384&lt;&gt;"",วันทำงาน!A384,"")</f>
        <v/>
      </c>
      <c r="B384" s="124" t="str">
        <f>IF(วันทำงาน!B384&lt;&gt;"",วันทำงาน!B384,"")</f>
        <v/>
      </c>
      <c r="C384" s="124"/>
      <c r="D384" s="124" t="str">
        <f>IF(วันทำงาน!C384&lt;&gt;"",วันทำงาน!C384,"")</f>
        <v/>
      </c>
      <c r="E384" s="125" t="str">
        <f>IF(วันทำงาน!D384&lt;&gt;"",วันทำงาน!D384,"")</f>
        <v/>
      </c>
      <c r="F384" s="90" t="str">
        <f>IF(วันทำงาน!E384&lt;&gt;"",วันทำงาน!E384,"")</f>
        <v/>
      </c>
      <c r="G384" s="124" t="str">
        <f>IF(วันทำงาน!F384&lt;&gt;"",วันทำงาน!F384,"")</f>
        <v/>
      </c>
      <c r="H384" s="136" t="str">
        <f>IF(F384="Salesman",วันทำงาน!G384,"")</f>
        <v/>
      </c>
      <c r="I384" s="141" t="str">
        <f>IF($H384="","",AB384/$R384*(100%-เงื่อนไข!$B$4))</f>
        <v/>
      </c>
      <c r="J384" s="141" t="str">
        <f>IF($H384="","",AK384/$R384*(100%-เงื่อนไข!$B$4))</f>
        <v/>
      </c>
      <c r="K384" s="141" t="str">
        <f>IF($H384="","",AT384/$R384*(100%-เงื่อนไข!$B$4))</f>
        <v/>
      </c>
      <c r="L384" s="141" t="str">
        <f t="shared" si="86"/>
        <v/>
      </c>
      <c r="M384" s="142" t="str">
        <f>IF((OR(วันทำงาน!H384="",$F$1="")),"",IF(F384="Salesman",วันทำงาน!H384,""))</f>
        <v/>
      </c>
      <c r="N384" s="111">
        <f>IF($M384="",0,IF($X384="P",Y384*เงื่อนไข!$C$5,0))</f>
        <v>0</v>
      </c>
      <c r="O384" s="111">
        <f>IF($M384="",0,IF($X384="P",AH384*เงื่อนไข!$C$5,0))</f>
        <v>0</v>
      </c>
      <c r="P384" s="141">
        <f>IF($M384="",0,IF($X384="P",AQ384*เงื่อนไข!$C$5,0))</f>
        <v>0</v>
      </c>
      <c r="Q384" s="141">
        <f t="shared" si="87"/>
        <v>0</v>
      </c>
      <c r="R384" s="124" t="str">
        <f>IF($A384="","",IF(วันทำงาน!J384&lt;&gt;"",วันทำงาน!J384,""))</f>
        <v/>
      </c>
      <c r="S384" s="124" t="str">
        <f>IF($A384="","",IF(วันทำงาน!K384&lt;&gt;"",วันทำงาน!K384,""))</f>
        <v/>
      </c>
      <c r="T384" s="156">
        <f>IF(วันทำงาน!AZ384&lt;&gt;"",IF(วันทำงาน!AZ384&gt;S384,S384,วันทำงาน!AZ384),"")</f>
        <v>1</v>
      </c>
      <c r="U384" s="106" t="str">
        <f>IF(A384="","",เงื่อนไข!C$4)</f>
        <v/>
      </c>
      <c r="V384" s="106">
        <f t="shared" si="74"/>
        <v>0</v>
      </c>
      <c r="W384" s="105" t="str">
        <f t="shared" si="75"/>
        <v/>
      </c>
      <c r="X384" s="186" t="str">
        <f t="shared" si="76"/>
        <v/>
      </c>
      <c r="Y384" s="184">
        <f>วันทำงาน!AQ384</f>
        <v>0</v>
      </c>
      <c r="Z384" s="150"/>
      <c r="AA384" s="150">
        <f>IF($W384="",0,IF($W384&gt;=100%,เงื่อนไข!$H$4,IF($W384&gt;=80%,เงื่อนไข!$G$4,IF($W384&gt;=50%,เงื่อนไข!$F$4,IF($W384&lt;50%,เงื่อนไข!$E$4)))))</f>
        <v>0</v>
      </c>
      <c r="AB384" s="179">
        <f t="shared" si="77"/>
        <v>0</v>
      </c>
      <c r="AC384" s="141">
        <f t="shared" si="78"/>
        <v>0</v>
      </c>
      <c r="AD384" s="175">
        <f>IF(AB384=0,0,AB384/$R384*เงื่อนไข!$B$4)</f>
        <v>0</v>
      </c>
      <c r="AE384" s="181">
        <f t="shared" si="83"/>
        <v>0</v>
      </c>
      <c r="AF384" s="175">
        <f>SUMIF(วันทำงาน!$F$554:$F$687,$B384,วันทำงาน!$J$554:$J$687)</f>
        <v>0</v>
      </c>
      <c r="AG384" s="182">
        <f>IF((AND($W384&gt;=100%,$W384&lt;&gt;"")),เงื่อนไข!$F$8*Y384/$V384,0)</f>
        <v>0</v>
      </c>
      <c r="AH384" s="181">
        <f>SUM(วันทำงาน!AR384:AT384,วันทำงาน!AV384:AX384)</f>
        <v>0</v>
      </c>
      <c r="AI384" s="150"/>
      <c r="AJ384" s="150">
        <f>IF($W384="",0,IF($W384&gt;=100%,เงื่อนไข!$L$4,IF($W384&gt;=80%,เงื่อนไข!$K$4,IF($W384&gt;=50%,เงื่อนไข!$J$4,IF($W384&lt;50%,เงื่อนไข!$I$4)))))</f>
        <v>0</v>
      </c>
      <c r="AK384" s="179">
        <f t="shared" si="79"/>
        <v>0</v>
      </c>
      <c r="AL384" s="175">
        <f t="shared" si="80"/>
        <v>0</v>
      </c>
      <c r="AM384" s="175">
        <f>IF(AK384=0,0,AK384/$R384*เงื่อนไข!$B$4)</f>
        <v>0</v>
      </c>
      <c r="AN384" s="181">
        <f t="shared" si="84"/>
        <v>0</v>
      </c>
      <c r="AO384" s="175">
        <f>SUMIF(วันทำงาน!$F$554:$F$687,$B384,วันทำงาน!$K$554:$K$687)</f>
        <v>0</v>
      </c>
      <c r="AP384" s="182">
        <f>IF((AND($W384&gt;=100%,$W384&lt;&gt;"")),เงื่อนไข!$F$8*AH384/$V384,0)</f>
        <v>0</v>
      </c>
      <c r="AQ384" s="184">
        <f>วันทำงาน!AU384</f>
        <v>0</v>
      </c>
      <c r="AR384" s="150"/>
      <c r="AS384" s="150">
        <f>IF(W384="",0,IF($W384&gt;=100%,เงื่อนไข!$P$4,IF($W384&gt;=80%,เงื่อนไข!$O$4,IF($W384&gt;=50%,เงื่อนไข!$N$4,IF($W384&lt;50%,เงื่อนไข!$M$4)))))</f>
        <v>0</v>
      </c>
      <c r="AT384" s="179">
        <f t="shared" si="81"/>
        <v>0</v>
      </c>
      <c r="AU384" s="175">
        <f t="shared" si="82"/>
        <v>0</v>
      </c>
      <c r="AV384" s="175">
        <f>IF(AT384=0,0,AT384/$R384*เงื่อนไข!$B$4)</f>
        <v>0</v>
      </c>
      <c r="AW384" s="181">
        <f t="shared" si="85"/>
        <v>0</v>
      </c>
      <c r="AX384" s="175">
        <f>SUMIF(วันทำงาน!$F$554:$F$687,$B384,วันทำงาน!$L$554:$L$687)</f>
        <v>0</v>
      </c>
      <c r="AY384" s="182">
        <f>IF((AND($W384&gt;=100%,$W384&lt;&gt;"")),เงื่อนไข!$F$8*AQ384/$V384,0)</f>
        <v>0</v>
      </c>
    </row>
    <row r="385" spans="1:51" s="6" customFormat="1" x14ac:dyDescent="0.25">
      <c r="A385" s="124" t="str">
        <f>IF(วันทำงาน!A385&lt;&gt;"",วันทำงาน!A385,"")</f>
        <v/>
      </c>
      <c r="B385" s="124" t="str">
        <f>IF(วันทำงาน!B385&lt;&gt;"",วันทำงาน!B385,"")</f>
        <v/>
      </c>
      <c r="C385" s="124"/>
      <c r="D385" s="124" t="str">
        <f>IF(วันทำงาน!C385&lt;&gt;"",วันทำงาน!C385,"")</f>
        <v/>
      </c>
      <c r="E385" s="125" t="str">
        <f>IF(วันทำงาน!D385&lt;&gt;"",วันทำงาน!D385,"")</f>
        <v/>
      </c>
      <c r="F385" s="90" t="str">
        <f>IF(วันทำงาน!E385&lt;&gt;"",วันทำงาน!E385,"")</f>
        <v/>
      </c>
      <c r="G385" s="124" t="str">
        <f>IF(วันทำงาน!F385&lt;&gt;"",วันทำงาน!F385,"")</f>
        <v/>
      </c>
      <c r="H385" s="136" t="str">
        <f>IF(F385="Salesman",วันทำงาน!G385,"")</f>
        <v/>
      </c>
      <c r="I385" s="141" t="str">
        <f>IF($H385="","",AB385/$R385*(100%-เงื่อนไข!$B$4))</f>
        <v/>
      </c>
      <c r="J385" s="141" t="str">
        <f>IF($H385="","",AK385/$R385*(100%-เงื่อนไข!$B$4))</f>
        <v/>
      </c>
      <c r="K385" s="141" t="str">
        <f>IF($H385="","",AT385/$R385*(100%-เงื่อนไข!$B$4))</f>
        <v/>
      </c>
      <c r="L385" s="141" t="str">
        <f t="shared" si="86"/>
        <v/>
      </c>
      <c r="M385" s="142" t="str">
        <f>IF((OR(วันทำงาน!H385="",$F$1="")),"",IF(F385="Salesman",วันทำงาน!H385,""))</f>
        <v/>
      </c>
      <c r="N385" s="111">
        <f>IF($M385="",0,IF($X385="P",Y385*เงื่อนไข!$C$5,0))</f>
        <v>0</v>
      </c>
      <c r="O385" s="111">
        <f>IF($M385="",0,IF($X385="P",AH385*เงื่อนไข!$C$5,0))</f>
        <v>0</v>
      </c>
      <c r="P385" s="141">
        <f>IF($M385="",0,IF($X385="P",AQ385*เงื่อนไข!$C$5,0))</f>
        <v>0</v>
      </c>
      <c r="Q385" s="141">
        <f t="shared" si="87"/>
        <v>0</v>
      </c>
      <c r="R385" s="124" t="str">
        <f>IF($A385="","",IF(วันทำงาน!J385&lt;&gt;"",วันทำงาน!J385,""))</f>
        <v/>
      </c>
      <c r="S385" s="124" t="str">
        <f>IF($A385="","",IF(วันทำงาน!K385&lt;&gt;"",วันทำงาน!K385,""))</f>
        <v/>
      </c>
      <c r="T385" s="156">
        <f>IF(วันทำงาน!AZ385&lt;&gt;"",IF(วันทำงาน!AZ385&gt;S385,S385,วันทำงาน!AZ385),"")</f>
        <v>1</v>
      </c>
      <c r="U385" s="106" t="str">
        <f>IF(A385="","",เงื่อนไข!C$4)</f>
        <v/>
      </c>
      <c r="V385" s="106">
        <f t="shared" si="74"/>
        <v>0</v>
      </c>
      <c r="W385" s="105" t="str">
        <f t="shared" si="75"/>
        <v/>
      </c>
      <c r="X385" s="186" t="str">
        <f t="shared" si="76"/>
        <v/>
      </c>
      <c r="Y385" s="184">
        <f>วันทำงาน!AQ385</f>
        <v>0</v>
      </c>
      <c r="Z385" s="150"/>
      <c r="AA385" s="150">
        <f>IF($W385="",0,IF($W385&gt;=100%,เงื่อนไข!$H$4,IF($W385&gt;=80%,เงื่อนไข!$G$4,IF($W385&gt;=50%,เงื่อนไข!$F$4,IF($W385&lt;50%,เงื่อนไข!$E$4)))))</f>
        <v>0</v>
      </c>
      <c r="AB385" s="179">
        <f t="shared" si="77"/>
        <v>0</v>
      </c>
      <c r="AC385" s="141">
        <f t="shared" si="78"/>
        <v>0</v>
      </c>
      <c r="AD385" s="175">
        <f>IF(AB385=0,0,AB385/$R385*เงื่อนไข!$B$4)</f>
        <v>0</v>
      </c>
      <c r="AE385" s="181">
        <f t="shared" si="83"/>
        <v>0</v>
      </c>
      <c r="AF385" s="175">
        <f>SUMIF(วันทำงาน!$F$554:$F$687,$B385,วันทำงาน!$J$554:$J$687)</f>
        <v>0</v>
      </c>
      <c r="AG385" s="182">
        <f>IF((AND($W385&gt;=100%,$W385&lt;&gt;"")),เงื่อนไข!$F$8*Y385/$V385,0)</f>
        <v>0</v>
      </c>
      <c r="AH385" s="181">
        <f>SUM(วันทำงาน!AR385:AT385,วันทำงาน!AV385:AX385)</f>
        <v>0</v>
      </c>
      <c r="AI385" s="150"/>
      <c r="AJ385" s="150">
        <f>IF($W385="",0,IF($W385&gt;=100%,เงื่อนไข!$L$4,IF($W385&gt;=80%,เงื่อนไข!$K$4,IF($W385&gt;=50%,เงื่อนไข!$J$4,IF($W385&lt;50%,เงื่อนไข!$I$4)))))</f>
        <v>0</v>
      </c>
      <c r="AK385" s="179">
        <f t="shared" si="79"/>
        <v>0</v>
      </c>
      <c r="AL385" s="175">
        <f t="shared" si="80"/>
        <v>0</v>
      </c>
      <c r="AM385" s="175">
        <f>IF(AK385=0,0,AK385/$R385*เงื่อนไข!$B$4)</f>
        <v>0</v>
      </c>
      <c r="AN385" s="181">
        <f t="shared" si="84"/>
        <v>0</v>
      </c>
      <c r="AO385" s="175">
        <f>SUMIF(วันทำงาน!$F$554:$F$687,$B385,วันทำงาน!$K$554:$K$687)</f>
        <v>0</v>
      </c>
      <c r="AP385" s="182">
        <f>IF((AND($W385&gt;=100%,$W385&lt;&gt;"")),เงื่อนไข!$F$8*AH385/$V385,0)</f>
        <v>0</v>
      </c>
      <c r="AQ385" s="184">
        <f>วันทำงาน!AU385</f>
        <v>0</v>
      </c>
      <c r="AR385" s="150"/>
      <c r="AS385" s="150">
        <f>IF(W385="",0,IF($W385&gt;=100%,เงื่อนไข!$P$4,IF($W385&gt;=80%,เงื่อนไข!$O$4,IF($W385&gt;=50%,เงื่อนไข!$N$4,IF($W385&lt;50%,เงื่อนไข!$M$4)))))</f>
        <v>0</v>
      </c>
      <c r="AT385" s="179">
        <f t="shared" si="81"/>
        <v>0</v>
      </c>
      <c r="AU385" s="175">
        <f t="shared" si="82"/>
        <v>0</v>
      </c>
      <c r="AV385" s="175">
        <f>IF(AT385=0,0,AT385/$R385*เงื่อนไข!$B$4)</f>
        <v>0</v>
      </c>
      <c r="AW385" s="181">
        <f t="shared" si="85"/>
        <v>0</v>
      </c>
      <c r="AX385" s="175">
        <f>SUMIF(วันทำงาน!$F$554:$F$687,$B385,วันทำงาน!$L$554:$L$687)</f>
        <v>0</v>
      </c>
      <c r="AY385" s="182">
        <f>IF((AND($W385&gt;=100%,$W385&lt;&gt;"")),เงื่อนไข!$F$8*AQ385/$V385,0)</f>
        <v>0</v>
      </c>
    </row>
    <row r="386" spans="1:51" s="6" customFormat="1" x14ac:dyDescent="0.25">
      <c r="A386" s="124" t="str">
        <f>IF(วันทำงาน!A386&lt;&gt;"",วันทำงาน!A386,"")</f>
        <v/>
      </c>
      <c r="B386" s="124" t="str">
        <f>IF(วันทำงาน!B386&lt;&gt;"",วันทำงาน!B386,"")</f>
        <v/>
      </c>
      <c r="C386" s="124"/>
      <c r="D386" s="124" t="str">
        <f>IF(วันทำงาน!C386&lt;&gt;"",วันทำงาน!C386,"")</f>
        <v/>
      </c>
      <c r="E386" s="125" t="str">
        <f>IF(วันทำงาน!D386&lt;&gt;"",วันทำงาน!D386,"")</f>
        <v/>
      </c>
      <c r="F386" s="90" t="str">
        <f>IF(วันทำงาน!E386&lt;&gt;"",วันทำงาน!E386,"")</f>
        <v/>
      </c>
      <c r="G386" s="124" t="str">
        <f>IF(วันทำงาน!F386&lt;&gt;"",วันทำงาน!F386,"")</f>
        <v/>
      </c>
      <c r="H386" s="136" t="str">
        <f>IF(F386="Salesman",วันทำงาน!G386,"")</f>
        <v/>
      </c>
      <c r="I386" s="141" t="str">
        <f>IF($H386="","",AB386/$R386*(100%-เงื่อนไข!$B$4))</f>
        <v/>
      </c>
      <c r="J386" s="141" t="str">
        <f>IF($H386="","",AK386/$R386*(100%-เงื่อนไข!$B$4))</f>
        <v/>
      </c>
      <c r="K386" s="141" t="str">
        <f>IF($H386="","",AT386/$R386*(100%-เงื่อนไข!$B$4))</f>
        <v/>
      </c>
      <c r="L386" s="141" t="str">
        <f t="shared" si="86"/>
        <v/>
      </c>
      <c r="M386" s="142" t="str">
        <f>IF((OR(วันทำงาน!H386="",$F$1="")),"",IF(F386="Salesman",วันทำงาน!H386,""))</f>
        <v/>
      </c>
      <c r="N386" s="111">
        <f>IF($M386="",0,IF($X386="P",Y386*เงื่อนไข!$C$5,0))</f>
        <v>0</v>
      </c>
      <c r="O386" s="111">
        <f>IF($M386="",0,IF($X386="P",AH386*เงื่อนไข!$C$5,0))</f>
        <v>0</v>
      </c>
      <c r="P386" s="141">
        <f>IF($M386="",0,IF($X386="P",AQ386*เงื่อนไข!$C$5,0))</f>
        <v>0</v>
      </c>
      <c r="Q386" s="141">
        <f t="shared" si="87"/>
        <v>0</v>
      </c>
      <c r="R386" s="124" t="str">
        <f>IF($A386="","",IF(วันทำงาน!J386&lt;&gt;"",วันทำงาน!J386,""))</f>
        <v/>
      </c>
      <c r="S386" s="124" t="str">
        <f>IF($A386="","",IF(วันทำงาน!K386&lt;&gt;"",วันทำงาน!K386,""))</f>
        <v/>
      </c>
      <c r="T386" s="156">
        <f>IF(วันทำงาน!AZ386&lt;&gt;"",IF(วันทำงาน!AZ386&gt;S386,S386,วันทำงาน!AZ386),"")</f>
        <v>1</v>
      </c>
      <c r="U386" s="106" t="str">
        <f>IF(A386="","",เงื่อนไข!C$4)</f>
        <v/>
      </c>
      <c r="V386" s="106">
        <f t="shared" si="74"/>
        <v>0</v>
      </c>
      <c r="W386" s="105" t="str">
        <f t="shared" si="75"/>
        <v/>
      </c>
      <c r="X386" s="186" t="str">
        <f t="shared" si="76"/>
        <v/>
      </c>
      <c r="Y386" s="184">
        <f>วันทำงาน!AQ386</f>
        <v>0</v>
      </c>
      <c r="Z386" s="150"/>
      <c r="AA386" s="150">
        <f>IF($W386="",0,IF($W386&gt;=100%,เงื่อนไข!$H$4,IF($W386&gt;=80%,เงื่อนไข!$G$4,IF($W386&gt;=50%,เงื่อนไข!$F$4,IF($W386&lt;50%,เงื่อนไข!$E$4)))))</f>
        <v>0</v>
      </c>
      <c r="AB386" s="179">
        <f t="shared" si="77"/>
        <v>0</v>
      </c>
      <c r="AC386" s="141">
        <f t="shared" si="78"/>
        <v>0</v>
      </c>
      <c r="AD386" s="175">
        <f>IF(AB386=0,0,AB386/$R386*เงื่อนไข!$B$4)</f>
        <v>0</v>
      </c>
      <c r="AE386" s="181">
        <f t="shared" si="83"/>
        <v>0</v>
      </c>
      <c r="AF386" s="175">
        <f>SUMIF(วันทำงาน!$F$554:$F$687,$B386,วันทำงาน!$J$554:$J$687)</f>
        <v>0</v>
      </c>
      <c r="AG386" s="182">
        <f>IF((AND($W386&gt;=100%,$W386&lt;&gt;"")),เงื่อนไข!$F$8*Y386/$V386,0)</f>
        <v>0</v>
      </c>
      <c r="AH386" s="181">
        <f>SUM(วันทำงาน!AR386:AT386,วันทำงาน!AV386:AX386)</f>
        <v>0</v>
      </c>
      <c r="AI386" s="150"/>
      <c r="AJ386" s="150">
        <f>IF($W386="",0,IF($W386&gt;=100%,เงื่อนไข!$L$4,IF($W386&gt;=80%,เงื่อนไข!$K$4,IF($W386&gt;=50%,เงื่อนไข!$J$4,IF($W386&lt;50%,เงื่อนไข!$I$4)))))</f>
        <v>0</v>
      </c>
      <c r="AK386" s="179">
        <f t="shared" si="79"/>
        <v>0</v>
      </c>
      <c r="AL386" s="175">
        <f t="shared" si="80"/>
        <v>0</v>
      </c>
      <c r="AM386" s="175">
        <f>IF(AK386=0,0,AK386/$R386*เงื่อนไข!$B$4)</f>
        <v>0</v>
      </c>
      <c r="AN386" s="181">
        <f t="shared" si="84"/>
        <v>0</v>
      </c>
      <c r="AO386" s="175">
        <f>SUMIF(วันทำงาน!$F$554:$F$687,$B386,วันทำงาน!$K$554:$K$687)</f>
        <v>0</v>
      </c>
      <c r="AP386" s="182">
        <f>IF((AND($W386&gt;=100%,$W386&lt;&gt;"")),เงื่อนไข!$F$8*AH386/$V386,0)</f>
        <v>0</v>
      </c>
      <c r="AQ386" s="184">
        <f>วันทำงาน!AU386</f>
        <v>0</v>
      </c>
      <c r="AR386" s="150"/>
      <c r="AS386" s="150">
        <f>IF(W386="",0,IF($W386&gt;=100%,เงื่อนไข!$P$4,IF($W386&gt;=80%,เงื่อนไข!$O$4,IF($W386&gt;=50%,เงื่อนไข!$N$4,IF($W386&lt;50%,เงื่อนไข!$M$4)))))</f>
        <v>0</v>
      </c>
      <c r="AT386" s="179">
        <f t="shared" si="81"/>
        <v>0</v>
      </c>
      <c r="AU386" s="175">
        <f t="shared" si="82"/>
        <v>0</v>
      </c>
      <c r="AV386" s="175">
        <f>IF(AT386=0,0,AT386/$R386*เงื่อนไข!$B$4)</f>
        <v>0</v>
      </c>
      <c r="AW386" s="181">
        <f t="shared" si="85"/>
        <v>0</v>
      </c>
      <c r="AX386" s="175">
        <f>SUMIF(วันทำงาน!$F$554:$F$687,$B386,วันทำงาน!$L$554:$L$687)</f>
        <v>0</v>
      </c>
      <c r="AY386" s="182">
        <f>IF((AND($W386&gt;=100%,$W386&lt;&gt;"")),เงื่อนไข!$F$8*AQ386/$V386,0)</f>
        <v>0</v>
      </c>
    </row>
    <row r="387" spans="1:51" s="6" customFormat="1" x14ac:dyDescent="0.25">
      <c r="A387" s="124" t="str">
        <f>IF(วันทำงาน!A387&lt;&gt;"",วันทำงาน!A387,"")</f>
        <v/>
      </c>
      <c r="B387" s="124" t="str">
        <f>IF(วันทำงาน!B387&lt;&gt;"",วันทำงาน!B387,"")</f>
        <v/>
      </c>
      <c r="C387" s="124"/>
      <c r="D387" s="124" t="str">
        <f>IF(วันทำงาน!C387&lt;&gt;"",วันทำงาน!C387,"")</f>
        <v/>
      </c>
      <c r="E387" s="125" t="str">
        <f>IF(วันทำงาน!D387&lt;&gt;"",วันทำงาน!D387,"")</f>
        <v/>
      </c>
      <c r="F387" s="90" t="str">
        <f>IF(วันทำงาน!E387&lt;&gt;"",วันทำงาน!E387,"")</f>
        <v/>
      </c>
      <c r="G387" s="124" t="str">
        <f>IF(วันทำงาน!F387&lt;&gt;"",วันทำงาน!F387,"")</f>
        <v/>
      </c>
      <c r="H387" s="136" t="str">
        <f>IF(F387="Salesman",วันทำงาน!G387,"")</f>
        <v/>
      </c>
      <c r="I387" s="141" t="str">
        <f>IF($H387="","",AB387/$R387*(100%-เงื่อนไข!$B$4))</f>
        <v/>
      </c>
      <c r="J387" s="141" t="str">
        <f>IF($H387="","",AK387/$R387*(100%-เงื่อนไข!$B$4))</f>
        <v/>
      </c>
      <c r="K387" s="141" t="str">
        <f>IF($H387="","",AT387/$R387*(100%-เงื่อนไข!$B$4))</f>
        <v/>
      </c>
      <c r="L387" s="141" t="str">
        <f t="shared" si="86"/>
        <v/>
      </c>
      <c r="M387" s="142" t="str">
        <f>IF((OR(วันทำงาน!H387="",$F$1="")),"",IF(F387="Salesman",วันทำงาน!H387,""))</f>
        <v/>
      </c>
      <c r="N387" s="111">
        <f>IF($M387="",0,IF($X387="P",Y387*เงื่อนไข!$C$5,0))</f>
        <v>0</v>
      </c>
      <c r="O387" s="111">
        <f>IF($M387="",0,IF($X387="P",AH387*เงื่อนไข!$C$5,0))</f>
        <v>0</v>
      </c>
      <c r="P387" s="141">
        <f>IF($M387="",0,IF($X387="P",AQ387*เงื่อนไข!$C$5,0))</f>
        <v>0</v>
      </c>
      <c r="Q387" s="141">
        <f t="shared" si="87"/>
        <v>0</v>
      </c>
      <c r="R387" s="124" t="str">
        <f>IF($A387="","",IF(วันทำงาน!J387&lt;&gt;"",วันทำงาน!J387,""))</f>
        <v/>
      </c>
      <c r="S387" s="124" t="str">
        <f>IF($A387="","",IF(วันทำงาน!K387&lt;&gt;"",วันทำงาน!K387,""))</f>
        <v/>
      </c>
      <c r="T387" s="156">
        <f>IF(วันทำงาน!AZ387&lt;&gt;"",IF(วันทำงาน!AZ387&gt;S387,S387,วันทำงาน!AZ387),"")</f>
        <v>1</v>
      </c>
      <c r="U387" s="106" t="str">
        <f>IF(A387="","",เงื่อนไข!C$4)</f>
        <v/>
      </c>
      <c r="V387" s="106">
        <f t="shared" si="74"/>
        <v>0</v>
      </c>
      <c r="W387" s="105" t="str">
        <f t="shared" si="75"/>
        <v/>
      </c>
      <c r="X387" s="186" t="str">
        <f t="shared" si="76"/>
        <v/>
      </c>
      <c r="Y387" s="184">
        <f>วันทำงาน!AQ387</f>
        <v>0</v>
      </c>
      <c r="Z387" s="150"/>
      <c r="AA387" s="150">
        <f>IF($W387="",0,IF($W387&gt;=100%,เงื่อนไข!$H$4,IF($W387&gt;=80%,เงื่อนไข!$G$4,IF($W387&gt;=50%,เงื่อนไข!$F$4,IF($W387&lt;50%,เงื่อนไข!$E$4)))))</f>
        <v>0</v>
      </c>
      <c r="AB387" s="179">
        <f t="shared" si="77"/>
        <v>0</v>
      </c>
      <c r="AC387" s="141">
        <f t="shared" si="78"/>
        <v>0</v>
      </c>
      <c r="AD387" s="175">
        <f>IF(AB387=0,0,AB387/$R387*เงื่อนไข!$B$4)</f>
        <v>0</v>
      </c>
      <c r="AE387" s="181">
        <f t="shared" si="83"/>
        <v>0</v>
      </c>
      <c r="AF387" s="175">
        <f>SUMIF(วันทำงาน!$F$554:$F$687,$B387,วันทำงาน!$J$554:$J$687)</f>
        <v>0</v>
      </c>
      <c r="AG387" s="182">
        <f>IF((AND($W387&gt;=100%,$W387&lt;&gt;"")),เงื่อนไข!$F$8*Y387/$V387,0)</f>
        <v>0</v>
      </c>
      <c r="AH387" s="181">
        <f>SUM(วันทำงาน!AR387:AT387,วันทำงาน!AV387:AX387)</f>
        <v>0</v>
      </c>
      <c r="AI387" s="150"/>
      <c r="AJ387" s="150">
        <f>IF($W387="",0,IF($W387&gt;=100%,เงื่อนไข!$L$4,IF($W387&gt;=80%,เงื่อนไข!$K$4,IF($W387&gt;=50%,เงื่อนไข!$J$4,IF($W387&lt;50%,เงื่อนไข!$I$4)))))</f>
        <v>0</v>
      </c>
      <c r="AK387" s="179">
        <f t="shared" si="79"/>
        <v>0</v>
      </c>
      <c r="AL387" s="175">
        <f t="shared" si="80"/>
        <v>0</v>
      </c>
      <c r="AM387" s="175">
        <f>IF(AK387=0,0,AK387/$R387*เงื่อนไข!$B$4)</f>
        <v>0</v>
      </c>
      <c r="AN387" s="181">
        <f t="shared" si="84"/>
        <v>0</v>
      </c>
      <c r="AO387" s="175">
        <f>SUMIF(วันทำงาน!$F$554:$F$687,$B387,วันทำงาน!$K$554:$K$687)</f>
        <v>0</v>
      </c>
      <c r="AP387" s="182">
        <f>IF((AND($W387&gt;=100%,$W387&lt;&gt;"")),เงื่อนไข!$F$8*AH387/$V387,0)</f>
        <v>0</v>
      </c>
      <c r="AQ387" s="184">
        <f>วันทำงาน!AU387</f>
        <v>0</v>
      </c>
      <c r="AR387" s="150"/>
      <c r="AS387" s="150">
        <f>IF(W387="",0,IF($W387&gt;=100%,เงื่อนไข!$P$4,IF($W387&gt;=80%,เงื่อนไข!$O$4,IF($W387&gt;=50%,เงื่อนไข!$N$4,IF($W387&lt;50%,เงื่อนไข!$M$4)))))</f>
        <v>0</v>
      </c>
      <c r="AT387" s="179">
        <f t="shared" si="81"/>
        <v>0</v>
      </c>
      <c r="AU387" s="175">
        <f t="shared" si="82"/>
        <v>0</v>
      </c>
      <c r="AV387" s="175">
        <f>IF(AT387=0,0,AT387/$R387*เงื่อนไข!$B$4)</f>
        <v>0</v>
      </c>
      <c r="AW387" s="181">
        <f t="shared" si="85"/>
        <v>0</v>
      </c>
      <c r="AX387" s="175">
        <f>SUMIF(วันทำงาน!$F$554:$F$687,$B387,วันทำงาน!$L$554:$L$687)</f>
        <v>0</v>
      </c>
      <c r="AY387" s="182">
        <f>IF((AND($W387&gt;=100%,$W387&lt;&gt;"")),เงื่อนไข!$F$8*AQ387/$V387,0)</f>
        <v>0</v>
      </c>
    </row>
    <row r="388" spans="1:51" s="6" customFormat="1" x14ac:dyDescent="0.25">
      <c r="A388" s="124" t="str">
        <f>IF(วันทำงาน!A388&lt;&gt;"",วันทำงาน!A388,"")</f>
        <v/>
      </c>
      <c r="B388" s="124" t="str">
        <f>IF(วันทำงาน!B388&lt;&gt;"",วันทำงาน!B388,"")</f>
        <v/>
      </c>
      <c r="C388" s="124"/>
      <c r="D388" s="124" t="str">
        <f>IF(วันทำงาน!C388&lt;&gt;"",วันทำงาน!C388,"")</f>
        <v/>
      </c>
      <c r="E388" s="125" t="str">
        <f>IF(วันทำงาน!D388&lt;&gt;"",วันทำงาน!D388,"")</f>
        <v/>
      </c>
      <c r="F388" s="90" t="str">
        <f>IF(วันทำงาน!E388&lt;&gt;"",วันทำงาน!E388,"")</f>
        <v/>
      </c>
      <c r="G388" s="124" t="str">
        <f>IF(วันทำงาน!F388&lt;&gt;"",วันทำงาน!F388,"")</f>
        <v/>
      </c>
      <c r="H388" s="136" t="str">
        <f>IF(F388="Salesman",วันทำงาน!G388,"")</f>
        <v/>
      </c>
      <c r="I388" s="141" t="str">
        <f>IF($H388="","",AB388/$R388*(100%-เงื่อนไข!$B$4))</f>
        <v/>
      </c>
      <c r="J388" s="141" t="str">
        <f>IF($H388="","",AK388/$R388*(100%-เงื่อนไข!$B$4))</f>
        <v/>
      </c>
      <c r="K388" s="141" t="str">
        <f>IF($H388="","",AT388/$R388*(100%-เงื่อนไข!$B$4))</f>
        <v/>
      </c>
      <c r="L388" s="141" t="str">
        <f t="shared" si="86"/>
        <v/>
      </c>
      <c r="M388" s="142" t="str">
        <f>IF((OR(วันทำงาน!H388="",$F$1="")),"",IF(F388="Salesman",วันทำงาน!H388,""))</f>
        <v/>
      </c>
      <c r="N388" s="111">
        <f>IF($M388="",0,IF($X388="P",Y388*เงื่อนไข!$C$5,0))</f>
        <v>0</v>
      </c>
      <c r="O388" s="111">
        <f>IF($M388="",0,IF($X388="P",AH388*เงื่อนไข!$C$5,0))</f>
        <v>0</v>
      </c>
      <c r="P388" s="141">
        <f>IF($M388="",0,IF($X388="P",AQ388*เงื่อนไข!$C$5,0))</f>
        <v>0</v>
      </c>
      <c r="Q388" s="141">
        <f t="shared" si="87"/>
        <v>0</v>
      </c>
      <c r="R388" s="124" t="str">
        <f>IF($A388="","",IF(วันทำงาน!J388&lt;&gt;"",วันทำงาน!J388,""))</f>
        <v/>
      </c>
      <c r="S388" s="124" t="str">
        <f>IF($A388="","",IF(วันทำงาน!K388&lt;&gt;"",วันทำงาน!K388,""))</f>
        <v/>
      </c>
      <c r="T388" s="156">
        <f>IF(วันทำงาน!AZ388&lt;&gt;"",IF(วันทำงาน!AZ388&gt;S388,S388,วันทำงาน!AZ388),"")</f>
        <v>1</v>
      </c>
      <c r="U388" s="106" t="str">
        <f>IF(A388="","",เงื่อนไข!C$4)</f>
        <v/>
      </c>
      <c r="V388" s="106">
        <f t="shared" si="74"/>
        <v>0</v>
      </c>
      <c r="W388" s="105" t="str">
        <f t="shared" si="75"/>
        <v/>
      </c>
      <c r="X388" s="186" t="str">
        <f t="shared" si="76"/>
        <v/>
      </c>
      <c r="Y388" s="184">
        <f>วันทำงาน!AQ388</f>
        <v>0</v>
      </c>
      <c r="Z388" s="150"/>
      <c r="AA388" s="150">
        <f>IF($W388="",0,IF($W388&gt;=100%,เงื่อนไข!$H$4,IF($W388&gt;=80%,เงื่อนไข!$G$4,IF($W388&gt;=50%,เงื่อนไข!$F$4,IF($W388&lt;50%,เงื่อนไข!$E$4)))))</f>
        <v>0</v>
      </c>
      <c r="AB388" s="179">
        <f t="shared" si="77"/>
        <v>0</v>
      </c>
      <c r="AC388" s="141">
        <f t="shared" si="78"/>
        <v>0</v>
      </c>
      <c r="AD388" s="175">
        <f>IF(AB388=0,0,AB388/$R388*เงื่อนไข!$B$4)</f>
        <v>0</v>
      </c>
      <c r="AE388" s="181">
        <f t="shared" si="83"/>
        <v>0</v>
      </c>
      <c r="AF388" s="175">
        <f>SUMIF(วันทำงาน!$F$554:$F$687,$B388,วันทำงาน!$J$554:$J$687)</f>
        <v>0</v>
      </c>
      <c r="AG388" s="182">
        <f>IF((AND($W388&gt;=100%,$W388&lt;&gt;"")),เงื่อนไข!$F$8*Y388/$V388,0)</f>
        <v>0</v>
      </c>
      <c r="AH388" s="181">
        <f>SUM(วันทำงาน!AR388:AT388,วันทำงาน!AV388:AX388)</f>
        <v>0</v>
      </c>
      <c r="AI388" s="150"/>
      <c r="AJ388" s="150">
        <f>IF($W388="",0,IF($W388&gt;=100%,เงื่อนไข!$L$4,IF($W388&gt;=80%,เงื่อนไข!$K$4,IF($W388&gt;=50%,เงื่อนไข!$J$4,IF($W388&lt;50%,เงื่อนไข!$I$4)))))</f>
        <v>0</v>
      </c>
      <c r="AK388" s="179">
        <f t="shared" si="79"/>
        <v>0</v>
      </c>
      <c r="AL388" s="175">
        <f t="shared" si="80"/>
        <v>0</v>
      </c>
      <c r="AM388" s="175">
        <f>IF(AK388=0,0,AK388/$R388*เงื่อนไข!$B$4)</f>
        <v>0</v>
      </c>
      <c r="AN388" s="181">
        <f t="shared" si="84"/>
        <v>0</v>
      </c>
      <c r="AO388" s="175">
        <f>SUMIF(วันทำงาน!$F$554:$F$687,$B388,วันทำงาน!$K$554:$K$687)</f>
        <v>0</v>
      </c>
      <c r="AP388" s="182">
        <f>IF((AND($W388&gt;=100%,$W388&lt;&gt;"")),เงื่อนไข!$F$8*AH388/$V388,0)</f>
        <v>0</v>
      </c>
      <c r="AQ388" s="184">
        <f>วันทำงาน!AU388</f>
        <v>0</v>
      </c>
      <c r="AR388" s="150"/>
      <c r="AS388" s="150">
        <f>IF(W388="",0,IF($W388&gt;=100%,เงื่อนไข!$P$4,IF($W388&gt;=80%,เงื่อนไข!$O$4,IF($W388&gt;=50%,เงื่อนไข!$N$4,IF($W388&lt;50%,เงื่อนไข!$M$4)))))</f>
        <v>0</v>
      </c>
      <c r="AT388" s="179">
        <f t="shared" si="81"/>
        <v>0</v>
      </c>
      <c r="AU388" s="175">
        <f t="shared" si="82"/>
        <v>0</v>
      </c>
      <c r="AV388" s="175">
        <f>IF(AT388=0,0,AT388/$R388*เงื่อนไข!$B$4)</f>
        <v>0</v>
      </c>
      <c r="AW388" s="181">
        <f t="shared" si="85"/>
        <v>0</v>
      </c>
      <c r="AX388" s="175">
        <f>SUMIF(วันทำงาน!$F$554:$F$687,$B388,วันทำงาน!$L$554:$L$687)</f>
        <v>0</v>
      </c>
      <c r="AY388" s="182">
        <f>IF((AND($W388&gt;=100%,$W388&lt;&gt;"")),เงื่อนไข!$F$8*AQ388/$V388,0)</f>
        <v>0</v>
      </c>
    </row>
    <row r="389" spans="1:51" s="6" customFormat="1" x14ac:dyDescent="0.25">
      <c r="A389" s="124" t="str">
        <f>IF(วันทำงาน!A389&lt;&gt;"",วันทำงาน!A389,"")</f>
        <v/>
      </c>
      <c r="B389" s="124" t="str">
        <f>IF(วันทำงาน!B389&lt;&gt;"",วันทำงาน!B389,"")</f>
        <v/>
      </c>
      <c r="C389" s="124"/>
      <c r="D389" s="124" t="str">
        <f>IF(วันทำงาน!C389&lt;&gt;"",วันทำงาน!C389,"")</f>
        <v/>
      </c>
      <c r="E389" s="125" t="str">
        <f>IF(วันทำงาน!D389&lt;&gt;"",วันทำงาน!D389,"")</f>
        <v/>
      </c>
      <c r="F389" s="90" t="str">
        <f>IF(วันทำงาน!E389&lt;&gt;"",วันทำงาน!E389,"")</f>
        <v/>
      </c>
      <c r="G389" s="124" t="str">
        <f>IF(วันทำงาน!F389&lt;&gt;"",วันทำงาน!F389,"")</f>
        <v/>
      </c>
      <c r="H389" s="136" t="str">
        <f>IF(F389="Salesman",วันทำงาน!G389,"")</f>
        <v/>
      </c>
      <c r="I389" s="141" t="str">
        <f>IF($H389="","",AB389/$R389*(100%-เงื่อนไข!$B$4))</f>
        <v/>
      </c>
      <c r="J389" s="141" t="str">
        <f>IF($H389="","",AK389/$R389*(100%-เงื่อนไข!$B$4))</f>
        <v/>
      </c>
      <c r="K389" s="141" t="str">
        <f>IF($H389="","",AT389/$R389*(100%-เงื่อนไข!$B$4))</f>
        <v/>
      </c>
      <c r="L389" s="141" t="str">
        <f t="shared" si="86"/>
        <v/>
      </c>
      <c r="M389" s="142" t="str">
        <f>IF((OR(วันทำงาน!H389="",$F$1="")),"",IF(F389="Salesman",วันทำงาน!H389,""))</f>
        <v/>
      </c>
      <c r="N389" s="111">
        <f>IF($M389="",0,IF($X389="P",Y389*เงื่อนไข!$C$5,0))</f>
        <v>0</v>
      </c>
      <c r="O389" s="111">
        <f>IF($M389="",0,IF($X389="P",AH389*เงื่อนไข!$C$5,0))</f>
        <v>0</v>
      </c>
      <c r="P389" s="141">
        <f>IF($M389="",0,IF($X389="P",AQ389*เงื่อนไข!$C$5,0))</f>
        <v>0</v>
      </c>
      <c r="Q389" s="141">
        <f t="shared" si="87"/>
        <v>0</v>
      </c>
      <c r="R389" s="124" t="str">
        <f>IF($A389="","",IF(วันทำงาน!J389&lt;&gt;"",วันทำงาน!J389,""))</f>
        <v/>
      </c>
      <c r="S389" s="124" t="str">
        <f>IF($A389="","",IF(วันทำงาน!K389&lt;&gt;"",วันทำงาน!K389,""))</f>
        <v/>
      </c>
      <c r="T389" s="156">
        <f>IF(วันทำงาน!AZ389&lt;&gt;"",IF(วันทำงาน!AZ389&gt;S389,S389,วันทำงาน!AZ389),"")</f>
        <v>1</v>
      </c>
      <c r="U389" s="106" t="str">
        <f>IF(A389="","",เงื่อนไข!C$4)</f>
        <v/>
      </c>
      <c r="V389" s="106">
        <f t="shared" si="74"/>
        <v>0</v>
      </c>
      <c r="W389" s="105" t="str">
        <f t="shared" si="75"/>
        <v/>
      </c>
      <c r="X389" s="186" t="str">
        <f t="shared" si="76"/>
        <v/>
      </c>
      <c r="Y389" s="184">
        <f>วันทำงาน!AQ389</f>
        <v>0</v>
      </c>
      <c r="Z389" s="150"/>
      <c r="AA389" s="150">
        <f>IF($W389="",0,IF($W389&gt;=100%,เงื่อนไข!$H$4,IF($W389&gt;=80%,เงื่อนไข!$G$4,IF($W389&gt;=50%,เงื่อนไข!$F$4,IF($W389&lt;50%,เงื่อนไข!$E$4)))))</f>
        <v>0</v>
      </c>
      <c r="AB389" s="179">
        <f t="shared" si="77"/>
        <v>0</v>
      </c>
      <c r="AC389" s="141">
        <f t="shared" si="78"/>
        <v>0</v>
      </c>
      <c r="AD389" s="175">
        <f>IF(AB389=0,0,AB389/$R389*เงื่อนไข!$B$4)</f>
        <v>0</v>
      </c>
      <c r="AE389" s="181">
        <f t="shared" si="83"/>
        <v>0</v>
      </c>
      <c r="AF389" s="175">
        <f>SUMIF(วันทำงาน!$F$554:$F$687,$B389,วันทำงาน!$J$554:$J$687)</f>
        <v>0</v>
      </c>
      <c r="AG389" s="182">
        <f>IF((AND($W389&gt;=100%,$W389&lt;&gt;"")),เงื่อนไข!$F$8*Y389/$V389,0)</f>
        <v>0</v>
      </c>
      <c r="AH389" s="181">
        <f>SUM(วันทำงาน!AR389:AT389,วันทำงาน!AV389:AX389)</f>
        <v>0</v>
      </c>
      <c r="AI389" s="150"/>
      <c r="AJ389" s="150">
        <f>IF($W389="",0,IF($W389&gt;=100%,เงื่อนไข!$L$4,IF($W389&gt;=80%,เงื่อนไข!$K$4,IF($W389&gt;=50%,เงื่อนไข!$J$4,IF($W389&lt;50%,เงื่อนไข!$I$4)))))</f>
        <v>0</v>
      </c>
      <c r="AK389" s="179">
        <f t="shared" si="79"/>
        <v>0</v>
      </c>
      <c r="AL389" s="175">
        <f t="shared" si="80"/>
        <v>0</v>
      </c>
      <c r="AM389" s="175">
        <f>IF(AK389=0,0,AK389/$R389*เงื่อนไข!$B$4)</f>
        <v>0</v>
      </c>
      <c r="AN389" s="181">
        <f t="shared" si="84"/>
        <v>0</v>
      </c>
      <c r="AO389" s="175">
        <f>SUMIF(วันทำงาน!$F$554:$F$687,$B389,วันทำงาน!$K$554:$K$687)</f>
        <v>0</v>
      </c>
      <c r="AP389" s="182">
        <f>IF((AND($W389&gt;=100%,$W389&lt;&gt;"")),เงื่อนไข!$F$8*AH389/$V389,0)</f>
        <v>0</v>
      </c>
      <c r="AQ389" s="184">
        <f>วันทำงาน!AU389</f>
        <v>0</v>
      </c>
      <c r="AR389" s="150"/>
      <c r="AS389" s="150">
        <f>IF(W389="",0,IF($W389&gt;=100%,เงื่อนไข!$P$4,IF($W389&gt;=80%,เงื่อนไข!$O$4,IF($W389&gt;=50%,เงื่อนไข!$N$4,IF($W389&lt;50%,เงื่อนไข!$M$4)))))</f>
        <v>0</v>
      </c>
      <c r="AT389" s="179">
        <f t="shared" si="81"/>
        <v>0</v>
      </c>
      <c r="AU389" s="175">
        <f t="shared" si="82"/>
        <v>0</v>
      </c>
      <c r="AV389" s="175">
        <f>IF(AT389=0,0,AT389/$R389*เงื่อนไข!$B$4)</f>
        <v>0</v>
      </c>
      <c r="AW389" s="181">
        <f t="shared" si="85"/>
        <v>0</v>
      </c>
      <c r="AX389" s="175">
        <f>SUMIF(วันทำงาน!$F$554:$F$687,$B389,วันทำงาน!$L$554:$L$687)</f>
        <v>0</v>
      </c>
      <c r="AY389" s="182">
        <f>IF((AND($W389&gt;=100%,$W389&lt;&gt;"")),เงื่อนไข!$F$8*AQ389/$V389,0)</f>
        <v>0</v>
      </c>
    </row>
    <row r="390" spans="1:51" s="6" customFormat="1" x14ac:dyDescent="0.25">
      <c r="A390" s="124" t="str">
        <f>IF(วันทำงาน!A390&lt;&gt;"",วันทำงาน!A390,"")</f>
        <v/>
      </c>
      <c r="B390" s="124" t="str">
        <f>IF(วันทำงาน!B390&lt;&gt;"",วันทำงาน!B390,"")</f>
        <v/>
      </c>
      <c r="C390" s="124"/>
      <c r="D390" s="124" t="str">
        <f>IF(วันทำงาน!C390&lt;&gt;"",วันทำงาน!C390,"")</f>
        <v/>
      </c>
      <c r="E390" s="125" t="str">
        <f>IF(วันทำงาน!D390&lt;&gt;"",วันทำงาน!D390,"")</f>
        <v/>
      </c>
      <c r="F390" s="90" t="str">
        <f>IF(วันทำงาน!E390&lt;&gt;"",วันทำงาน!E390,"")</f>
        <v/>
      </c>
      <c r="G390" s="124" t="str">
        <f>IF(วันทำงาน!F390&lt;&gt;"",วันทำงาน!F390,"")</f>
        <v/>
      </c>
      <c r="H390" s="136" t="str">
        <f>IF(F390="Salesman",วันทำงาน!G390,"")</f>
        <v/>
      </c>
      <c r="I390" s="141" t="str">
        <f>IF($H390="","",AB390/$R390*(100%-เงื่อนไข!$B$4))</f>
        <v/>
      </c>
      <c r="J390" s="141" t="str">
        <f>IF($H390="","",AK390/$R390*(100%-เงื่อนไข!$B$4))</f>
        <v/>
      </c>
      <c r="K390" s="141" t="str">
        <f>IF($H390="","",AT390/$R390*(100%-เงื่อนไข!$B$4))</f>
        <v/>
      </c>
      <c r="L390" s="141" t="str">
        <f t="shared" si="86"/>
        <v/>
      </c>
      <c r="M390" s="142" t="str">
        <f>IF((OR(วันทำงาน!H390="",$F$1="")),"",IF(F390="Salesman",วันทำงาน!H390,""))</f>
        <v/>
      </c>
      <c r="N390" s="111">
        <f>IF($M390="",0,IF($X390="P",Y390*เงื่อนไข!$C$5,0))</f>
        <v>0</v>
      </c>
      <c r="O390" s="111">
        <f>IF($M390="",0,IF($X390="P",AH390*เงื่อนไข!$C$5,0))</f>
        <v>0</v>
      </c>
      <c r="P390" s="141">
        <f>IF($M390="",0,IF($X390="P",AQ390*เงื่อนไข!$C$5,0))</f>
        <v>0</v>
      </c>
      <c r="Q390" s="141">
        <f t="shared" si="87"/>
        <v>0</v>
      </c>
      <c r="R390" s="124" t="str">
        <f>IF($A390="","",IF(วันทำงาน!J390&lt;&gt;"",วันทำงาน!J390,""))</f>
        <v/>
      </c>
      <c r="S390" s="124" t="str">
        <f>IF($A390="","",IF(วันทำงาน!K390&lt;&gt;"",วันทำงาน!K390,""))</f>
        <v/>
      </c>
      <c r="T390" s="156">
        <f>IF(วันทำงาน!AZ390&lt;&gt;"",IF(วันทำงาน!AZ390&gt;S390,S390,วันทำงาน!AZ390),"")</f>
        <v>1</v>
      </c>
      <c r="U390" s="106" t="str">
        <f>IF(A390="","",เงื่อนไข!C$4)</f>
        <v/>
      </c>
      <c r="V390" s="106">
        <f t="shared" ref="V390:V453" si="88">SUM(Y390,AH390,AQ390)</f>
        <v>0</v>
      </c>
      <c r="W390" s="105" t="str">
        <f t="shared" ref="W390:W453" si="89">IF((OR(U390=0,U390="")),"",V390/U390)</f>
        <v/>
      </c>
      <c r="X390" s="186" t="str">
        <f t="shared" ref="X390:X453" si="90">IF((AND(F390="Salesman",W390&gt;=80%)),"P","")</f>
        <v/>
      </c>
      <c r="Y390" s="184">
        <f>วันทำงาน!AQ390</f>
        <v>0</v>
      </c>
      <c r="Z390" s="150"/>
      <c r="AA390" s="150">
        <f>IF($W390="",0,IF($W390&gt;=100%,เงื่อนไข!$H$4,IF($W390&gt;=80%,เงื่อนไข!$G$4,IF($W390&gt;=50%,เงื่อนไข!$F$4,IF($W390&lt;50%,เงื่อนไข!$E$4)))))</f>
        <v>0</v>
      </c>
      <c r="AB390" s="179">
        <f t="shared" ref="AB390:AB453" si="91">Y390*AA390</f>
        <v>0</v>
      </c>
      <c r="AC390" s="141">
        <f t="shared" ref="AC390:AC453" si="92">IF(AB390=0,0,AB390/$R390)</f>
        <v>0</v>
      </c>
      <c r="AD390" s="175">
        <f>IF(AB390=0,0,AB390/$R390*เงื่อนไข!$B$4)</f>
        <v>0</v>
      </c>
      <c r="AE390" s="181">
        <f t="shared" si="83"/>
        <v>0</v>
      </c>
      <c r="AF390" s="175">
        <f>SUMIF(วันทำงาน!$F$554:$F$687,$B390,วันทำงาน!$J$554:$J$687)</f>
        <v>0</v>
      </c>
      <c r="AG390" s="182">
        <f>IF((AND($W390&gt;=100%,$W390&lt;&gt;"")),เงื่อนไข!$F$8*Y390/$V390,0)</f>
        <v>0</v>
      </c>
      <c r="AH390" s="181">
        <f>SUM(วันทำงาน!AR390:AT390,วันทำงาน!AV390:AX390)</f>
        <v>0</v>
      </c>
      <c r="AI390" s="150"/>
      <c r="AJ390" s="150">
        <f>IF($W390="",0,IF($W390&gt;=100%,เงื่อนไข!$L$4,IF($W390&gt;=80%,เงื่อนไข!$K$4,IF($W390&gt;=50%,เงื่อนไข!$J$4,IF($W390&lt;50%,เงื่อนไข!$I$4)))))</f>
        <v>0</v>
      </c>
      <c r="AK390" s="179">
        <f t="shared" ref="AK390:AK453" si="93">AH390*AJ390</f>
        <v>0</v>
      </c>
      <c r="AL390" s="175">
        <f t="shared" ref="AL390:AL453" si="94">IF(AK390=0,0,AK390/$R390)</f>
        <v>0</v>
      </c>
      <c r="AM390" s="175">
        <f>IF(AK390=0,0,AK390/$R390*เงื่อนไข!$B$4)</f>
        <v>0</v>
      </c>
      <c r="AN390" s="181">
        <f t="shared" si="84"/>
        <v>0</v>
      </c>
      <c r="AO390" s="175">
        <f>SUMIF(วันทำงาน!$F$554:$F$687,$B390,วันทำงาน!$K$554:$K$687)</f>
        <v>0</v>
      </c>
      <c r="AP390" s="182">
        <f>IF((AND($W390&gt;=100%,$W390&lt;&gt;"")),เงื่อนไข!$F$8*AH390/$V390,0)</f>
        <v>0</v>
      </c>
      <c r="AQ390" s="184">
        <f>วันทำงาน!AU390</f>
        <v>0</v>
      </c>
      <c r="AR390" s="150"/>
      <c r="AS390" s="150">
        <f>IF(W390="",0,IF($W390&gt;=100%,เงื่อนไข!$P$4,IF($W390&gt;=80%,เงื่อนไข!$O$4,IF($W390&gt;=50%,เงื่อนไข!$N$4,IF($W390&lt;50%,เงื่อนไข!$M$4)))))</f>
        <v>0</v>
      </c>
      <c r="AT390" s="179">
        <f t="shared" ref="AT390:AT453" si="95">AQ390*AS390</f>
        <v>0</v>
      </c>
      <c r="AU390" s="175">
        <f t="shared" ref="AU390:AU453" si="96">IF(AT390=0,0,AT390/$R390)</f>
        <v>0</v>
      </c>
      <c r="AV390" s="175">
        <f>IF(AT390=0,0,AT390/$R390*เงื่อนไข!$B$4)</f>
        <v>0</v>
      </c>
      <c r="AW390" s="181">
        <f t="shared" si="85"/>
        <v>0</v>
      </c>
      <c r="AX390" s="175">
        <f>SUMIF(วันทำงาน!$F$554:$F$687,$B390,วันทำงาน!$L$554:$L$687)</f>
        <v>0</v>
      </c>
      <c r="AY390" s="182">
        <f>IF((AND($W390&gt;=100%,$W390&lt;&gt;"")),เงื่อนไข!$F$8*AQ390/$V390,0)</f>
        <v>0</v>
      </c>
    </row>
    <row r="391" spans="1:51" s="6" customFormat="1" x14ac:dyDescent="0.25">
      <c r="A391" s="124" t="str">
        <f>IF(วันทำงาน!A391&lt;&gt;"",วันทำงาน!A391,"")</f>
        <v/>
      </c>
      <c r="B391" s="124" t="str">
        <f>IF(วันทำงาน!B391&lt;&gt;"",วันทำงาน!B391,"")</f>
        <v/>
      </c>
      <c r="C391" s="124"/>
      <c r="D391" s="124" t="str">
        <f>IF(วันทำงาน!C391&lt;&gt;"",วันทำงาน!C391,"")</f>
        <v/>
      </c>
      <c r="E391" s="125" t="str">
        <f>IF(วันทำงาน!D391&lt;&gt;"",วันทำงาน!D391,"")</f>
        <v/>
      </c>
      <c r="F391" s="90" t="str">
        <f>IF(วันทำงาน!E391&lt;&gt;"",วันทำงาน!E391,"")</f>
        <v/>
      </c>
      <c r="G391" s="124" t="str">
        <f>IF(วันทำงาน!F391&lt;&gt;"",วันทำงาน!F391,"")</f>
        <v/>
      </c>
      <c r="H391" s="136" t="str">
        <f>IF(F391="Salesman",วันทำงาน!G391,"")</f>
        <v/>
      </c>
      <c r="I391" s="141" t="str">
        <f>IF($H391="","",AB391/$R391*(100%-เงื่อนไข!$B$4))</f>
        <v/>
      </c>
      <c r="J391" s="141" t="str">
        <f>IF($H391="","",AK391/$R391*(100%-เงื่อนไข!$B$4))</f>
        <v/>
      </c>
      <c r="K391" s="141" t="str">
        <f>IF($H391="","",AT391/$R391*(100%-เงื่อนไข!$B$4))</f>
        <v/>
      </c>
      <c r="L391" s="141" t="str">
        <f t="shared" si="86"/>
        <v/>
      </c>
      <c r="M391" s="142" t="str">
        <f>IF((OR(วันทำงาน!H391="",$F$1="")),"",IF(F391="Salesman",วันทำงาน!H391,""))</f>
        <v/>
      </c>
      <c r="N391" s="111">
        <f>IF($M391="",0,IF($X391="P",Y391*เงื่อนไข!$C$5,0))</f>
        <v>0</v>
      </c>
      <c r="O391" s="111">
        <f>IF($M391="",0,IF($X391="P",AH391*เงื่อนไข!$C$5,0))</f>
        <v>0</v>
      </c>
      <c r="P391" s="141">
        <f>IF($M391="",0,IF($X391="P",AQ391*เงื่อนไข!$C$5,0))</f>
        <v>0</v>
      </c>
      <c r="Q391" s="141">
        <f t="shared" si="87"/>
        <v>0</v>
      </c>
      <c r="R391" s="124" t="str">
        <f>IF($A391="","",IF(วันทำงาน!J391&lt;&gt;"",วันทำงาน!J391,""))</f>
        <v/>
      </c>
      <c r="S391" s="124" t="str">
        <f>IF($A391="","",IF(วันทำงาน!K391&lt;&gt;"",วันทำงาน!K391,""))</f>
        <v/>
      </c>
      <c r="T391" s="156">
        <f>IF(วันทำงาน!AZ391&lt;&gt;"",IF(วันทำงาน!AZ391&gt;S391,S391,วันทำงาน!AZ391),"")</f>
        <v>1</v>
      </c>
      <c r="U391" s="106" t="str">
        <f>IF(A391="","",เงื่อนไข!C$4)</f>
        <v/>
      </c>
      <c r="V391" s="106">
        <f t="shared" si="88"/>
        <v>0</v>
      </c>
      <c r="W391" s="105" t="str">
        <f t="shared" si="89"/>
        <v/>
      </c>
      <c r="X391" s="186" t="str">
        <f t="shared" si="90"/>
        <v/>
      </c>
      <c r="Y391" s="184">
        <f>วันทำงาน!AQ391</f>
        <v>0</v>
      </c>
      <c r="Z391" s="150"/>
      <c r="AA391" s="150">
        <f>IF($W391="",0,IF($W391&gt;=100%,เงื่อนไข!$H$4,IF($W391&gt;=80%,เงื่อนไข!$G$4,IF($W391&gt;=50%,เงื่อนไข!$F$4,IF($W391&lt;50%,เงื่อนไข!$E$4)))))</f>
        <v>0</v>
      </c>
      <c r="AB391" s="179">
        <f t="shared" si="91"/>
        <v>0</v>
      </c>
      <c r="AC391" s="141">
        <f t="shared" si="92"/>
        <v>0</v>
      </c>
      <c r="AD391" s="175">
        <f>IF(AB391=0,0,AB391/$R391*เงื่อนไข!$B$4)</f>
        <v>0</v>
      </c>
      <c r="AE391" s="181">
        <f t="shared" ref="AE391:AE454" si="97">IF($F391="Trainer Rollout",VLOOKUP($B391,$M$15:$P$550,2,0),IF($F391="Driver",VLOOKUP($B391,$H$15:$K$550,2,0)*$S391,IF((AND(AC391=0,AD391=0)),0,(AC391*$T391)+(AD391*($S391-$T391)))))</f>
        <v>0</v>
      </c>
      <c r="AF391" s="175">
        <f>SUMIF(วันทำงาน!$F$554:$F$687,$B391,วันทำงาน!$J$554:$J$687)</f>
        <v>0</v>
      </c>
      <c r="AG391" s="182">
        <f>IF((AND($W391&gt;=100%,$W391&lt;&gt;"")),เงื่อนไข!$F$8*Y391/$V391,0)</f>
        <v>0</v>
      </c>
      <c r="AH391" s="181">
        <f>SUM(วันทำงาน!AR391:AT391,วันทำงาน!AV391:AX391)</f>
        <v>0</v>
      </c>
      <c r="AI391" s="150"/>
      <c r="AJ391" s="150">
        <f>IF($W391="",0,IF($W391&gt;=100%,เงื่อนไข!$L$4,IF($W391&gt;=80%,เงื่อนไข!$K$4,IF($W391&gt;=50%,เงื่อนไข!$J$4,IF($W391&lt;50%,เงื่อนไข!$I$4)))))</f>
        <v>0</v>
      </c>
      <c r="AK391" s="179">
        <f t="shared" si="93"/>
        <v>0</v>
      </c>
      <c r="AL391" s="175">
        <f t="shared" si="94"/>
        <v>0</v>
      </c>
      <c r="AM391" s="175">
        <f>IF(AK391=0,0,AK391/$R391*เงื่อนไข!$B$4)</f>
        <v>0</v>
      </c>
      <c r="AN391" s="181">
        <f t="shared" ref="AN391:AN454" si="98">IF($F391="Trainer Rollout",VLOOKUP($B391,$M$15:$P$550,3,0),IF($F391="Driver",VLOOKUP($B391,$H$15:$K$550,3,0)*$S391,IF((AND(AL391=0,AM391=0)),0,(AL391*$T391)+(AM391*($S391-$T391)))))</f>
        <v>0</v>
      </c>
      <c r="AO391" s="175">
        <f>SUMIF(วันทำงาน!$F$554:$F$687,$B391,วันทำงาน!$K$554:$K$687)</f>
        <v>0</v>
      </c>
      <c r="AP391" s="182">
        <f>IF((AND($W391&gt;=100%,$W391&lt;&gt;"")),เงื่อนไข!$F$8*AH391/$V391,0)</f>
        <v>0</v>
      </c>
      <c r="AQ391" s="184">
        <f>วันทำงาน!AU391</f>
        <v>0</v>
      </c>
      <c r="AR391" s="150"/>
      <c r="AS391" s="150">
        <f>IF(W391="",0,IF($W391&gt;=100%,เงื่อนไข!$P$4,IF($W391&gt;=80%,เงื่อนไข!$O$4,IF($W391&gt;=50%,เงื่อนไข!$N$4,IF($W391&lt;50%,เงื่อนไข!$M$4)))))</f>
        <v>0</v>
      </c>
      <c r="AT391" s="179">
        <f t="shared" si="95"/>
        <v>0</v>
      </c>
      <c r="AU391" s="175">
        <f t="shared" si="96"/>
        <v>0</v>
      </c>
      <c r="AV391" s="175">
        <f>IF(AT391=0,0,AT391/$R391*เงื่อนไข!$B$4)</f>
        <v>0</v>
      </c>
      <c r="AW391" s="181">
        <f t="shared" ref="AW391:AW454" si="99">IF($F391="Trainer Rollout",VLOOKUP($B391,$M$15:$P$550,4,0),IF($F391="Driver",VLOOKUP($B391,$H$15:$K$550,4,0)*$S391,IF((AND(AU391=0,AV391=0)),0,(AU391*$T391)+(AV391*($S391-$T391)))))</f>
        <v>0</v>
      </c>
      <c r="AX391" s="175">
        <f>SUMIF(วันทำงาน!$F$554:$F$687,$B391,วันทำงาน!$L$554:$L$687)</f>
        <v>0</v>
      </c>
      <c r="AY391" s="182">
        <f>IF((AND($W391&gt;=100%,$W391&lt;&gt;"")),เงื่อนไข!$F$8*AQ391/$V391,0)</f>
        <v>0</v>
      </c>
    </row>
    <row r="392" spans="1:51" s="6" customFormat="1" x14ac:dyDescent="0.25">
      <c r="A392" s="124" t="str">
        <f>IF(วันทำงาน!A392&lt;&gt;"",วันทำงาน!A392,"")</f>
        <v/>
      </c>
      <c r="B392" s="124" t="str">
        <f>IF(วันทำงาน!B392&lt;&gt;"",วันทำงาน!B392,"")</f>
        <v/>
      </c>
      <c r="C392" s="124"/>
      <c r="D392" s="124" t="str">
        <f>IF(วันทำงาน!C392&lt;&gt;"",วันทำงาน!C392,"")</f>
        <v/>
      </c>
      <c r="E392" s="125" t="str">
        <f>IF(วันทำงาน!D392&lt;&gt;"",วันทำงาน!D392,"")</f>
        <v/>
      </c>
      <c r="F392" s="90" t="str">
        <f>IF(วันทำงาน!E392&lt;&gt;"",วันทำงาน!E392,"")</f>
        <v/>
      </c>
      <c r="G392" s="124" t="str">
        <f>IF(วันทำงาน!F392&lt;&gt;"",วันทำงาน!F392,"")</f>
        <v/>
      </c>
      <c r="H392" s="136" t="str">
        <f>IF(F392="Salesman",วันทำงาน!G392,"")</f>
        <v/>
      </c>
      <c r="I392" s="141" t="str">
        <f>IF($H392="","",AB392/$R392*(100%-เงื่อนไข!$B$4))</f>
        <v/>
      </c>
      <c r="J392" s="141" t="str">
        <f>IF($H392="","",AK392/$R392*(100%-เงื่อนไข!$B$4))</f>
        <v/>
      </c>
      <c r="K392" s="141" t="str">
        <f>IF($H392="","",AT392/$R392*(100%-เงื่อนไข!$B$4))</f>
        <v/>
      </c>
      <c r="L392" s="141" t="str">
        <f t="shared" si="86"/>
        <v/>
      </c>
      <c r="M392" s="142" t="str">
        <f>IF((OR(วันทำงาน!H392="",$F$1="")),"",IF(F392="Salesman",วันทำงาน!H392,""))</f>
        <v/>
      </c>
      <c r="N392" s="111">
        <f>IF($M392="",0,IF($X392="P",Y392*เงื่อนไข!$C$5,0))</f>
        <v>0</v>
      </c>
      <c r="O392" s="111">
        <f>IF($M392="",0,IF($X392="P",AH392*เงื่อนไข!$C$5,0))</f>
        <v>0</v>
      </c>
      <c r="P392" s="141">
        <f>IF($M392="",0,IF($X392="P",AQ392*เงื่อนไข!$C$5,0))</f>
        <v>0</v>
      </c>
      <c r="Q392" s="141">
        <f t="shared" si="87"/>
        <v>0</v>
      </c>
      <c r="R392" s="124" t="str">
        <f>IF($A392="","",IF(วันทำงาน!J392&lt;&gt;"",วันทำงาน!J392,""))</f>
        <v/>
      </c>
      <c r="S392" s="124" t="str">
        <f>IF($A392="","",IF(วันทำงาน!K392&lt;&gt;"",วันทำงาน!K392,""))</f>
        <v/>
      </c>
      <c r="T392" s="156">
        <f>IF(วันทำงาน!AZ392&lt;&gt;"",IF(วันทำงาน!AZ392&gt;S392,S392,วันทำงาน!AZ392),"")</f>
        <v>1</v>
      </c>
      <c r="U392" s="106" t="str">
        <f>IF(A392="","",เงื่อนไข!C$4)</f>
        <v/>
      </c>
      <c r="V392" s="106">
        <f t="shared" si="88"/>
        <v>0</v>
      </c>
      <c r="W392" s="105" t="str">
        <f t="shared" si="89"/>
        <v/>
      </c>
      <c r="X392" s="186" t="str">
        <f t="shared" si="90"/>
        <v/>
      </c>
      <c r="Y392" s="184">
        <f>วันทำงาน!AQ392</f>
        <v>0</v>
      </c>
      <c r="Z392" s="150"/>
      <c r="AA392" s="150">
        <f>IF($W392="",0,IF($W392&gt;=100%,เงื่อนไข!$H$4,IF($W392&gt;=80%,เงื่อนไข!$G$4,IF($W392&gt;=50%,เงื่อนไข!$F$4,IF($W392&lt;50%,เงื่อนไข!$E$4)))))</f>
        <v>0</v>
      </c>
      <c r="AB392" s="179">
        <f t="shared" si="91"/>
        <v>0</v>
      </c>
      <c r="AC392" s="141">
        <f t="shared" si="92"/>
        <v>0</v>
      </c>
      <c r="AD392" s="175">
        <f>IF(AB392=0,0,AB392/$R392*เงื่อนไข!$B$4)</f>
        <v>0</v>
      </c>
      <c r="AE392" s="181">
        <f t="shared" si="97"/>
        <v>0</v>
      </c>
      <c r="AF392" s="175">
        <f>SUMIF(วันทำงาน!$F$554:$F$687,$B392,วันทำงาน!$J$554:$J$687)</f>
        <v>0</v>
      </c>
      <c r="AG392" s="182">
        <f>IF((AND($W392&gt;=100%,$W392&lt;&gt;"")),เงื่อนไข!$F$8*Y392/$V392,0)</f>
        <v>0</v>
      </c>
      <c r="AH392" s="181">
        <f>SUM(วันทำงาน!AR392:AT392,วันทำงาน!AV392:AX392)</f>
        <v>0</v>
      </c>
      <c r="AI392" s="150"/>
      <c r="AJ392" s="150">
        <f>IF($W392="",0,IF($W392&gt;=100%,เงื่อนไข!$L$4,IF($W392&gt;=80%,เงื่อนไข!$K$4,IF($W392&gt;=50%,เงื่อนไข!$J$4,IF($W392&lt;50%,เงื่อนไข!$I$4)))))</f>
        <v>0</v>
      </c>
      <c r="AK392" s="179">
        <f t="shared" si="93"/>
        <v>0</v>
      </c>
      <c r="AL392" s="175">
        <f t="shared" si="94"/>
        <v>0</v>
      </c>
      <c r="AM392" s="175">
        <f>IF(AK392=0,0,AK392/$R392*เงื่อนไข!$B$4)</f>
        <v>0</v>
      </c>
      <c r="AN392" s="181">
        <f t="shared" si="98"/>
        <v>0</v>
      </c>
      <c r="AO392" s="175">
        <f>SUMIF(วันทำงาน!$F$554:$F$687,$B392,วันทำงาน!$K$554:$K$687)</f>
        <v>0</v>
      </c>
      <c r="AP392" s="182">
        <f>IF((AND($W392&gt;=100%,$W392&lt;&gt;"")),เงื่อนไข!$F$8*AH392/$V392,0)</f>
        <v>0</v>
      </c>
      <c r="AQ392" s="184">
        <f>วันทำงาน!AU392</f>
        <v>0</v>
      </c>
      <c r="AR392" s="150"/>
      <c r="AS392" s="150">
        <f>IF(W392="",0,IF($W392&gt;=100%,เงื่อนไข!$P$4,IF($W392&gt;=80%,เงื่อนไข!$O$4,IF($W392&gt;=50%,เงื่อนไข!$N$4,IF($W392&lt;50%,เงื่อนไข!$M$4)))))</f>
        <v>0</v>
      </c>
      <c r="AT392" s="179">
        <f t="shared" si="95"/>
        <v>0</v>
      </c>
      <c r="AU392" s="175">
        <f t="shared" si="96"/>
        <v>0</v>
      </c>
      <c r="AV392" s="175">
        <f>IF(AT392=0,0,AT392/$R392*เงื่อนไข!$B$4)</f>
        <v>0</v>
      </c>
      <c r="AW392" s="181">
        <f t="shared" si="99"/>
        <v>0</v>
      </c>
      <c r="AX392" s="175">
        <f>SUMIF(วันทำงาน!$F$554:$F$687,$B392,วันทำงาน!$L$554:$L$687)</f>
        <v>0</v>
      </c>
      <c r="AY392" s="182">
        <f>IF((AND($W392&gt;=100%,$W392&lt;&gt;"")),เงื่อนไข!$F$8*AQ392/$V392,0)</f>
        <v>0</v>
      </c>
    </row>
    <row r="393" spans="1:51" s="6" customFormat="1" x14ac:dyDescent="0.25">
      <c r="A393" s="124" t="str">
        <f>IF(วันทำงาน!A393&lt;&gt;"",วันทำงาน!A393,"")</f>
        <v/>
      </c>
      <c r="B393" s="124" t="str">
        <f>IF(วันทำงาน!B393&lt;&gt;"",วันทำงาน!B393,"")</f>
        <v/>
      </c>
      <c r="C393" s="124"/>
      <c r="D393" s="124" t="str">
        <f>IF(วันทำงาน!C393&lt;&gt;"",วันทำงาน!C393,"")</f>
        <v/>
      </c>
      <c r="E393" s="125" t="str">
        <f>IF(วันทำงาน!D393&lt;&gt;"",วันทำงาน!D393,"")</f>
        <v/>
      </c>
      <c r="F393" s="90" t="str">
        <f>IF(วันทำงาน!E393&lt;&gt;"",วันทำงาน!E393,"")</f>
        <v/>
      </c>
      <c r="G393" s="124" t="str">
        <f>IF(วันทำงาน!F393&lt;&gt;"",วันทำงาน!F393,"")</f>
        <v/>
      </c>
      <c r="H393" s="136" t="str">
        <f>IF(F393="Salesman",วันทำงาน!G393,"")</f>
        <v/>
      </c>
      <c r="I393" s="141" t="str">
        <f>IF($H393="","",AB393/$R393*(100%-เงื่อนไข!$B$4))</f>
        <v/>
      </c>
      <c r="J393" s="141" t="str">
        <f>IF($H393="","",AK393/$R393*(100%-เงื่อนไข!$B$4))</f>
        <v/>
      </c>
      <c r="K393" s="141" t="str">
        <f>IF($H393="","",AT393/$R393*(100%-เงื่อนไข!$B$4))</f>
        <v/>
      </c>
      <c r="L393" s="141" t="str">
        <f t="shared" si="86"/>
        <v/>
      </c>
      <c r="M393" s="142" t="str">
        <f>IF((OR(วันทำงาน!H393="",$F$1="")),"",IF(F393="Salesman",วันทำงาน!H393,""))</f>
        <v/>
      </c>
      <c r="N393" s="111">
        <f>IF($M393="",0,IF($X393="P",Y393*เงื่อนไข!$C$5,0))</f>
        <v>0</v>
      </c>
      <c r="O393" s="111">
        <f>IF($M393="",0,IF($X393="P",AH393*เงื่อนไข!$C$5,0))</f>
        <v>0</v>
      </c>
      <c r="P393" s="141">
        <f>IF($M393="",0,IF($X393="P",AQ393*เงื่อนไข!$C$5,0))</f>
        <v>0</v>
      </c>
      <c r="Q393" s="141">
        <f t="shared" si="87"/>
        <v>0</v>
      </c>
      <c r="R393" s="124" t="str">
        <f>IF($A393="","",IF(วันทำงาน!J393&lt;&gt;"",วันทำงาน!J393,""))</f>
        <v/>
      </c>
      <c r="S393" s="124" t="str">
        <f>IF($A393="","",IF(วันทำงาน!K393&lt;&gt;"",วันทำงาน!K393,""))</f>
        <v/>
      </c>
      <c r="T393" s="156">
        <f>IF(วันทำงาน!AZ393&lt;&gt;"",IF(วันทำงาน!AZ393&gt;S393,S393,วันทำงาน!AZ393),"")</f>
        <v>1</v>
      </c>
      <c r="U393" s="106" t="str">
        <f>IF(A393="","",เงื่อนไข!C$4)</f>
        <v/>
      </c>
      <c r="V393" s="106">
        <f t="shared" si="88"/>
        <v>0</v>
      </c>
      <c r="W393" s="105" t="str">
        <f t="shared" si="89"/>
        <v/>
      </c>
      <c r="X393" s="186" t="str">
        <f t="shared" si="90"/>
        <v/>
      </c>
      <c r="Y393" s="184">
        <f>วันทำงาน!AQ393</f>
        <v>0</v>
      </c>
      <c r="Z393" s="150"/>
      <c r="AA393" s="150">
        <f>IF($W393="",0,IF($W393&gt;=100%,เงื่อนไข!$H$4,IF($W393&gt;=80%,เงื่อนไข!$G$4,IF($W393&gt;=50%,เงื่อนไข!$F$4,IF($W393&lt;50%,เงื่อนไข!$E$4)))))</f>
        <v>0</v>
      </c>
      <c r="AB393" s="179">
        <f t="shared" si="91"/>
        <v>0</v>
      </c>
      <c r="AC393" s="141">
        <f t="shared" si="92"/>
        <v>0</v>
      </c>
      <c r="AD393" s="175">
        <f>IF(AB393=0,0,AB393/$R393*เงื่อนไข!$B$4)</f>
        <v>0</v>
      </c>
      <c r="AE393" s="181">
        <f t="shared" si="97"/>
        <v>0</v>
      </c>
      <c r="AF393" s="175">
        <f>SUMIF(วันทำงาน!$F$554:$F$687,$B393,วันทำงาน!$J$554:$J$687)</f>
        <v>0</v>
      </c>
      <c r="AG393" s="182">
        <f>IF((AND($W393&gt;=100%,$W393&lt;&gt;"")),เงื่อนไข!$F$8*Y393/$V393,0)</f>
        <v>0</v>
      </c>
      <c r="AH393" s="181">
        <f>SUM(วันทำงาน!AR393:AT393,วันทำงาน!AV393:AX393)</f>
        <v>0</v>
      </c>
      <c r="AI393" s="150"/>
      <c r="AJ393" s="150">
        <f>IF($W393="",0,IF($W393&gt;=100%,เงื่อนไข!$L$4,IF($W393&gt;=80%,เงื่อนไข!$K$4,IF($W393&gt;=50%,เงื่อนไข!$J$4,IF($W393&lt;50%,เงื่อนไข!$I$4)))))</f>
        <v>0</v>
      </c>
      <c r="AK393" s="179">
        <f t="shared" si="93"/>
        <v>0</v>
      </c>
      <c r="AL393" s="175">
        <f t="shared" si="94"/>
        <v>0</v>
      </c>
      <c r="AM393" s="175">
        <f>IF(AK393=0,0,AK393/$R393*เงื่อนไข!$B$4)</f>
        <v>0</v>
      </c>
      <c r="AN393" s="181">
        <f t="shared" si="98"/>
        <v>0</v>
      </c>
      <c r="AO393" s="175">
        <f>SUMIF(วันทำงาน!$F$554:$F$687,$B393,วันทำงาน!$K$554:$K$687)</f>
        <v>0</v>
      </c>
      <c r="AP393" s="182">
        <f>IF((AND($W393&gt;=100%,$W393&lt;&gt;"")),เงื่อนไข!$F$8*AH393/$V393,0)</f>
        <v>0</v>
      </c>
      <c r="AQ393" s="184">
        <f>วันทำงาน!AU393</f>
        <v>0</v>
      </c>
      <c r="AR393" s="150"/>
      <c r="AS393" s="150">
        <f>IF(W393="",0,IF($W393&gt;=100%,เงื่อนไข!$P$4,IF($W393&gt;=80%,เงื่อนไข!$O$4,IF($W393&gt;=50%,เงื่อนไข!$N$4,IF($W393&lt;50%,เงื่อนไข!$M$4)))))</f>
        <v>0</v>
      </c>
      <c r="AT393" s="179">
        <f t="shared" si="95"/>
        <v>0</v>
      </c>
      <c r="AU393" s="175">
        <f t="shared" si="96"/>
        <v>0</v>
      </c>
      <c r="AV393" s="175">
        <f>IF(AT393=0,0,AT393/$R393*เงื่อนไข!$B$4)</f>
        <v>0</v>
      </c>
      <c r="AW393" s="181">
        <f t="shared" si="99"/>
        <v>0</v>
      </c>
      <c r="AX393" s="175">
        <f>SUMIF(วันทำงาน!$F$554:$F$687,$B393,วันทำงาน!$L$554:$L$687)</f>
        <v>0</v>
      </c>
      <c r="AY393" s="182">
        <f>IF((AND($W393&gt;=100%,$W393&lt;&gt;"")),เงื่อนไข!$F$8*AQ393/$V393,0)</f>
        <v>0</v>
      </c>
    </row>
    <row r="394" spans="1:51" s="6" customFormat="1" x14ac:dyDescent="0.25">
      <c r="A394" s="124" t="str">
        <f>IF(วันทำงาน!A394&lt;&gt;"",วันทำงาน!A394,"")</f>
        <v/>
      </c>
      <c r="B394" s="124" t="str">
        <f>IF(วันทำงาน!B394&lt;&gt;"",วันทำงาน!B394,"")</f>
        <v/>
      </c>
      <c r="C394" s="124"/>
      <c r="D394" s="124" t="str">
        <f>IF(วันทำงาน!C394&lt;&gt;"",วันทำงาน!C394,"")</f>
        <v/>
      </c>
      <c r="E394" s="125" t="str">
        <f>IF(วันทำงาน!D394&lt;&gt;"",วันทำงาน!D394,"")</f>
        <v/>
      </c>
      <c r="F394" s="90" t="str">
        <f>IF(วันทำงาน!E394&lt;&gt;"",วันทำงาน!E394,"")</f>
        <v/>
      </c>
      <c r="G394" s="124" t="str">
        <f>IF(วันทำงาน!F394&lt;&gt;"",วันทำงาน!F394,"")</f>
        <v/>
      </c>
      <c r="H394" s="136" t="str">
        <f>IF(F394="Salesman",วันทำงาน!G394,"")</f>
        <v/>
      </c>
      <c r="I394" s="141" t="str">
        <f>IF($H394="","",AB394/$R394*(100%-เงื่อนไข!$B$4))</f>
        <v/>
      </c>
      <c r="J394" s="141" t="str">
        <f>IF($H394="","",AK394/$R394*(100%-เงื่อนไข!$B$4))</f>
        <v/>
      </c>
      <c r="K394" s="141" t="str">
        <f>IF($H394="","",AT394/$R394*(100%-เงื่อนไข!$B$4))</f>
        <v/>
      </c>
      <c r="L394" s="141" t="str">
        <f t="shared" si="86"/>
        <v/>
      </c>
      <c r="M394" s="142" t="str">
        <f>IF((OR(วันทำงาน!H394="",$F$1="")),"",IF(F394="Salesman",วันทำงาน!H394,""))</f>
        <v/>
      </c>
      <c r="N394" s="111">
        <f>IF($M394="",0,IF($X394="P",Y394*เงื่อนไข!$C$5,0))</f>
        <v>0</v>
      </c>
      <c r="O394" s="111">
        <f>IF($M394="",0,IF($X394="P",AH394*เงื่อนไข!$C$5,0))</f>
        <v>0</v>
      </c>
      <c r="P394" s="141">
        <f>IF($M394="",0,IF($X394="P",AQ394*เงื่อนไข!$C$5,0))</f>
        <v>0</v>
      </c>
      <c r="Q394" s="141">
        <f t="shared" si="87"/>
        <v>0</v>
      </c>
      <c r="R394" s="124" t="str">
        <f>IF($A394="","",IF(วันทำงาน!J394&lt;&gt;"",วันทำงาน!J394,""))</f>
        <v/>
      </c>
      <c r="S394" s="124" t="str">
        <f>IF($A394="","",IF(วันทำงาน!K394&lt;&gt;"",วันทำงาน!K394,""))</f>
        <v/>
      </c>
      <c r="T394" s="156">
        <f>IF(วันทำงาน!AZ394&lt;&gt;"",IF(วันทำงาน!AZ394&gt;S394,S394,วันทำงาน!AZ394),"")</f>
        <v>1</v>
      </c>
      <c r="U394" s="106" t="str">
        <f>IF(A394="","",เงื่อนไข!C$4)</f>
        <v/>
      </c>
      <c r="V394" s="106">
        <f t="shared" si="88"/>
        <v>0</v>
      </c>
      <c r="W394" s="105" t="str">
        <f t="shared" si="89"/>
        <v/>
      </c>
      <c r="X394" s="186" t="str">
        <f t="shared" si="90"/>
        <v/>
      </c>
      <c r="Y394" s="184">
        <f>วันทำงาน!AQ394</f>
        <v>0</v>
      </c>
      <c r="Z394" s="150"/>
      <c r="AA394" s="150">
        <f>IF($W394="",0,IF($W394&gt;=100%,เงื่อนไข!$H$4,IF($W394&gt;=80%,เงื่อนไข!$G$4,IF($W394&gt;=50%,เงื่อนไข!$F$4,IF($W394&lt;50%,เงื่อนไข!$E$4)))))</f>
        <v>0</v>
      </c>
      <c r="AB394" s="179">
        <f t="shared" si="91"/>
        <v>0</v>
      </c>
      <c r="AC394" s="141">
        <f t="shared" si="92"/>
        <v>0</v>
      </c>
      <c r="AD394" s="175">
        <f>IF(AB394=0,0,AB394/$R394*เงื่อนไข!$B$4)</f>
        <v>0</v>
      </c>
      <c r="AE394" s="181">
        <f t="shared" si="97"/>
        <v>0</v>
      </c>
      <c r="AF394" s="175">
        <f>SUMIF(วันทำงาน!$F$554:$F$687,$B394,วันทำงาน!$J$554:$J$687)</f>
        <v>0</v>
      </c>
      <c r="AG394" s="182">
        <f>IF((AND($W394&gt;=100%,$W394&lt;&gt;"")),เงื่อนไข!$F$8*Y394/$V394,0)</f>
        <v>0</v>
      </c>
      <c r="AH394" s="181">
        <f>SUM(วันทำงาน!AR394:AT394,วันทำงาน!AV394:AX394)</f>
        <v>0</v>
      </c>
      <c r="AI394" s="150"/>
      <c r="AJ394" s="150">
        <f>IF($W394="",0,IF($W394&gt;=100%,เงื่อนไข!$L$4,IF($W394&gt;=80%,เงื่อนไข!$K$4,IF($W394&gt;=50%,เงื่อนไข!$J$4,IF($W394&lt;50%,เงื่อนไข!$I$4)))))</f>
        <v>0</v>
      </c>
      <c r="AK394" s="179">
        <f t="shared" si="93"/>
        <v>0</v>
      </c>
      <c r="AL394" s="175">
        <f t="shared" si="94"/>
        <v>0</v>
      </c>
      <c r="AM394" s="175">
        <f>IF(AK394=0,0,AK394/$R394*เงื่อนไข!$B$4)</f>
        <v>0</v>
      </c>
      <c r="AN394" s="181">
        <f t="shared" si="98"/>
        <v>0</v>
      </c>
      <c r="AO394" s="175">
        <f>SUMIF(วันทำงาน!$F$554:$F$687,$B394,วันทำงาน!$K$554:$K$687)</f>
        <v>0</v>
      </c>
      <c r="AP394" s="182">
        <f>IF((AND($W394&gt;=100%,$W394&lt;&gt;"")),เงื่อนไข!$F$8*AH394/$V394,0)</f>
        <v>0</v>
      </c>
      <c r="AQ394" s="184">
        <f>วันทำงาน!AU394</f>
        <v>0</v>
      </c>
      <c r="AR394" s="150"/>
      <c r="AS394" s="150">
        <f>IF(W394="",0,IF($W394&gt;=100%,เงื่อนไข!$P$4,IF($W394&gt;=80%,เงื่อนไข!$O$4,IF($W394&gt;=50%,เงื่อนไข!$N$4,IF($W394&lt;50%,เงื่อนไข!$M$4)))))</f>
        <v>0</v>
      </c>
      <c r="AT394" s="179">
        <f t="shared" si="95"/>
        <v>0</v>
      </c>
      <c r="AU394" s="175">
        <f t="shared" si="96"/>
        <v>0</v>
      </c>
      <c r="AV394" s="175">
        <f>IF(AT394=0,0,AT394/$R394*เงื่อนไข!$B$4)</f>
        <v>0</v>
      </c>
      <c r="AW394" s="181">
        <f t="shared" si="99"/>
        <v>0</v>
      </c>
      <c r="AX394" s="175">
        <f>SUMIF(วันทำงาน!$F$554:$F$687,$B394,วันทำงาน!$L$554:$L$687)</f>
        <v>0</v>
      </c>
      <c r="AY394" s="182">
        <f>IF((AND($W394&gt;=100%,$W394&lt;&gt;"")),เงื่อนไข!$F$8*AQ394/$V394,0)</f>
        <v>0</v>
      </c>
    </row>
    <row r="395" spans="1:51" s="6" customFormat="1" x14ac:dyDescent="0.25">
      <c r="A395" s="124" t="str">
        <f>IF(วันทำงาน!A395&lt;&gt;"",วันทำงาน!A395,"")</f>
        <v/>
      </c>
      <c r="B395" s="124" t="str">
        <f>IF(วันทำงาน!B395&lt;&gt;"",วันทำงาน!B395,"")</f>
        <v/>
      </c>
      <c r="C395" s="124"/>
      <c r="D395" s="124" t="str">
        <f>IF(วันทำงาน!C395&lt;&gt;"",วันทำงาน!C395,"")</f>
        <v/>
      </c>
      <c r="E395" s="125" t="str">
        <f>IF(วันทำงาน!D395&lt;&gt;"",วันทำงาน!D395,"")</f>
        <v/>
      </c>
      <c r="F395" s="90" t="str">
        <f>IF(วันทำงาน!E395&lt;&gt;"",วันทำงาน!E395,"")</f>
        <v/>
      </c>
      <c r="G395" s="124" t="str">
        <f>IF(วันทำงาน!F395&lt;&gt;"",วันทำงาน!F395,"")</f>
        <v/>
      </c>
      <c r="H395" s="136" t="str">
        <f>IF(F395="Salesman",วันทำงาน!G395,"")</f>
        <v/>
      </c>
      <c r="I395" s="141" t="str">
        <f>IF($H395="","",AB395/$R395*(100%-เงื่อนไข!$B$4))</f>
        <v/>
      </c>
      <c r="J395" s="141" t="str">
        <f>IF($H395="","",AK395/$R395*(100%-เงื่อนไข!$B$4))</f>
        <v/>
      </c>
      <c r="K395" s="141" t="str">
        <f>IF($H395="","",AT395/$R395*(100%-เงื่อนไข!$B$4))</f>
        <v/>
      </c>
      <c r="L395" s="141" t="str">
        <f t="shared" si="86"/>
        <v/>
      </c>
      <c r="M395" s="142" t="str">
        <f>IF((OR(วันทำงาน!H395="",$F$1="")),"",IF(F395="Salesman",วันทำงาน!H395,""))</f>
        <v/>
      </c>
      <c r="N395" s="111">
        <f>IF($M395="",0,IF($X395="P",Y395*เงื่อนไข!$C$5,0))</f>
        <v>0</v>
      </c>
      <c r="O395" s="111">
        <f>IF($M395="",0,IF($X395="P",AH395*เงื่อนไข!$C$5,0))</f>
        <v>0</v>
      </c>
      <c r="P395" s="141">
        <f>IF($M395="",0,IF($X395="P",AQ395*เงื่อนไข!$C$5,0))</f>
        <v>0</v>
      </c>
      <c r="Q395" s="141">
        <f t="shared" si="87"/>
        <v>0</v>
      </c>
      <c r="R395" s="124" t="str">
        <f>IF($A395="","",IF(วันทำงาน!J395&lt;&gt;"",วันทำงาน!J395,""))</f>
        <v/>
      </c>
      <c r="S395" s="124" t="str">
        <f>IF($A395="","",IF(วันทำงาน!K395&lt;&gt;"",วันทำงาน!K395,""))</f>
        <v/>
      </c>
      <c r="T395" s="156">
        <f>IF(วันทำงาน!AZ395&lt;&gt;"",IF(วันทำงาน!AZ395&gt;S395,S395,วันทำงาน!AZ395),"")</f>
        <v>1</v>
      </c>
      <c r="U395" s="106" t="str">
        <f>IF(A395="","",เงื่อนไข!C$4)</f>
        <v/>
      </c>
      <c r="V395" s="106">
        <f t="shared" si="88"/>
        <v>0</v>
      </c>
      <c r="W395" s="105" t="str">
        <f t="shared" si="89"/>
        <v/>
      </c>
      <c r="X395" s="186" t="str">
        <f t="shared" si="90"/>
        <v/>
      </c>
      <c r="Y395" s="184">
        <f>วันทำงาน!AQ395</f>
        <v>0</v>
      </c>
      <c r="Z395" s="150"/>
      <c r="AA395" s="150">
        <f>IF($W395="",0,IF($W395&gt;=100%,เงื่อนไข!$H$4,IF($W395&gt;=80%,เงื่อนไข!$G$4,IF($W395&gt;=50%,เงื่อนไข!$F$4,IF($W395&lt;50%,เงื่อนไข!$E$4)))))</f>
        <v>0</v>
      </c>
      <c r="AB395" s="179">
        <f t="shared" si="91"/>
        <v>0</v>
      </c>
      <c r="AC395" s="141">
        <f t="shared" si="92"/>
        <v>0</v>
      </c>
      <c r="AD395" s="175">
        <f>IF(AB395=0,0,AB395/$R395*เงื่อนไข!$B$4)</f>
        <v>0</v>
      </c>
      <c r="AE395" s="181">
        <f t="shared" si="97"/>
        <v>0</v>
      </c>
      <c r="AF395" s="175">
        <f>SUMIF(วันทำงาน!$F$554:$F$687,$B395,วันทำงาน!$J$554:$J$687)</f>
        <v>0</v>
      </c>
      <c r="AG395" s="182">
        <f>IF((AND($W395&gt;=100%,$W395&lt;&gt;"")),เงื่อนไข!$F$8*Y395/$V395,0)</f>
        <v>0</v>
      </c>
      <c r="AH395" s="181">
        <f>SUM(วันทำงาน!AR395:AT395,วันทำงาน!AV395:AX395)</f>
        <v>0</v>
      </c>
      <c r="AI395" s="150"/>
      <c r="AJ395" s="150">
        <f>IF($W395="",0,IF($W395&gt;=100%,เงื่อนไข!$L$4,IF($W395&gt;=80%,เงื่อนไข!$K$4,IF($W395&gt;=50%,เงื่อนไข!$J$4,IF($W395&lt;50%,เงื่อนไข!$I$4)))))</f>
        <v>0</v>
      </c>
      <c r="AK395" s="179">
        <f t="shared" si="93"/>
        <v>0</v>
      </c>
      <c r="AL395" s="175">
        <f t="shared" si="94"/>
        <v>0</v>
      </c>
      <c r="AM395" s="175">
        <f>IF(AK395=0,0,AK395/$R395*เงื่อนไข!$B$4)</f>
        <v>0</v>
      </c>
      <c r="AN395" s="181">
        <f t="shared" si="98"/>
        <v>0</v>
      </c>
      <c r="AO395" s="175">
        <f>SUMIF(วันทำงาน!$F$554:$F$687,$B395,วันทำงาน!$K$554:$K$687)</f>
        <v>0</v>
      </c>
      <c r="AP395" s="182">
        <f>IF((AND($W395&gt;=100%,$W395&lt;&gt;"")),เงื่อนไข!$F$8*AH395/$V395,0)</f>
        <v>0</v>
      </c>
      <c r="AQ395" s="184">
        <f>วันทำงาน!AU395</f>
        <v>0</v>
      </c>
      <c r="AR395" s="150"/>
      <c r="AS395" s="150">
        <f>IF(W395="",0,IF($W395&gt;=100%,เงื่อนไข!$P$4,IF($W395&gt;=80%,เงื่อนไข!$O$4,IF($W395&gt;=50%,เงื่อนไข!$N$4,IF($W395&lt;50%,เงื่อนไข!$M$4)))))</f>
        <v>0</v>
      </c>
      <c r="AT395" s="179">
        <f t="shared" si="95"/>
        <v>0</v>
      </c>
      <c r="AU395" s="175">
        <f t="shared" si="96"/>
        <v>0</v>
      </c>
      <c r="AV395" s="175">
        <f>IF(AT395=0,0,AT395/$R395*เงื่อนไข!$B$4)</f>
        <v>0</v>
      </c>
      <c r="AW395" s="181">
        <f t="shared" si="99"/>
        <v>0</v>
      </c>
      <c r="AX395" s="175">
        <f>SUMIF(วันทำงาน!$F$554:$F$687,$B395,วันทำงาน!$L$554:$L$687)</f>
        <v>0</v>
      </c>
      <c r="AY395" s="182">
        <f>IF((AND($W395&gt;=100%,$W395&lt;&gt;"")),เงื่อนไข!$F$8*AQ395/$V395,0)</f>
        <v>0</v>
      </c>
    </row>
    <row r="396" spans="1:51" s="6" customFormat="1" x14ac:dyDescent="0.25">
      <c r="A396" s="124" t="str">
        <f>IF(วันทำงาน!A396&lt;&gt;"",วันทำงาน!A396,"")</f>
        <v/>
      </c>
      <c r="B396" s="124" t="str">
        <f>IF(วันทำงาน!B396&lt;&gt;"",วันทำงาน!B396,"")</f>
        <v/>
      </c>
      <c r="C396" s="124"/>
      <c r="D396" s="124" t="str">
        <f>IF(วันทำงาน!C396&lt;&gt;"",วันทำงาน!C396,"")</f>
        <v/>
      </c>
      <c r="E396" s="125" t="str">
        <f>IF(วันทำงาน!D396&lt;&gt;"",วันทำงาน!D396,"")</f>
        <v/>
      </c>
      <c r="F396" s="90" t="str">
        <f>IF(วันทำงาน!E396&lt;&gt;"",วันทำงาน!E396,"")</f>
        <v/>
      </c>
      <c r="G396" s="124" t="str">
        <f>IF(วันทำงาน!F396&lt;&gt;"",วันทำงาน!F396,"")</f>
        <v/>
      </c>
      <c r="H396" s="136" t="str">
        <f>IF(F396="Salesman",วันทำงาน!G396,"")</f>
        <v/>
      </c>
      <c r="I396" s="141" t="str">
        <f>IF($H396="","",AB396/$R396*(100%-เงื่อนไข!$B$4))</f>
        <v/>
      </c>
      <c r="J396" s="141" t="str">
        <f>IF($H396="","",AK396/$R396*(100%-เงื่อนไข!$B$4))</f>
        <v/>
      </c>
      <c r="K396" s="141" t="str">
        <f>IF($H396="","",AT396/$R396*(100%-เงื่อนไข!$B$4))</f>
        <v/>
      </c>
      <c r="L396" s="141" t="str">
        <f t="shared" si="86"/>
        <v/>
      </c>
      <c r="M396" s="142" t="str">
        <f>IF((OR(วันทำงาน!H396="",$F$1="")),"",IF(F396="Salesman",วันทำงาน!H396,""))</f>
        <v/>
      </c>
      <c r="N396" s="111">
        <f>IF($M396="",0,IF($X396="P",Y396*เงื่อนไข!$C$5,0))</f>
        <v>0</v>
      </c>
      <c r="O396" s="111">
        <f>IF($M396="",0,IF($X396="P",AH396*เงื่อนไข!$C$5,0))</f>
        <v>0</v>
      </c>
      <c r="P396" s="141">
        <f>IF($M396="",0,IF($X396="P",AQ396*เงื่อนไข!$C$5,0))</f>
        <v>0</v>
      </c>
      <c r="Q396" s="141">
        <f t="shared" si="87"/>
        <v>0</v>
      </c>
      <c r="R396" s="124" t="str">
        <f>IF($A396="","",IF(วันทำงาน!J396&lt;&gt;"",วันทำงาน!J396,""))</f>
        <v/>
      </c>
      <c r="S396" s="124" t="str">
        <f>IF($A396="","",IF(วันทำงาน!K396&lt;&gt;"",วันทำงาน!K396,""))</f>
        <v/>
      </c>
      <c r="T396" s="156">
        <f>IF(วันทำงาน!AZ396&lt;&gt;"",IF(วันทำงาน!AZ396&gt;S396,S396,วันทำงาน!AZ396),"")</f>
        <v>1</v>
      </c>
      <c r="U396" s="106" t="str">
        <f>IF(A396="","",เงื่อนไข!C$4)</f>
        <v/>
      </c>
      <c r="V396" s="106">
        <f t="shared" si="88"/>
        <v>0</v>
      </c>
      <c r="W396" s="105" t="str">
        <f t="shared" si="89"/>
        <v/>
      </c>
      <c r="X396" s="186" t="str">
        <f t="shared" si="90"/>
        <v/>
      </c>
      <c r="Y396" s="184">
        <f>วันทำงาน!AQ396</f>
        <v>0</v>
      </c>
      <c r="Z396" s="150"/>
      <c r="AA396" s="150">
        <f>IF($W396="",0,IF($W396&gt;=100%,เงื่อนไข!$H$4,IF($W396&gt;=80%,เงื่อนไข!$G$4,IF($W396&gt;=50%,เงื่อนไข!$F$4,IF($W396&lt;50%,เงื่อนไข!$E$4)))))</f>
        <v>0</v>
      </c>
      <c r="AB396" s="179">
        <f t="shared" si="91"/>
        <v>0</v>
      </c>
      <c r="AC396" s="141">
        <f t="shared" si="92"/>
        <v>0</v>
      </c>
      <c r="AD396" s="175">
        <f>IF(AB396=0,0,AB396/$R396*เงื่อนไข!$B$4)</f>
        <v>0</v>
      </c>
      <c r="AE396" s="181">
        <f t="shared" si="97"/>
        <v>0</v>
      </c>
      <c r="AF396" s="175">
        <f>SUMIF(วันทำงาน!$F$554:$F$687,$B396,วันทำงาน!$J$554:$J$687)</f>
        <v>0</v>
      </c>
      <c r="AG396" s="182">
        <f>IF((AND($W396&gt;=100%,$W396&lt;&gt;"")),เงื่อนไข!$F$8*Y396/$V396,0)</f>
        <v>0</v>
      </c>
      <c r="AH396" s="181">
        <f>SUM(วันทำงาน!AR396:AT396,วันทำงาน!AV396:AX396)</f>
        <v>0</v>
      </c>
      <c r="AI396" s="150"/>
      <c r="AJ396" s="150">
        <f>IF($W396="",0,IF($W396&gt;=100%,เงื่อนไข!$L$4,IF($W396&gt;=80%,เงื่อนไข!$K$4,IF($W396&gt;=50%,เงื่อนไข!$J$4,IF($W396&lt;50%,เงื่อนไข!$I$4)))))</f>
        <v>0</v>
      </c>
      <c r="AK396" s="179">
        <f t="shared" si="93"/>
        <v>0</v>
      </c>
      <c r="AL396" s="175">
        <f t="shared" si="94"/>
        <v>0</v>
      </c>
      <c r="AM396" s="175">
        <f>IF(AK396=0,0,AK396/$R396*เงื่อนไข!$B$4)</f>
        <v>0</v>
      </c>
      <c r="AN396" s="181">
        <f t="shared" si="98"/>
        <v>0</v>
      </c>
      <c r="AO396" s="175">
        <f>SUMIF(วันทำงาน!$F$554:$F$687,$B396,วันทำงาน!$K$554:$K$687)</f>
        <v>0</v>
      </c>
      <c r="AP396" s="182">
        <f>IF((AND($W396&gt;=100%,$W396&lt;&gt;"")),เงื่อนไข!$F$8*AH396/$V396,0)</f>
        <v>0</v>
      </c>
      <c r="AQ396" s="184">
        <f>วันทำงาน!AU396</f>
        <v>0</v>
      </c>
      <c r="AR396" s="150"/>
      <c r="AS396" s="150">
        <f>IF(W396="",0,IF($W396&gt;=100%,เงื่อนไข!$P$4,IF($W396&gt;=80%,เงื่อนไข!$O$4,IF($W396&gt;=50%,เงื่อนไข!$N$4,IF($W396&lt;50%,เงื่อนไข!$M$4)))))</f>
        <v>0</v>
      </c>
      <c r="AT396" s="179">
        <f t="shared" si="95"/>
        <v>0</v>
      </c>
      <c r="AU396" s="175">
        <f t="shared" si="96"/>
        <v>0</v>
      </c>
      <c r="AV396" s="175">
        <f>IF(AT396=0,0,AT396/$R396*เงื่อนไข!$B$4)</f>
        <v>0</v>
      </c>
      <c r="AW396" s="181">
        <f t="shared" si="99"/>
        <v>0</v>
      </c>
      <c r="AX396" s="175">
        <f>SUMIF(วันทำงาน!$F$554:$F$687,$B396,วันทำงาน!$L$554:$L$687)</f>
        <v>0</v>
      </c>
      <c r="AY396" s="182">
        <f>IF((AND($W396&gt;=100%,$W396&lt;&gt;"")),เงื่อนไข!$F$8*AQ396/$V396,0)</f>
        <v>0</v>
      </c>
    </row>
    <row r="397" spans="1:51" s="6" customFormat="1" x14ac:dyDescent="0.25">
      <c r="A397" s="124" t="str">
        <f>IF(วันทำงาน!A397&lt;&gt;"",วันทำงาน!A397,"")</f>
        <v/>
      </c>
      <c r="B397" s="124" t="str">
        <f>IF(วันทำงาน!B397&lt;&gt;"",วันทำงาน!B397,"")</f>
        <v/>
      </c>
      <c r="C397" s="124"/>
      <c r="D397" s="124" t="str">
        <f>IF(วันทำงาน!C397&lt;&gt;"",วันทำงาน!C397,"")</f>
        <v/>
      </c>
      <c r="E397" s="125" t="str">
        <f>IF(วันทำงาน!D397&lt;&gt;"",วันทำงาน!D397,"")</f>
        <v/>
      </c>
      <c r="F397" s="90" t="str">
        <f>IF(วันทำงาน!E397&lt;&gt;"",วันทำงาน!E397,"")</f>
        <v/>
      </c>
      <c r="G397" s="124" t="str">
        <f>IF(วันทำงาน!F397&lt;&gt;"",วันทำงาน!F397,"")</f>
        <v/>
      </c>
      <c r="H397" s="136" t="str">
        <f>IF(F397="Salesman",วันทำงาน!G397,"")</f>
        <v/>
      </c>
      <c r="I397" s="141" t="str">
        <f>IF($H397="","",AB397/$R397*(100%-เงื่อนไข!$B$4))</f>
        <v/>
      </c>
      <c r="J397" s="141" t="str">
        <f>IF($H397="","",AK397/$R397*(100%-เงื่อนไข!$B$4))</f>
        <v/>
      </c>
      <c r="K397" s="141" t="str">
        <f>IF($H397="","",AT397/$R397*(100%-เงื่อนไข!$B$4))</f>
        <v/>
      </c>
      <c r="L397" s="141" t="str">
        <f t="shared" si="86"/>
        <v/>
      </c>
      <c r="M397" s="142" t="str">
        <f>IF((OR(วันทำงาน!H397="",$F$1="")),"",IF(F397="Salesman",วันทำงาน!H397,""))</f>
        <v/>
      </c>
      <c r="N397" s="111">
        <f>IF($M397="",0,IF($X397="P",Y397*เงื่อนไข!$C$5,0))</f>
        <v>0</v>
      </c>
      <c r="O397" s="111">
        <f>IF($M397="",0,IF($X397="P",AH397*เงื่อนไข!$C$5,0))</f>
        <v>0</v>
      </c>
      <c r="P397" s="141">
        <f>IF($M397="",0,IF($X397="P",AQ397*เงื่อนไข!$C$5,0))</f>
        <v>0</v>
      </c>
      <c r="Q397" s="141">
        <f t="shared" si="87"/>
        <v>0</v>
      </c>
      <c r="R397" s="124" t="str">
        <f>IF($A397="","",IF(วันทำงาน!J397&lt;&gt;"",วันทำงาน!J397,""))</f>
        <v/>
      </c>
      <c r="S397" s="124" t="str">
        <f>IF($A397="","",IF(วันทำงาน!K397&lt;&gt;"",วันทำงาน!K397,""))</f>
        <v/>
      </c>
      <c r="T397" s="156">
        <f>IF(วันทำงาน!AZ397&lt;&gt;"",IF(วันทำงาน!AZ397&gt;S397,S397,วันทำงาน!AZ397),"")</f>
        <v>1</v>
      </c>
      <c r="U397" s="106" t="str">
        <f>IF(A397="","",เงื่อนไข!C$4)</f>
        <v/>
      </c>
      <c r="V397" s="106">
        <f t="shared" si="88"/>
        <v>0</v>
      </c>
      <c r="W397" s="105" t="str">
        <f t="shared" si="89"/>
        <v/>
      </c>
      <c r="X397" s="186" t="str">
        <f t="shared" si="90"/>
        <v/>
      </c>
      <c r="Y397" s="184">
        <f>วันทำงาน!AQ397</f>
        <v>0</v>
      </c>
      <c r="Z397" s="150"/>
      <c r="AA397" s="150">
        <f>IF($W397="",0,IF($W397&gt;=100%,เงื่อนไข!$H$4,IF($W397&gt;=80%,เงื่อนไข!$G$4,IF($W397&gt;=50%,เงื่อนไข!$F$4,IF($W397&lt;50%,เงื่อนไข!$E$4)))))</f>
        <v>0</v>
      </c>
      <c r="AB397" s="179">
        <f t="shared" si="91"/>
        <v>0</v>
      </c>
      <c r="AC397" s="141">
        <f t="shared" si="92"/>
        <v>0</v>
      </c>
      <c r="AD397" s="175">
        <f>IF(AB397=0,0,AB397/$R397*เงื่อนไข!$B$4)</f>
        <v>0</v>
      </c>
      <c r="AE397" s="181">
        <f t="shared" si="97"/>
        <v>0</v>
      </c>
      <c r="AF397" s="175">
        <f>SUMIF(วันทำงาน!$F$554:$F$687,$B397,วันทำงาน!$J$554:$J$687)</f>
        <v>0</v>
      </c>
      <c r="AG397" s="182">
        <f>IF((AND($W397&gt;=100%,$W397&lt;&gt;"")),เงื่อนไข!$F$8*Y397/$V397,0)</f>
        <v>0</v>
      </c>
      <c r="AH397" s="181">
        <f>SUM(วันทำงาน!AR397:AT397,วันทำงาน!AV397:AX397)</f>
        <v>0</v>
      </c>
      <c r="AI397" s="150"/>
      <c r="AJ397" s="150">
        <f>IF($W397="",0,IF($W397&gt;=100%,เงื่อนไข!$L$4,IF($W397&gt;=80%,เงื่อนไข!$K$4,IF($W397&gt;=50%,เงื่อนไข!$J$4,IF($W397&lt;50%,เงื่อนไข!$I$4)))))</f>
        <v>0</v>
      </c>
      <c r="AK397" s="179">
        <f t="shared" si="93"/>
        <v>0</v>
      </c>
      <c r="AL397" s="175">
        <f t="shared" si="94"/>
        <v>0</v>
      </c>
      <c r="AM397" s="175">
        <f>IF(AK397=0,0,AK397/$R397*เงื่อนไข!$B$4)</f>
        <v>0</v>
      </c>
      <c r="AN397" s="181">
        <f t="shared" si="98"/>
        <v>0</v>
      </c>
      <c r="AO397" s="175">
        <f>SUMIF(วันทำงาน!$F$554:$F$687,$B397,วันทำงาน!$K$554:$K$687)</f>
        <v>0</v>
      </c>
      <c r="AP397" s="182">
        <f>IF((AND($W397&gt;=100%,$W397&lt;&gt;"")),เงื่อนไข!$F$8*AH397/$V397,0)</f>
        <v>0</v>
      </c>
      <c r="AQ397" s="184">
        <f>วันทำงาน!AU397</f>
        <v>0</v>
      </c>
      <c r="AR397" s="150"/>
      <c r="AS397" s="150">
        <f>IF(W397="",0,IF($W397&gt;=100%,เงื่อนไข!$P$4,IF($W397&gt;=80%,เงื่อนไข!$O$4,IF($W397&gt;=50%,เงื่อนไข!$N$4,IF($W397&lt;50%,เงื่อนไข!$M$4)))))</f>
        <v>0</v>
      </c>
      <c r="AT397" s="179">
        <f t="shared" si="95"/>
        <v>0</v>
      </c>
      <c r="AU397" s="175">
        <f t="shared" si="96"/>
        <v>0</v>
      </c>
      <c r="AV397" s="175">
        <f>IF(AT397=0,0,AT397/$R397*เงื่อนไข!$B$4)</f>
        <v>0</v>
      </c>
      <c r="AW397" s="181">
        <f t="shared" si="99"/>
        <v>0</v>
      </c>
      <c r="AX397" s="175">
        <f>SUMIF(วันทำงาน!$F$554:$F$687,$B397,วันทำงาน!$L$554:$L$687)</f>
        <v>0</v>
      </c>
      <c r="AY397" s="182">
        <f>IF((AND($W397&gt;=100%,$W397&lt;&gt;"")),เงื่อนไข!$F$8*AQ397/$V397,0)</f>
        <v>0</v>
      </c>
    </row>
    <row r="398" spans="1:51" s="6" customFormat="1" x14ac:dyDescent="0.25">
      <c r="A398" s="124" t="str">
        <f>IF(วันทำงาน!A398&lt;&gt;"",วันทำงาน!A398,"")</f>
        <v/>
      </c>
      <c r="B398" s="124" t="str">
        <f>IF(วันทำงาน!B398&lt;&gt;"",วันทำงาน!B398,"")</f>
        <v/>
      </c>
      <c r="C398" s="124"/>
      <c r="D398" s="124" t="str">
        <f>IF(วันทำงาน!C398&lt;&gt;"",วันทำงาน!C398,"")</f>
        <v/>
      </c>
      <c r="E398" s="125" t="str">
        <f>IF(วันทำงาน!D398&lt;&gt;"",วันทำงาน!D398,"")</f>
        <v/>
      </c>
      <c r="F398" s="90" t="str">
        <f>IF(วันทำงาน!E398&lt;&gt;"",วันทำงาน!E398,"")</f>
        <v/>
      </c>
      <c r="G398" s="124" t="str">
        <f>IF(วันทำงาน!F398&lt;&gt;"",วันทำงาน!F398,"")</f>
        <v/>
      </c>
      <c r="H398" s="136" t="str">
        <f>IF(F398="Salesman",วันทำงาน!G398,"")</f>
        <v/>
      </c>
      <c r="I398" s="141" t="str">
        <f>IF($H398="","",AB398/$R398*(100%-เงื่อนไข!$B$4))</f>
        <v/>
      </c>
      <c r="J398" s="141" t="str">
        <f>IF($H398="","",AK398/$R398*(100%-เงื่อนไข!$B$4))</f>
        <v/>
      </c>
      <c r="K398" s="141" t="str">
        <f>IF($H398="","",AT398/$R398*(100%-เงื่อนไข!$B$4))</f>
        <v/>
      </c>
      <c r="L398" s="141" t="str">
        <f t="shared" si="86"/>
        <v/>
      </c>
      <c r="M398" s="142" t="str">
        <f>IF((OR(วันทำงาน!H398="",$F$1="")),"",IF(F398="Salesman",วันทำงาน!H398,""))</f>
        <v/>
      </c>
      <c r="N398" s="111">
        <f>IF($M398="",0,IF($X398="P",Y398*เงื่อนไข!$C$5,0))</f>
        <v>0</v>
      </c>
      <c r="O398" s="111">
        <f>IF($M398="",0,IF($X398="P",AH398*เงื่อนไข!$C$5,0))</f>
        <v>0</v>
      </c>
      <c r="P398" s="141">
        <f>IF($M398="",0,IF($X398="P",AQ398*เงื่อนไข!$C$5,0))</f>
        <v>0</v>
      </c>
      <c r="Q398" s="141">
        <f t="shared" si="87"/>
        <v>0</v>
      </c>
      <c r="R398" s="124" t="str">
        <f>IF($A398="","",IF(วันทำงาน!J398&lt;&gt;"",วันทำงาน!J398,""))</f>
        <v/>
      </c>
      <c r="S398" s="124" t="str">
        <f>IF($A398="","",IF(วันทำงาน!K398&lt;&gt;"",วันทำงาน!K398,""))</f>
        <v/>
      </c>
      <c r="T398" s="156">
        <f>IF(วันทำงาน!AZ398&lt;&gt;"",IF(วันทำงาน!AZ398&gt;S398,S398,วันทำงาน!AZ398),"")</f>
        <v>1</v>
      </c>
      <c r="U398" s="106" t="str">
        <f>IF(A398="","",เงื่อนไข!C$4)</f>
        <v/>
      </c>
      <c r="V398" s="106">
        <f t="shared" si="88"/>
        <v>0</v>
      </c>
      <c r="W398" s="105" t="str">
        <f t="shared" si="89"/>
        <v/>
      </c>
      <c r="X398" s="186" t="str">
        <f t="shared" si="90"/>
        <v/>
      </c>
      <c r="Y398" s="184">
        <f>วันทำงาน!AQ398</f>
        <v>0</v>
      </c>
      <c r="Z398" s="150"/>
      <c r="AA398" s="150">
        <f>IF($W398="",0,IF($W398&gt;=100%,เงื่อนไข!$H$4,IF($W398&gt;=80%,เงื่อนไข!$G$4,IF($W398&gt;=50%,เงื่อนไข!$F$4,IF($W398&lt;50%,เงื่อนไข!$E$4)))))</f>
        <v>0</v>
      </c>
      <c r="AB398" s="179">
        <f t="shared" si="91"/>
        <v>0</v>
      </c>
      <c r="AC398" s="141">
        <f t="shared" si="92"/>
        <v>0</v>
      </c>
      <c r="AD398" s="175">
        <f>IF(AB398=0,0,AB398/$R398*เงื่อนไข!$B$4)</f>
        <v>0</v>
      </c>
      <c r="AE398" s="181">
        <f t="shared" si="97"/>
        <v>0</v>
      </c>
      <c r="AF398" s="175">
        <f>SUMIF(วันทำงาน!$F$554:$F$687,$B398,วันทำงาน!$J$554:$J$687)</f>
        <v>0</v>
      </c>
      <c r="AG398" s="182">
        <f>IF((AND($W398&gt;=100%,$W398&lt;&gt;"")),เงื่อนไข!$F$8*Y398/$V398,0)</f>
        <v>0</v>
      </c>
      <c r="AH398" s="181">
        <f>SUM(วันทำงาน!AR398:AT398,วันทำงาน!AV398:AX398)</f>
        <v>0</v>
      </c>
      <c r="AI398" s="150"/>
      <c r="AJ398" s="150">
        <f>IF($W398="",0,IF($W398&gt;=100%,เงื่อนไข!$L$4,IF($W398&gt;=80%,เงื่อนไข!$K$4,IF($W398&gt;=50%,เงื่อนไข!$J$4,IF($W398&lt;50%,เงื่อนไข!$I$4)))))</f>
        <v>0</v>
      </c>
      <c r="AK398" s="179">
        <f t="shared" si="93"/>
        <v>0</v>
      </c>
      <c r="AL398" s="175">
        <f t="shared" si="94"/>
        <v>0</v>
      </c>
      <c r="AM398" s="175">
        <f>IF(AK398=0,0,AK398/$R398*เงื่อนไข!$B$4)</f>
        <v>0</v>
      </c>
      <c r="AN398" s="181">
        <f t="shared" si="98"/>
        <v>0</v>
      </c>
      <c r="AO398" s="175">
        <f>SUMIF(วันทำงาน!$F$554:$F$687,$B398,วันทำงาน!$K$554:$K$687)</f>
        <v>0</v>
      </c>
      <c r="AP398" s="182">
        <f>IF((AND($W398&gt;=100%,$W398&lt;&gt;"")),เงื่อนไข!$F$8*AH398/$V398,0)</f>
        <v>0</v>
      </c>
      <c r="AQ398" s="184">
        <f>วันทำงาน!AU398</f>
        <v>0</v>
      </c>
      <c r="AR398" s="150"/>
      <c r="AS398" s="150">
        <f>IF(W398="",0,IF($W398&gt;=100%,เงื่อนไข!$P$4,IF($W398&gt;=80%,เงื่อนไข!$O$4,IF($W398&gt;=50%,เงื่อนไข!$N$4,IF($W398&lt;50%,เงื่อนไข!$M$4)))))</f>
        <v>0</v>
      </c>
      <c r="AT398" s="179">
        <f t="shared" si="95"/>
        <v>0</v>
      </c>
      <c r="AU398" s="175">
        <f t="shared" si="96"/>
        <v>0</v>
      </c>
      <c r="AV398" s="175">
        <f>IF(AT398=0,0,AT398/$R398*เงื่อนไข!$B$4)</f>
        <v>0</v>
      </c>
      <c r="AW398" s="181">
        <f t="shared" si="99"/>
        <v>0</v>
      </c>
      <c r="AX398" s="175">
        <f>SUMIF(วันทำงาน!$F$554:$F$687,$B398,วันทำงาน!$L$554:$L$687)</f>
        <v>0</v>
      </c>
      <c r="AY398" s="182">
        <f>IF((AND($W398&gt;=100%,$W398&lt;&gt;"")),เงื่อนไข!$F$8*AQ398/$V398,0)</f>
        <v>0</v>
      </c>
    </row>
    <row r="399" spans="1:51" s="6" customFormat="1" x14ac:dyDescent="0.25">
      <c r="A399" s="124" t="str">
        <f>IF(วันทำงาน!A399&lt;&gt;"",วันทำงาน!A399,"")</f>
        <v/>
      </c>
      <c r="B399" s="124" t="str">
        <f>IF(วันทำงาน!B399&lt;&gt;"",วันทำงาน!B399,"")</f>
        <v/>
      </c>
      <c r="C399" s="124"/>
      <c r="D399" s="124" t="str">
        <f>IF(วันทำงาน!C399&lt;&gt;"",วันทำงาน!C399,"")</f>
        <v/>
      </c>
      <c r="E399" s="125" t="str">
        <f>IF(วันทำงาน!D399&lt;&gt;"",วันทำงาน!D399,"")</f>
        <v/>
      </c>
      <c r="F399" s="90" t="str">
        <f>IF(วันทำงาน!E399&lt;&gt;"",วันทำงาน!E399,"")</f>
        <v/>
      </c>
      <c r="G399" s="124" t="str">
        <f>IF(วันทำงาน!F399&lt;&gt;"",วันทำงาน!F399,"")</f>
        <v/>
      </c>
      <c r="H399" s="136" t="str">
        <f>IF(F399="Salesman",วันทำงาน!G399,"")</f>
        <v/>
      </c>
      <c r="I399" s="141" t="str">
        <f>IF($H399="","",AB399/$R399*(100%-เงื่อนไข!$B$4))</f>
        <v/>
      </c>
      <c r="J399" s="141" t="str">
        <f>IF($H399="","",AK399/$R399*(100%-เงื่อนไข!$B$4))</f>
        <v/>
      </c>
      <c r="K399" s="141" t="str">
        <f>IF($H399="","",AT399/$R399*(100%-เงื่อนไข!$B$4))</f>
        <v/>
      </c>
      <c r="L399" s="141" t="str">
        <f t="shared" si="86"/>
        <v/>
      </c>
      <c r="M399" s="142" t="str">
        <f>IF((OR(วันทำงาน!H399="",$F$1="")),"",IF(F399="Salesman",วันทำงาน!H399,""))</f>
        <v/>
      </c>
      <c r="N399" s="111">
        <f>IF($M399="",0,IF($X399="P",Y399*เงื่อนไข!$C$5,0))</f>
        <v>0</v>
      </c>
      <c r="O399" s="111">
        <f>IF($M399="",0,IF($X399="P",AH399*เงื่อนไข!$C$5,0))</f>
        <v>0</v>
      </c>
      <c r="P399" s="141">
        <f>IF($M399="",0,IF($X399="P",AQ399*เงื่อนไข!$C$5,0))</f>
        <v>0</v>
      </c>
      <c r="Q399" s="141">
        <f t="shared" si="87"/>
        <v>0</v>
      </c>
      <c r="R399" s="124" t="str">
        <f>IF($A399="","",IF(วันทำงาน!J399&lt;&gt;"",วันทำงาน!J399,""))</f>
        <v/>
      </c>
      <c r="S399" s="124" t="str">
        <f>IF($A399="","",IF(วันทำงาน!K399&lt;&gt;"",วันทำงาน!K399,""))</f>
        <v/>
      </c>
      <c r="T399" s="156">
        <f>IF(วันทำงาน!AZ399&lt;&gt;"",IF(วันทำงาน!AZ399&gt;S399,S399,วันทำงาน!AZ399),"")</f>
        <v>1</v>
      </c>
      <c r="U399" s="106" t="str">
        <f>IF(A399="","",เงื่อนไข!C$4)</f>
        <v/>
      </c>
      <c r="V399" s="106">
        <f t="shared" si="88"/>
        <v>0</v>
      </c>
      <c r="W399" s="105" t="str">
        <f t="shared" si="89"/>
        <v/>
      </c>
      <c r="X399" s="186" t="str">
        <f t="shared" si="90"/>
        <v/>
      </c>
      <c r="Y399" s="184">
        <f>วันทำงาน!AQ399</f>
        <v>0</v>
      </c>
      <c r="Z399" s="150"/>
      <c r="AA399" s="150">
        <f>IF($W399="",0,IF($W399&gt;=100%,เงื่อนไข!$H$4,IF($W399&gt;=80%,เงื่อนไข!$G$4,IF($W399&gt;=50%,เงื่อนไข!$F$4,IF($W399&lt;50%,เงื่อนไข!$E$4)))))</f>
        <v>0</v>
      </c>
      <c r="AB399" s="179">
        <f t="shared" si="91"/>
        <v>0</v>
      </c>
      <c r="AC399" s="141">
        <f t="shared" si="92"/>
        <v>0</v>
      </c>
      <c r="AD399" s="175">
        <f>IF(AB399=0,0,AB399/$R399*เงื่อนไข!$B$4)</f>
        <v>0</v>
      </c>
      <c r="AE399" s="181">
        <f t="shared" si="97"/>
        <v>0</v>
      </c>
      <c r="AF399" s="175">
        <f>SUMIF(วันทำงาน!$F$554:$F$687,$B399,วันทำงาน!$J$554:$J$687)</f>
        <v>0</v>
      </c>
      <c r="AG399" s="182">
        <f>IF((AND($W399&gt;=100%,$W399&lt;&gt;"")),เงื่อนไข!$F$8*Y399/$V399,0)</f>
        <v>0</v>
      </c>
      <c r="AH399" s="181">
        <f>SUM(วันทำงาน!AR399:AT399,วันทำงาน!AV399:AX399)</f>
        <v>0</v>
      </c>
      <c r="AI399" s="150"/>
      <c r="AJ399" s="150">
        <f>IF($W399="",0,IF($W399&gt;=100%,เงื่อนไข!$L$4,IF($W399&gt;=80%,เงื่อนไข!$K$4,IF($W399&gt;=50%,เงื่อนไข!$J$4,IF($W399&lt;50%,เงื่อนไข!$I$4)))))</f>
        <v>0</v>
      </c>
      <c r="AK399" s="179">
        <f t="shared" si="93"/>
        <v>0</v>
      </c>
      <c r="AL399" s="175">
        <f t="shared" si="94"/>
        <v>0</v>
      </c>
      <c r="AM399" s="175">
        <f>IF(AK399=0,0,AK399/$R399*เงื่อนไข!$B$4)</f>
        <v>0</v>
      </c>
      <c r="AN399" s="181">
        <f t="shared" si="98"/>
        <v>0</v>
      </c>
      <c r="AO399" s="175">
        <f>SUMIF(วันทำงาน!$F$554:$F$687,$B399,วันทำงาน!$K$554:$K$687)</f>
        <v>0</v>
      </c>
      <c r="AP399" s="182">
        <f>IF((AND($W399&gt;=100%,$W399&lt;&gt;"")),เงื่อนไข!$F$8*AH399/$V399,0)</f>
        <v>0</v>
      </c>
      <c r="AQ399" s="184">
        <f>วันทำงาน!AU399</f>
        <v>0</v>
      </c>
      <c r="AR399" s="150"/>
      <c r="AS399" s="150">
        <f>IF(W399="",0,IF($W399&gt;=100%,เงื่อนไข!$P$4,IF($W399&gt;=80%,เงื่อนไข!$O$4,IF($W399&gt;=50%,เงื่อนไข!$N$4,IF($W399&lt;50%,เงื่อนไข!$M$4)))))</f>
        <v>0</v>
      </c>
      <c r="AT399" s="179">
        <f t="shared" si="95"/>
        <v>0</v>
      </c>
      <c r="AU399" s="175">
        <f t="shared" si="96"/>
        <v>0</v>
      </c>
      <c r="AV399" s="175">
        <f>IF(AT399=0,0,AT399/$R399*เงื่อนไข!$B$4)</f>
        <v>0</v>
      </c>
      <c r="AW399" s="181">
        <f t="shared" si="99"/>
        <v>0</v>
      </c>
      <c r="AX399" s="175">
        <f>SUMIF(วันทำงาน!$F$554:$F$687,$B399,วันทำงาน!$L$554:$L$687)</f>
        <v>0</v>
      </c>
      <c r="AY399" s="182">
        <f>IF((AND($W399&gt;=100%,$W399&lt;&gt;"")),เงื่อนไข!$F$8*AQ399/$V399,0)</f>
        <v>0</v>
      </c>
    </row>
    <row r="400" spans="1:51" s="6" customFormat="1" x14ac:dyDescent="0.25">
      <c r="A400" s="124" t="str">
        <f>IF(วันทำงาน!A400&lt;&gt;"",วันทำงาน!A400,"")</f>
        <v/>
      </c>
      <c r="B400" s="124" t="str">
        <f>IF(วันทำงาน!B400&lt;&gt;"",วันทำงาน!B400,"")</f>
        <v/>
      </c>
      <c r="C400" s="124"/>
      <c r="D400" s="124" t="str">
        <f>IF(วันทำงาน!C400&lt;&gt;"",วันทำงาน!C400,"")</f>
        <v/>
      </c>
      <c r="E400" s="125" t="str">
        <f>IF(วันทำงาน!D400&lt;&gt;"",วันทำงาน!D400,"")</f>
        <v/>
      </c>
      <c r="F400" s="90" t="str">
        <f>IF(วันทำงาน!E400&lt;&gt;"",วันทำงาน!E400,"")</f>
        <v/>
      </c>
      <c r="G400" s="124" t="str">
        <f>IF(วันทำงาน!F400&lt;&gt;"",วันทำงาน!F400,"")</f>
        <v/>
      </c>
      <c r="H400" s="136" t="str">
        <f>IF(F400="Salesman",วันทำงาน!G400,"")</f>
        <v/>
      </c>
      <c r="I400" s="141" t="str">
        <f>IF($H400="","",AB400/$R400*(100%-เงื่อนไข!$B$4))</f>
        <v/>
      </c>
      <c r="J400" s="141" t="str">
        <f>IF($H400="","",AK400/$R400*(100%-เงื่อนไข!$B$4))</f>
        <v/>
      </c>
      <c r="K400" s="141" t="str">
        <f>IF($H400="","",AT400/$R400*(100%-เงื่อนไข!$B$4))</f>
        <v/>
      </c>
      <c r="L400" s="141" t="str">
        <f t="shared" si="86"/>
        <v/>
      </c>
      <c r="M400" s="142" t="str">
        <f>IF((OR(วันทำงาน!H400="",$F$1="")),"",IF(F400="Salesman",วันทำงาน!H400,""))</f>
        <v/>
      </c>
      <c r="N400" s="111">
        <f>IF($M400="",0,IF($X400="P",Y400*เงื่อนไข!$C$5,0))</f>
        <v>0</v>
      </c>
      <c r="O400" s="111">
        <f>IF($M400="",0,IF($X400="P",AH400*เงื่อนไข!$C$5,0))</f>
        <v>0</v>
      </c>
      <c r="P400" s="141">
        <f>IF($M400="",0,IF($X400="P",AQ400*เงื่อนไข!$C$5,0))</f>
        <v>0</v>
      </c>
      <c r="Q400" s="141">
        <f t="shared" si="87"/>
        <v>0</v>
      </c>
      <c r="R400" s="124" t="str">
        <f>IF($A400="","",IF(วันทำงาน!J400&lt;&gt;"",วันทำงาน!J400,""))</f>
        <v/>
      </c>
      <c r="S400" s="124" t="str">
        <f>IF($A400="","",IF(วันทำงาน!K400&lt;&gt;"",วันทำงาน!K400,""))</f>
        <v/>
      </c>
      <c r="T400" s="156">
        <f>IF(วันทำงาน!AZ400&lt;&gt;"",IF(วันทำงาน!AZ400&gt;S400,S400,วันทำงาน!AZ400),"")</f>
        <v>1</v>
      </c>
      <c r="U400" s="106" t="str">
        <f>IF(A400="","",เงื่อนไข!C$4)</f>
        <v/>
      </c>
      <c r="V400" s="106">
        <f t="shared" si="88"/>
        <v>0</v>
      </c>
      <c r="W400" s="105" t="str">
        <f t="shared" si="89"/>
        <v/>
      </c>
      <c r="X400" s="186" t="str">
        <f t="shared" si="90"/>
        <v/>
      </c>
      <c r="Y400" s="184">
        <f>วันทำงาน!AQ400</f>
        <v>0</v>
      </c>
      <c r="Z400" s="150"/>
      <c r="AA400" s="150">
        <f>IF($W400="",0,IF($W400&gt;=100%,เงื่อนไข!$H$4,IF($W400&gt;=80%,เงื่อนไข!$G$4,IF($W400&gt;=50%,เงื่อนไข!$F$4,IF($W400&lt;50%,เงื่อนไข!$E$4)))))</f>
        <v>0</v>
      </c>
      <c r="AB400" s="179">
        <f t="shared" si="91"/>
        <v>0</v>
      </c>
      <c r="AC400" s="141">
        <f t="shared" si="92"/>
        <v>0</v>
      </c>
      <c r="AD400" s="175">
        <f>IF(AB400=0,0,AB400/$R400*เงื่อนไข!$B$4)</f>
        <v>0</v>
      </c>
      <c r="AE400" s="181">
        <f t="shared" si="97"/>
        <v>0</v>
      </c>
      <c r="AF400" s="175">
        <f>SUMIF(วันทำงาน!$F$554:$F$687,$B400,วันทำงาน!$J$554:$J$687)</f>
        <v>0</v>
      </c>
      <c r="AG400" s="182">
        <f>IF((AND($W400&gt;=100%,$W400&lt;&gt;"")),เงื่อนไข!$F$8*Y400/$V400,0)</f>
        <v>0</v>
      </c>
      <c r="AH400" s="181">
        <f>SUM(วันทำงาน!AR400:AT400,วันทำงาน!AV400:AX400)</f>
        <v>0</v>
      </c>
      <c r="AI400" s="150"/>
      <c r="AJ400" s="150">
        <f>IF($W400="",0,IF($W400&gt;=100%,เงื่อนไข!$L$4,IF($W400&gt;=80%,เงื่อนไข!$K$4,IF($W400&gt;=50%,เงื่อนไข!$J$4,IF($W400&lt;50%,เงื่อนไข!$I$4)))))</f>
        <v>0</v>
      </c>
      <c r="AK400" s="179">
        <f t="shared" si="93"/>
        <v>0</v>
      </c>
      <c r="AL400" s="175">
        <f t="shared" si="94"/>
        <v>0</v>
      </c>
      <c r="AM400" s="175">
        <f>IF(AK400=0,0,AK400/$R400*เงื่อนไข!$B$4)</f>
        <v>0</v>
      </c>
      <c r="AN400" s="181">
        <f t="shared" si="98"/>
        <v>0</v>
      </c>
      <c r="AO400" s="175">
        <f>SUMIF(วันทำงาน!$F$554:$F$687,$B400,วันทำงาน!$K$554:$K$687)</f>
        <v>0</v>
      </c>
      <c r="AP400" s="182">
        <f>IF((AND($W400&gt;=100%,$W400&lt;&gt;"")),เงื่อนไข!$F$8*AH400/$V400,0)</f>
        <v>0</v>
      </c>
      <c r="AQ400" s="184">
        <f>วันทำงาน!AU400</f>
        <v>0</v>
      </c>
      <c r="AR400" s="150"/>
      <c r="AS400" s="150">
        <f>IF(W400="",0,IF($W400&gt;=100%,เงื่อนไข!$P$4,IF($W400&gt;=80%,เงื่อนไข!$O$4,IF($W400&gt;=50%,เงื่อนไข!$N$4,IF($W400&lt;50%,เงื่อนไข!$M$4)))))</f>
        <v>0</v>
      </c>
      <c r="AT400" s="179">
        <f t="shared" si="95"/>
        <v>0</v>
      </c>
      <c r="AU400" s="175">
        <f t="shared" si="96"/>
        <v>0</v>
      </c>
      <c r="AV400" s="175">
        <f>IF(AT400=0,0,AT400/$R400*เงื่อนไข!$B$4)</f>
        <v>0</v>
      </c>
      <c r="AW400" s="181">
        <f t="shared" si="99"/>
        <v>0</v>
      </c>
      <c r="AX400" s="175">
        <f>SUMIF(วันทำงาน!$F$554:$F$687,$B400,วันทำงาน!$L$554:$L$687)</f>
        <v>0</v>
      </c>
      <c r="AY400" s="182">
        <f>IF((AND($W400&gt;=100%,$W400&lt;&gt;"")),เงื่อนไข!$F$8*AQ400/$V400,0)</f>
        <v>0</v>
      </c>
    </row>
    <row r="401" spans="1:51" s="6" customFormat="1" x14ac:dyDescent="0.25">
      <c r="A401" s="124" t="str">
        <f>IF(วันทำงาน!A401&lt;&gt;"",วันทำงาน!A401,"")</f>
        <v/>
      </c>
      <c r="B401" s="124" t="str">
        <f>IF(วันทำงาน!B401&lt;&gt;"",วันทำงาน!B401,"")</f>
        <v/>
      </c>
      <c r="C401" s="124"/>
      <c r="D401" s="124" t="str">
        <f>IF(วันทำงาน!C401&lt;&gt;"",วันทำงาน!C401,"")</f>
        <v/>
      </c>
      <c r="E401" s="125" t="str">
        <f>IF(วันทำงาน!D401&lt;&gt;"",วันทำงาน!D401,"")</f>
        <v/>
      </c>
      <c r="F401" s="90" t="str">
        <f>IF(วันทำงาน!E401&lt;&gt;"",วันทำงาน!E401,"")</f>
        <v/>
      </c>
      <c r="G401" s="124" t="str">
        <f>IF(วันทำงาน!F401&lt;&gt;"",วันทำงาน!F401,"")</f>
        <v/>
      </c>
      <c r="H401" s="136" t="str">
        <f>IF(F401="Salesman",วันทำงาน!G401,"")</f>
        <v/>
      </c>
      <c r="I401" s="141" t="str">
        <f>IF($H401="","",AB401/$R401*(100%-เงื่อนไข!$B$4))</f>
        <v/>
      </c>
      <c r="J401" s="141" t="str">
        <f>IF($H401="","",AK401/$R401*(100%-เงื่อนไข!$B$4))</f>
        <v/>
      </c>
      <c r="K401" s="141" t="str">
        <f>IF($H401="","",AT401/$R401*(100%-เงื่อนไข!$B$4))</f>
        <v/>
      </c>
      <c r="L401" s="141" t="str">
        <f t="shared" si="86"/>
        <v/>
      </c>
      <c r="M401" s="142" t="str">
        <f>IF((OR(วันทำงาน!H401="",$F$1="")),"",IF(F401="Salesman",วันทำงาน!H401,""))</f>
        <v/>
      </c>
      <c r="N401" s="111">
        <f>IF($M401="",0,IF($X401="P",Y401*เงื่อนไข!$C$5,0))</f>
        <v>0</v>
      </c>
      <c r="O401" s="111">
        <f>IF($M401="",0,IF($X401="P",AH401*เงื่อนไข!$C$5,0))</f>
        <v>0</v>
      </c>
      <c r="P401" s="141">
        <f>IF($M401="",0,IF($X401="P",AQ401*เงื่อนไข!$C$5,0))</f>
        <v>0</v>
      </c>
      <c r="Q401" s="141">
        <f t="shared" si="87"/>
        <v>0</v>
      </c>
      <c r="R401" s="124" t="str">
        <f>IF($A401="","",IF(วันทำงาน!J401&lt;&gt;"",วันทำงาน!J401,""))</f>
        <v/>
      </c>
      <c r="S401" s="124" t="str">
        <f>IF($A401="","",IF(วันทำงาน!K401&lt;&gt;"",วันทำงาน!K401,""))</f>
        <v/>
      </c>
      <c r="T401" s="156">
        <f>IF(วันทำงาน!AZ401&lt;&gt;"",IF(วันทำงาน!AZ401&gt;S401,S401,วันทำงาน!AZ401),"")</f>
        <v>1</v>
      </c>
      <c r="U401" s="106" t="str">
        <f>IF(A401="","",เงื่อนไข!C$4)</f>
        <v/>
      </c>
      <c r="V401" s="106">
        <f t="shared" si="88"/>
        <v>0</v>
      </c>
      <c r="W401" s="105" t="str">
        <f t="shared" si="89"/>
        <v/>
      </c>
      <c r="X401" s="186" t="str">
        <f t="shared" si="90"/>
        <v/>
      </c>
      <c r="Y401" s="184">
        <f>วันทำงาน!AQ401</f>
        <v>0</v>
      </c>
      <c r="Z401" s="150"/>
      <c r="AA401" s="150">
        <f>IF($W401="",0,IF($W401&gt;=100%,เงื่อนไข!$H$4,IF($W401&gt;=80%,เงื่อนไข!$G$4,IF($W401&gt;=50%,เงื่อนไข!$F$4,IF($W401&lt;50%,เงื่อนไข!$E$4)))))</f>
        <v>0</v>
      </c>
      <c r="AB401" s="179">
        <f t="shared" si="91"/>
        <v>0</v>
      </c>
      <c r="AC401" s="141">
        <f t="shared" si="92"/>
        <v>0</v>
      </c>
      <c r="AD401" s="175">
        <f>IF(AB401=0,0,AB401/$R401*เงื่อนไข!$B$4)</f>
        <v>0</v>
      </c>
      <c r="AE401" s="181">
        <f t="shared" si="97"/>
        <v>0</v>
      </c>
      <c r="AF401" s="175">
        <f>SUMIF(วันทำงาน!$F$554:$F$687,$B401,วันทำงาน!$J$554:$J$687)</f>
        <v>0</v>
      </c>
      <c r="AG401" s="182">
        <f>IF((AND($W401&gt;=100%,$W401&lt;&gt;"")),เงื่อนไข!$F$8*Y401/$V401,0)</f>
        <v>0</v>
      </c>
      <c r="AH401" s="181">
        <f>SUM(วันทำงาน!AR401:AT401,วันทำงาน!AV401:AX401)</f>
        <v>0</v>
      </c>
      <c r="AI401" s="150"/>
      <c r="AJ401" s="150">
        <f>IF($W401="",0,IF($W401&gt;=100%,เงื่อนไข!$L$4,IF($W401&gt;=80%,เงื่อนไข!$K$4,IF($W401&gt;=50%,เงื่อนไข!$J$4,IF($W401&lt;50%,เงื่อนไข!$I$4)))))</f>
        <v>0</v>
      </c>
      <c r="AK401" s="179">
        <f t="shared" si="93"/>
        <v>0</v>
      </c>
      <c r="AL401" s="175">
        <f t="shared" si="94"/>
        <v>0</v>
      </c>
      <c r="AM401" s="175">
        <f>IF(AK401=0,0,AK401/$R401*เงื่อนไข!$B$4)</f>
        <v>0</v>
      </c>
      <c r="AN401" s="181">
        <f t="shared" si="98"/>
        <v>0</v>
      </c>
      <c r="AO401" s="175">
        <f>SUMIF(วันทำงาน!$F$554:$F$687,$B401,วันทำงาน!$K$554:$K$687)</f>
        <v>0</v>
      </c>
      <c r="AP401" s="182">
        <f>IF((AND($W401&gt;=100%,$W401&lt;&gt;"")),เงื่อนไข!$F$8*AH401/$V401,0)</f>
        <v>0</v>
      </c>
      <c r="AQ401" s="184">
        <f>วันทำงาน!AU401</f>
        <v>0</v>
      </c>
      <c r="AR401" s="150"/>
      <c r="AS401" s="150">
        <f>IF(W401="",0,IF($W401&gt;=100%,เงื่อนไข!$P$4,IF($W401&gt;=80%,เงื่อนไข!$O$4,IF($W401&gt;=50%,เงื่อนไข!$N$4,IF($W401&lt;50%,เงื่อนไข!$M$4)))))</f>
        <v>0</v>
      </c>
      <c r="AT401" s="179">
        <f t="shared" si="95"/>
        <v>0</v>
      </c>
      <c r="AU401" s="175">
        <f t="shared" si="96"/>
        <v>0</v>
      </c>
      <c r="AV401" s="175">
        <f>IF(AT401=0,0,AT401/$R401*เงื่อนไข!$B$4)</f>
        <v>0</v>
      </c>
      <c r="AW401" s="181">
        <f t="shared" si="99"/>
        <v>0</v>
      </c>
      <c r="AX401" s="175">
        <f>SUMIF(วันทำงาน!$F$554:$F$687,$B401,วันทำงาน!$L$554:$L$687)</f>
        <v>0</v>
      </c>
      <c r="AY401" s="182">
        <f>IF((AND($W401&gt;=100%,$W401&lt;&gt;"")),เงื่อนไข!$F$8*AQ401/$V401,0)</f>
        <v>0</v>
      </c>
    </row>
    <row r="402" spans="1:51" s="6" customFormat="1" x14ac:dyDescent="0.25">
      <c r="A402" s="124" t="str">
        <f>IF(วันทำงาน!A402&lt;&gt;"",วันทำงาน!A402,"")</f>
        <v/>
      </c>
      <c r="B402" s="124" t="str">
        <f>IF(วันทำงาน!B402&lt;&gt;"",วันทำงาน!B402,"")</f>
        <v/>
      </c>
      <c r="C402" s="124"/>
      <c r="D402" s="124" t="str">
        <f>IF(วันทำงาน!C402&lt;&gt;"",วันทำงาน!C402,"")</f>
        <v/>
      </c>
      <c r="E402" s="125" t="str">
        <f>IF(วันทำงาน!D402&lt;&gt;"",วันทำงาน!D402,"")</f>
        <v/>
      </c>
      <c r="F402" s="90" t="str">
        <f>IF(วันทำงาน!E402&lt;&gt;"",วันทำงาน!E402,"")</f>
        <v/>
      </c>
      <c r="G402" s="124" t="str">
        <f>IF(วันทำงาน!F402&lt;&gt;"",วันทำงาน!F402,"")</f>
        <v/>
      </c>
      <c r="H402" s="136" t="str">
        <f>IF(F402="Salesman",วันทำงาน!G402,"")</f>
        <v/>
      </c>
      <c r="I402" s="141" t="str">
        <f>IF($H402="","",AB402/$R402*(100%-เงื่อนไข!$B$4))</f>
        <v/>
      </c>
      <c r="J402" s="141" t="str">
        <f>IF($H402="","",AK402/$R402*(100%-เงื่อนไข!$B$4))</f>
        <v/>
      </c>
      <c r="K402" s="141" t="str">
        <f>IF($H402="","",AT402/$R402*(100%-เงื่อนไข!$B$4))</f>
        <v/>
      </c>
      <c r="L402" s="141" t="str">
        <f t="shared" si="86"/>
        <v/>
      </c>
      <c r="M402" s="142" t="str">
        <f>IF((OR(วันทำงาน!H402="",$F$1="")),"",IF(F402="Salesman",วันทำงาน!H402,""))</f>
        <v/>
      </c>
      <c r="N402" s="111">
        <f>IF($M402="",0,IF($X402="P",Y402*เงื่อนไข!$C$5,0))</f>
        <v>0</v>
      </c>
      <c r="O402" s="111">
        <f>IF($M402="",0,IF($X402="P",AH402*เงื่อนไข!$C$5,0))</f>
        <v>0</v>
      </c>
      <c r="P402" s="141">
        <f>IF($M402="",0,IF($X402="P",AQ402*เงื่อนไข!$C$5,0))</f>
        <v>0</v>
      </c>
      <c r="Q402" s="141">
        <f t="shared" si="87"/>
        <v>0</v>
      </c>
      <c r="R402" s="124" t="str">
        <f>IF($A402="","",IF(วันทำงาน!J402&lt;&gt;"",วันทำงาน!J402,""))</f>
        <v/>
      </c>
      <c r="S402" s="124" t="str">
        <f>IF($A402="","",IF(วันทำงาน!K402&lt;&gt;"",วันทำงาน!K402,""))</f>
        <v/>
      </c>
      <c r="T402" s="156">
        <f>IF(วันทำงาน!AZ402&lt;&gt;"",IF(วันทำงาน!AZ402&gt;S402,S402,วันทำงาน!AZ402),"")</f>
        <v>1</v>
      </c>
      <c r="U402" s="106" t="str">
        <f>IF(A402="","",เงื่อนไข!C$4)</f>
        <v/>
      </c>
      <c r="V402" s="106">
        <f t="shared" si="88"/>
        <v>0</v>
      </c>
      <c r="W402" s="105" t="str">
        <f t="shared" si="89"/>
        <v/>
      </c>
      <c r="X402" s="186" t="str">
        <f t="shared" si="90"/>
        <v/>
      </c>
      <c r="Y402" s="184">
        <f>วันทำงาน!AQ402</f>
        <v>0</v>
      </c>
      <c r="Z402" s="150"/>
      <c r="AA402" s="150">
        <f>IF($W402="",0,IF($W402&gt;=100%,เงื่อนไข!$H$4,IF($W402&gt;=80%,เงื่อนไข!$G$4,IF($W402&gt;=50%,เงื่อนไข!$F$4,IF($W402&lt;50%,เงื่อนไข!$E$4)))))</f>
        <v>0</v>
      </c>
      <c r="AB402" s="179">
        <f t="shared" si="91"/>
        <v>0</v>
      </c>
      <c r="AC402" s="141">
        <f t="shared" si="92"/>
        <v>0</v>
      </c>
      <c r="AD402" s="175">
        <f>IF(AB402=0,0,AB402/$R402*เงื่อนไข!$B$4)</f>
        <v>0</v>
      </c>
      <c r="AE402" s="181">
        <f t="shared" si="97"/>
        <v>0</v>
      </c>
      <c r="AF402" s="175">
        <f>SUMIF(วันทำงาน!$F$554:$F$687,$B402,วันทำงาน!$J$554:$J$687)</f>
        <v>0</v>
      </c>
      <c r="AG402" s="182">
        <f>IF((AND($W402&gt;=100%,$W402&lt;&gt;"")),เงื่อนไข!$F$8*Y402/$V402,0)</f>
        <v>0</v>
      </c>
      <c r="AH402" s="181">
        <f>SUM(วันทำงาน!AR402:AT402,วันทำงาน!AV402:AX402)</f>
        <v>0</v>
      </c>
      <c r="AI402" s="150"/>
      <c r="AJ402" s="150">
        <f>IF($W402="",0,IF($W402&gt;=100%,เงื่อนไข!$L$4,IF($W402&gt;=80%,เงื่อนไข!$K$4,IF($W402&gt;=50%,เงื่อนไข!$J$4,IF($W402&lt;50%,เงื่อนไข!$I$4)))))</f>
        <v>0</v>
      </c>
      <c r="AK402" s="179">
        <f t="shared" si="93"/>
        <v>0</v>
      </c>
      <c r="AL402" s="175">
        <f t="shared" si="94"/>
        <v>0</v>
      </c>
      <c r="AM402" s="175">
        <f>IF(AK402=0,0,AK402/$R402*เงื่อนไข!$B$4)</f>
        <v>0</v>
      </c>
      <c r="AN402" s="181">
        <f t="shared" si="98"/>
        <v>0</v>
      </c>
      <c r="AO402" s="175">
        <f>SUMIF(วันทำงาน!$F$554:$F$687,$B402,วันทำงาน!$K$554:$K$687)</f>
        <v>0</v>
      </c>
      <c r="AP402" s="182">
        <f>IF((AND($W402&gt;=100%,$W402&lt;&gt;"")),เงื่อนไข!$F$8*AH402/$V402,0)</f>
        <v>0</v>
      </c>
      <c r="AQ402" s="184">
        <f>วันทำงาน!AU402</f>
        <v>0</v>
      </c>
      <c r="AR402" s="150"/>
      <c r="AS402" s="150">
        <f>IF(W402="",0,IF($W402&gt;=100%,เงื่อนไข!$P$4,IF($W402&gt;=80%,เงื่อนไข!$O$4,IF($W402&gt;=50%,เงื่อนไข!$N$4,IF($W402&lt;50%,เงื่อนไข!$M$4)))))</f>
        <v>0</v>
      </c>
      <c r="AT402" s="179">
        <f t="shared" si="95"/>
        <v>0</v>
      </c>
      <c r="AU402" s="175">
        <f t="shared" si="96"/>
        <v>0</v>
      </c>
      <c r="AV402" s="175">
        <f>IF(AT402=0,0,AT402/$R402*เงื่อนไข!$B$4)</f>
        <v>0</v>
      </c>
      <c r="AW402" s="181">
        <f t="shared" si="99"/>
        <v>0</v>
      </c>
      <c r="AX402" s="175">
        <f>SUMIF(วันทำงาน!$F$554:$F$687,$B402,วันทำงาน!$L$554:$L$687)</f>
        <v>0</v>
      </c>
      <c r="AY402" s="182">
        <f>IF((AND($W402&gt;=100%,$W402&lt;&gt;"")),เงื่อนไข!$F$8*AQ402/$V402,0)</f>
        <v>0</v>
      </c>
    </row>
    <row r="403" spans="1:51" s="6" customFormat="1" x14ac:dyDescent="0.25">
      <c r="A403" s="124" t="str">
        <f>IF(วันทำงาน!A403&lt;&gt;"",วันทำงาน!A403,"")</f>
        <v/>
      </c>
      <c r="B403" s="124" t="str">
        <f>IF(วันทำงาน!B403&lt;&gt;"",วันทำงาน!B403,"")</f>
        <v/>
      </c>
      <c r="C403" s="124"/>
      <c r="D403" s="124" t="str">
        <f>IF(วันทำงาน!C403&lt;&gt;"",วันทำงาน!C403,"")</f>
        <v/>
      </c>
      <c r="E403" s="125" t="str">
        <f>IF(วันทำงาน!D403&lt;&gt;"",วันทำงาน!D403,"")</f>
        <v/>
      </c>
      <c r="F403" s="90" t="str">
        <f>IF(วันทำงาน!E403&lt;&gt;"",วันทำงาน!E403,"")</f>
        <v/>
      </c>
      <c r="G403" s="124" t="str">
        <f>IF(วันทำงาน!F403&lt;&gt;"",วันทำงาน!F403,"")</f>
        <v/>
      </c>
      <c r="H403" s="136" t="str">
        <f>IF(F403="Salesman",วันทำงาน!G403,"")</f>
        <v/>
      </c>
      <c r="I403" s="141" t="str">
        <f>IF($H403="","",AB403/$R403*(100%-เงื่อนไข!$B$4))</f>
        <v/>
      </c>
      <c r="J403" s="141" t="str">
        <f>IF($H403="","",AK403/$R403*(100%-เงื่อนไข!$B$4))</f>
        <v/>
      </c>
      <c r="K403" s="141" t="str">
        <f>IF($H403="","",AT403/$R403*(100%-เงื่อนไข!$B$4))</f>
        <v/>
      </c>
      <c r="L403" s="141" t="str">
        <f t="shared" si="86"/>
        <v/>
      </c>
      <c r="M403" s="142" t="str">
        <f>IF((OR(วันทำงาน!H403="",$F$1="")),"",IF(F403="Salesman",วันทำงาน!H403,""))</f>
        <v/>
      </c>
      <c r="N403" s="111">
        <f>IF($M403="",0,IF($X403="P",Y403*เงื่อนไข!$C$5,0))</f>
        <v>0</v>
      </c>
      <c r="O403" s="111">
        <f>IF($M403="",0,IF($X403="P",AH403*เงื่อนไข!$C$5,0))</f>
        <v>0</v>
      </c>
      <c r="P403" s="141">
        <f>IF($M403="",0,IF($X403="P",AQ403*เงื่อนไข!$C$5,0))</f>
        <v>0</v>
      </c>
      <c r="Q403" s="141">
        <f t="shared" si="87"/>
        <v>0</v>
      </c>
      <c r="R403" s="124" t="str">
        <f>IF($A403="","",IF(วันทำงาน!J403&lt;&gt;"",วันทำงาน!J403,""))</f>
        <v/>
      </c>
      <c r="S403" s="124" t="str">
        <f>IF($A403="","",IF(วันทำงาน!K403&lt;&gt;"",วันทำงาน!K403,""))</f>
        <v/>
      </c>
      <c r="T403" s="156">
        <f>IF(วันทำงาน!AZ403&lt;&gt;"",IF(วันทำงาน!AZ403&gt;S403,S403,วันทำงาน!AZ403),"")</f>
        <v>1</v>
      </c>
      <c r="U403" s="106" t="str">
        <f>IF(A403="","",เงื่อนไข!C$4)</f>
        <v/>
      </c>
      <c r="V403" s="106">
        <f t="shared" si="88"/>
        <v>0</v>
      </c>
      <c r="W403" s="105" t="str">
        <f t="shared" si="89"/>
        <v/>
      </c>
      <c r="X403" s="186" t="str">
        <f t="shared" si="90"/>
        <v/>
      </c>
      <c r="Y403" s="184">
        <f>วันทำงาน!AQ403</f>
        <v>0</v>
      </c>
      <c r="Z403" s="150"/>
      <c r="AA403" s="150">
        <f>IF($W403="",0,IF($W403&gt;=100%,เงื่อนไข!$H$4,IF($W403&gt;=80%,เงื่อนไข!$G$4,IF($W403&gt;=50%,เงื่อนไข!$F$4,IF($W403&lt;50%,เงื่อนไข!$E$4)))))</f>
        <v>0</v>
      </c>
      <c r="AB403" s="179">
        <f t="shared" si="91"/>
        <v>0</v>
      </c>
      <c r="AC403" s="141">
        <f t="shared" si="92"/>
        <v>0</v>
      </c>
      <c r="AD403" s="175">
        <f>IF(AB403=0,0,AB403/$R403*เงื่อนไข!$B$4)</f>
        <v>0</v>
      </c>
      <c r="AE403" s="181">
        <f t="shared" si="97"/>
        <v>0</v>
      </c>
      <c r="AF403" s="175">
        <f>SUMIF(วันทำงาน!$F$554:$F$687,$B403,วันทำงาน!$J$554:$J$687)</f>
        <v>0</v>
      </c>
      <c r="AG403" s="182">
        <f>IF((AND($W403&gt;=100%,$W403&lt;&gt;"")),เงื่อนไข!$F$8*Y403/$V403,0)</f>
        <v>0</v>
      </c>
      <c r="AH403" s="181">
        <f>SUM(วันทำงาน!AR403:AT403,วันทำงาน!AV403:AX403)</f>
        <v>0</v>
      </c>
      <c r="AI403" s="150"/>
      <c r="AJ403" s="150">
        <f>IF($W403="",0,IF($W403&gt;=100%,เงื่อนไข!$L$4,IF($W403&gt;=80%,เงื่อนไข!$K$4,IF($W403&gt;=50%,เงื่อนไข!$J$4,IF($W403&lt;50%,เงื่อนไข!$I$4)))))</f>
        <v>0</v>
      </c>
      <c r="AK403" s="179">
        <f t="shared" si="93"/>
        <v>0</v>
      </c>
      <c r="AL403" s="175">
        <f t="shared" si="94"/>
        <v>0</v>
      </c>
      <c r="AM403" s="175">
        <f>IF(AK403=0,0,AK403/$R403*เงื่อนไข!$B$4)</f>
        <v>0</v>
      </c>
      <c r="AN403" s="181">
        <f t="shared" si="98"/>
        <v>0</v>
      </c>
      <c r="AO403" s="175">
        <f>SUMIF(วันทำงาน!$F$554:$F$687,$B403,วันทำงาน!$K$554:$K$687)</f>
        <v>0</v>
      </c>
      <c r="AP403" s="182">
        <f>IF((AND($W403&gt;=100%,$W403&lt;&gt;"")),เงื่อนไข!$F$8*AH403/$V403,0)</f>
        <v>0</v>
      </c>
      <c r="AQ403" s="184">
        <f>วันทำงาน!AU403</f>
        <v>0</v>
      </c>
      <c r="AR403" s="150"/>
      <c r="AS403" s="150">
        <f>IF(W403="",0,IF($W403&gt;=100%,เงื่อนไข!$P$4,IF($W403&gt;=80%,เงื่อนไข!$O$4,IF($W403&gt;=50%,เงื่อนไข!$N$4,IF($W403&lt;50%,เงื่อนไข!$M$4)))))</f>
        <v>0</v>
      </c>
      <c r="AT403" s="179">
        <f t="shared" si="95"/>
        <v>0</v>
      </c>
      <c r="AU403" s="175">
        <f t="shared" si="96"/>
        <v>0</v>
      </c>
      <c r="AV403" s="175">
        <f>IF(AT403=0,0,AT403/$R403*เงื่อนไข!$B$4)</f>
        <v>0</v>
      </c>
      <c r="AW403" s="181">
        <f t="shared" si="99"/>
        <v>0</v>
      </c>
      <c r="AX403" s="175">
        <f>SUMIF(วันทำงาน!$F$554:$F$687,$B403,วันทำงาน!$L$554:$L$687)</f>
        <v>0</v>
      </c>
      <c r="AY403" s="182">
        <f>IF((AND($W403&gt;=100%,$W403&lt;&gt;"")),เงื่อนไข!$F$8*AQ403/$V403,0)</f>
        <v>0</v>
      </c>
    </row>
    <row r="404" spans="1:51" s="6" customFormat="1" x14ac:dyDescent="0.25">
      <c r="A404" s="124" t="str">
        <f>IF(วันทำงาน!A404&lt;&gt;"",วันทำงาน!A404,"")</f>
        <v/>
      </c>
      <c r="B404" s="124" t="str">
        <f>IF(วันทำงาน!B404&lt;&gt;"",วันทำงาน!B404,"")</f>
        <v/>
      </c>
      <c r="C404" s="124"/>
      <c r="D404" s="124" t="str">
        <f>IF(วันทำงาน!C404&lt;&gt;"",วันทำงาน!C404,"")</f>
        <v/>
      </c>
      <c r="E404" s="125" t="str">
        <f>IF(วันทำงาน!D404&lt;&gt;"",วันทำงาน!D404,"")</f>
        <v/>
      </c>
      <c r="F404" s="90" t="str">
        <f>IF(วันทำงาน!E404&lt;&gt;"",วันทำงาน!E404,"")</f>
        <v/>
      </c>
      <c r="G404" s="124" t="str">
        <f>IF(วันทำงาน!F404&lt;&gt;"",วันทำงาน!F404,"")</f>
        <v/>
      </c>
      <c r="H404" s="136" t="str">
        <f>IF(F404="Salesman",วันทำงาน!G404,"")</f>
        <v/>
      </c>
      <c r="I404" s="141" t="str">
        <f>IF($H404="","",AB404/$R404*(100%-เงื่อนไข!$B$4))</f>
        <v/>
      </c>
      <c r="J404" s="141" t="str">
        <f>IF($H404="","",AK404/$R404*(100%-เงื่อนไข!$B$4))</f>
        <v/>
      </c>
      <c r="K404" s="141" t="str">
        <f>IF($H404="","",AT404/$R404*(100%-เงื่อนไข!$B$4))</f>
        <v/>
      </c>
      <c r="L404" s="141" t="str">
        <f t="shared" si="86"/>
        <v/>
      </c>
      <c r="M404" s="142" t="str">
        <f>IF((OR(วันทำงาน!H404="",$F$1="")),"",IF(F404="Salesman",วันทำงาน!H404,""))</f>
        <v/>
      </c>
      <c r="N404" s="111">
        <f>IF($M404="",0,IF($X404="P",Y404*เงื่อนไข!$C$5,0))</f>
        <v>0</v>
      </c>
      <c r="O404" s="111">
        <f>IF($M404="",0,IF($X404="P",AH404*เงื่อนไข!$C$5,0))</f>
        <v>0</v>
      </c>
      <c r="P404" s="141">
        <f>IF($M404="",0,IF($X404="P",AQ404*เงื่อนไข!$C$5,0))</f>
        <v>0</v>
      </c>
      <c r="Q404" s="141">
        <f t="shared" si="87"/>
        <v>0</v>
      </c>
      <c r="R404" s="124" t="str">
        <f>IF($A404="","",IF(วันทำงาน!J404&lt;&gt;"",วันทำงาน!J404,""))</f>
        <v/>
      </c>
      <c r="S404" s="124" t="str">
        <f>IF($A404="","",IF(วันทำงาน!K404&lt;&gt;"",วันทำงาน!K404,""))</f>
        <v/>
      </c>
      <c r="T404" s="156">
        <f>IF(วันทำงาน!AZ404&lt;&gt;"",IF(วันทำงาน!AZ404&gt;S404,S404,วันทำงาน!AZ404),"")</f>
        <v>1</v>
      </c>
      <c r="U404" s="106" t="str">
        <f>IF(A404="","",เงื่อนไข!C$4)</f>
        <v/>
      </c>
      <c r="V404" s="106">
        <f t="shared" si="88"/>
        <v>0</v>
      </c>
      <c r="W404" s="105" t="str">
        <f t="shared" si="89"/>
        <v/>
      </c>
      <c r="X404" s="186" t="str">
        <f t="shared" si="90"/>
        <v/>
      </c>
      <c r="Y404" s="184">
        <f>วันทำงาน!AQ404</f>
        <v>0</v>
      </c>
      <c r="Z404" s="150"/>
      <c r="AA404" s="150">
        <f>IF($W404="",0,IF($W404&gt;=100%,เงื่อนไข!$H$4,IF($W404&gt;=80%,เงื่อนไข!$G$4,IF($W404&gt;=50%,เงื่อนไข!$F$4,IF($W404&lt;50%,เงื่อนไข!$E$4)))))</f>
        <v>0</v>
      </c>
      <c r="AB404" s="179">
        <f t="shared" si="91"/>
        <v>0</v>
      </c>
      <c r="AC404" s="141">
        <f t="shared" si="92"/>
        <v>0</v>
      </c>
      <c r="AD404" s="175">
        <f>IF(AB404=0,0,AB404/$R404*เงื่อนไข!$B$4)</f>
        <v>0</v>
      </c>
      <c r="AE404" s="181">
        <f t="shared" si="97"/>
        <v>0</v>
      </c>
      <c r="AF404" s="175">
        <f>SUMIF(วันทำงาน!$F$554:$F$687,$B404,วันทำงาน!$J$554:$J$687)</f>
        <v>0</v>
      </c>
      <c r="AG404" s="182">
        <f>IF((AND($W404&gt;=100%,$W404&lt;&gt;"")),เงื่อนไข!$F$8*Y404/$V404,0)</f>
        <v>0</v>
      </c>
      <c r="AH404" s="181">
        <f>SUM(วันทำงาน!AR404:AT404,วันทำงาน!AV404:AX404)</f>
        <v>0</v>
      </c>
      <c r="AI404" s="150"/>
      <c r="AJ404" s="150">
        <f>IF($W404="",0,IF($W404&gt;=100%,เงื่อนไข!$L$4,IF($W404&gt;=80%,เงื่อนไข!$K$4,IF($W404&gt;=50%,เงื่อนไข!$J$4,IF($W404&lt;50%,เงื่อนไข!$I$4)))))</f>
        <v>0</v>
      </c>
      <c r="AK404" s="179">
        <f t="shared" si="93"/>
        <v>0</v>
      </c>
      <c r="AL404" s="175">
        <f t="shared" si="94"/>
        <v>0</v>
      </c>
      <c r="AM404" s="175">
        <f>IF(AK404=0,0,AK404/$R404*เงื่อนไข!$B$4)</f>
        <v>0</v>
      </c>
      <c r="AN404" s="181">
        <f t="shared" si="98"/>
        <v>0</v>
      </c>
      <c r="AO404" s="175">
        <f>SUMIF(วันทำงาน!$F$554:$F$687,$B404,วันทำงาน!$K$554:$K$687)</f>
        <v>0</v>
      </c>
      <c r="AP404" s="182">
        <f>IF((AND($W404&gt;=100%,$W404&lt;&gt;"")),เงื่อนไข!$F$8*AH404/$V404,0)</f>
        <v>0</v>
      </c>
      <c r="AQ404" s="184">
        <f>วันทำงาน!AU404</f>
        <v>0</v>
      </c>
      <c r="AR404" s="150"/>
      <c r="AS404" s="150">
        <f>IF(W404="",0,IF($W404&gt;=100%,เงื่อนไข!$P$4,IF($W404&gt;=80%,เงื่อนไข!$O$4,IF($W404&gt;=50%,เงื่อนไข!$N$4,IF($W404&lt;50%,เงื่อนไข!$M$4)))))</f>
        <v>0</v>
      </c>
      <c r="AT404" s="179">
        <f t="shared" si="95"/>
        <v>0</v>
      </c>
      <c r="AU404" s="175">
        <f t="shared" si="96"/>
        <v>0</v>
      </c>
      <c r="AV404" s="175">
        <f>IF(AT404=0,0,AT404/$R404*เงื่อนไข!$B$4)</f>
        <v>0</v>
      </c>
      <c r="AW404" s="181">
        <f t="shared" si="99"/>
        <v>0</v>
      </c>
      <c r="AX404" s="175">
        <f>SUMIF(วันทำงาน!$F$554:$F$687,$B404,วันทำงาน!$L$554:$L$687)</f>
        <v>0</v>
      </c>
      <c r="AY404" s="182">
        <f>IF((AND($W404&gt;=100%,$W404&lt;&gt;"")),เงื่อนไข!$F$8*AQ404/$V404,0)</f>
        <v>0</v>
      </c>
    </row>
    <row r="405" spans="1:51" s="6" customFormat="1" x14ac:dyDescent="0.25">
      <c r="A405" s="124" t="str">
        <f>IF(วันทำงาน!A405&lt;&gt;"",วันทำงาน!A405,"")</f>
        <v/>
      </c>
      <c r="B405" s="124" t="str">
        <f>IF(วันทำงาน!B405&lt;&gt;"",วันทำงาน!B405,"")</f>
        <v/>
      </c>
      <c r="C405" s="124"/>
      <c r="D405" s="124" t="str">
        <f>IF(วันทำงาน!C405&lt;&gt;"",วันทำงาน!C405,"")</f>
        <v/>
      </c>
      <c r="E405" s="125" t="str">
        <f>IF(วันทำงาน!D405&lt;&gt;"",วันทำงาน!D405,"")</f>
        <v/>
      </c>
      <c r="F405" s="90" t="str">
        <f>IF(วันทำงาน!E405&lt;&gt;"",วันทำงาน!E405,"")</f>
        <v/>
      </c>
      <c r="G405" s="124" t="str">
        <f>IF(วันทำงาน!F405&lt;&gt;"",วันทำงาน!F405,"")</f>
        <v/>
      </c>
      <c r="H405" s="136" t="str">
        <f>IF(F405="Salesman",วันทำงาน!G405,"")</f>
        <v/>
      </c>
      <c r="I405" s="141" t="str">
        <f>IF($H405="","",AB405/$R405*(100%-เงื่อนไข!$B$4))</f>
        <v/>
      </c>
      <c r="J405" s="141" t="str">
        <f>IF($H405="","",AK405/$R405*(100%-เงื่อนไข!$B$4))</f>
        <v/>
      </c>
      <c r="K405" s="141" t="str">
        <f>IF($H405="","",AT405/$R405*(100%-เงื่อนไข!$B$4))</f>
        <v/>
      </c>
      <c r="L405" s="141" t="str">
        <f t="shared" si="86"/>
        <v/>
      </c>
      <c r="M405" s="142" t="str">
        <f>IF((OR(วันทำงาน!H405="",$F$1="")),"",IF(F405="Salesman",วันทำงาน!H405,""))</f>
        <v/>
      </c>
      <c r="N405" s="111">
        <f>IF($M405="",0,IF($X405="P",Y405*เงื่อนไข!$C$5,0))</f>
        <v>0</v>
      </c>
      <c r="O405" s="111">
        <f>IF($M405="",0,IF($X405="P",AH405*เงื่อนไข!$C$5,0))</f>
        <v>0</v>
      </c>
      <c r="P405" s="141">
        <f>IF($M405="",0,IF($X405="P",AQ405*เงื่อนไข!$C$5,0))</f>
        <v>0</v>
      </c>
      <c r="Q405" s="141">
        <f t="shared" si="87"/>
        <v>0</v>
      </c>
      <c r="R405" s="124" t="str">
        <f>IF($A405="","",IF(วันทำงาน!J405&lt;&gt;"",วันทำงาน!J405,""))</f>
        <v/>
      </c>
      <c r="S405" s="124" t="str">
        <f>IF($A405="","",IF(วันทำงาน!K405&lt;&gt;"",วันทำงาน!K405,""))</f>
        <v/>
      </c>
      <c r="T405" s="156">
        <f>IF(วันทำงาน!AZ405&lt;&gt;"",IF(วันทำงาน!AZ405&gt;S405,S405,วันทำงาน!AZ405),"")</f>
        <v>1</v>
      </c>
      <c r="U405" s="106" t="str">
        <f>IF(A405="","",เงื่อนไข!C$4)</f>
        <v/>
      </c>
      <c r="V405" s="106">
        <f t="shared" si="88"/>
        <v>0</v>
      </c>
      <c r="W405" s="105" t="str">
        <f t="shared" si="89"/>
        <v/>
      </c>
      <c r="X405" s="186" t="str">
        <f t="shared" si="90"/>
        <v/>
      </c>
      <c r="Y405" s="184">
        <f>วันทำงาน!AQ405</f>
        <v>0</v>
      </c>
      <c r="Z405" s="150"/>
      <c r="AA405" s="150">
        <f>IF($W405="",0,IF($W405&gt;=100%,เงื่อนไข!$H$4,IF($W405&gt;=80%,เงื่อนไข!$G$4,IF($W405&gt;=50%,เงื่อนไข!$F$4,IF($W405&lt;50%,เงื่อนไข!$E$4)))))</f>
        <v>0</v>
      </c>
      <c r="AB405" s="179">
        <f t="shared" si="91"/>
        <v>0</v>
      </c>
      <c r="AC405" s="141">
        <f t="shared" si="92"/>
        <v>0</v>
      </c>
      <c r="AD405" s="175">
        <f>IF(AB405=0,0,AB405/$R405*เงื่อนไข!$B$4)</f>
        <v>0</v>
      </c>
      <c r="AE405" s="181">
        <f t="shared" si="97"/>
        <v>0</v>
      </c>
      <c r="AF405" s="175">
        <f>SUMIF(วันทำงาน!$F$554:$F$687,$B405,วันทำงาน!$J$554:$J$687)</f>
        <v>0</v>
      </c>
      <c r="AG405" s="182">
        <f>IF((AND($W405&gt;=100%,$W405&lt;&gt;"")),เงื่อนไข!$F$8*Y405/$V405,0)</f>
        <v>0</v>
      </c>
      <c r="AH405" s="181">
        <f>SUM(วันทำงาน!AR405:AT405,วันทำงาน!AV405:AX405)</f>
        <v>0</v>
      </c>
      <c r="AI405" s="150"/>
      <c r="AJ405" s="150">
        <f>IF($W405="",0,IF($W405&gt;=100%,เงื่อนไข!$L$4,IF($W405&gt;=80%,เงื่อนไข!$K$4,IF($W405&gt;=50%,เงื่อนไข!$J$4,IF($W405&lt;50%,เงื่อนไข!$I$4)))))</f>
        <v>0</v>
      </c>
      <c r="AK405" s="179">
        <f t="shared" si="93"/>
        <v>0</v>
      </c>
      <c r="AL405" s="175">
        <f t="shared" si="94"/>
        <v>0</v>
      </c>
      <c r="AM405" s="175">
        <f>IF(AK405=0,0,AK405/$R405*เงื่อนไข!$B$4)</f>
        <v>0</v>
      </c>
      <c r="AN405" s="181">
        <f t="shared" si="98"/>
        <v>0</v>
      </c>
      <c r="AO405" s="175">
        <f>SUMIF(วันทำงาน!$F$554:$F$687,$B405,วันทำงาน!$K$554:$K$687)</f>
        <v>0</v>
      </c>
      <c r="AP405" s="182">
        <f>IF((AND($W405&gt;=100%,$W405&lt;&gt;"")),เงื่อนไข!$F$8*AH405/$V405,0)</f>
        <v>0</v>
      </c>
      <c r="AQ405" s="184">
        <f>วันทำงาน!AU405</f>
        <v>0</v>
      </c>
      <c r="AR405" s="150"/>
      <c r="AS405" s="150">
        <f>IF(W405="",0,IF($W405&gt;=100%,เงื่อนไข!$P$4,IF($W405&gt;=80%,เงื่อนไข!$O$4,IF($W405&gt;=50%,เงื่อนไข!$N$4,IF($W405&lt;50%,เงื่อนไข!$M$4)))))</f>
        <v>0</v>
      </c>
      <c r="AT405" s="179">
        <f t="shared" si="95"/>
        <v>0</v>
      </c>
      <c r="AU405" s="175">
        <f t="shared" si="96"/>
        <v>0</v>
      </c>
      <c r="AV405" s="175">
        <f>IF(AT405=0,0,AT405/$R405*เงื่อนไข!$B$4)</f>
        <v>0</v>
      </c>
      <c r="AW405" s="181">
        <f t="shared" si="99"/>
        <v>0</v>
      </c>
      <c r="AX405" s="175">
        <f>SUMIF(วันทำงาน!$F$554:$F$687,$B405,วันทำงาน!$L$554:$L$687)</f>
        <v>0</v>
      </c>
      <c r="AY405" s="182">
        <f>IF((AND($W405&gt;=100%,$W405&lt;&gt;"")),เงื่อนไข!$F$8*AQ405/$V405,0)</f>
        <v>0</v>
      </c>
    </row>
    <row r="406" spans="1:51" s="6" customFormat="1" x14ac:dyDescent="0.25">
      <c r="A406" s="124" t="str">
        <f>IF(วันทำงาน!A406&lt;&gt;"",วันทำงาน!A406,"")</f>
        <v/>
      </c>
      <c r="B406" s="124" t="str">
        <f>IF(วันทำงาน!B406&lt;&gt;"",วันทำงาน!B406,"")</f>
        <v/>
      </c>
      <c r="C406" s="124"/>
      <c r="D406" s="124" t="str">
        <f>IF(วันทำงาน!C406&lt;&gt;"",วันทำงาน!C406,"")</f>
        <v/>
      </c>
      <c r="E406" s="125" t="str">
        <f>IF(วันทำงาน!D406&lt;&gt;"",วันทำงาน!D406,"")</f>
        <v/>
      </c>
      <c r="F406" s="90" t="str">
        <f>IF(วันทำงาน!E406&lt;&gt;"",วันทำงาน!E406,"")</f>
        <v/>
      </c>
      <c r="G406" s="124" t="str">
        <f>IF(วันทำงาน!F406&lt;&gt;"",วันทำงาน!F406,"")</f>
        <v/>
      </c>
      <c r="H406" s="136" t="str">
        <f>IF(F406="Salesman",วันทำงาน!G406,"")</f>
        <v/>
      </c>
      <c r="I406" s="141" t="str">
        <f>IF($H406="","",AB406/$R406*(100%-เงื่อนไข!$B$4))</f>
        <v/>
      </c>
      <c r="J406" s="141" t="str">
        <f>IF($H406="","",AK406/$R406*(100%-เงื่อนไข!$B$4))</f>
        <v/>
      </c>
      <c r="K406" s="141" t="str">
        <f>IF($H406="","",AT406/$R406*(100%-เงื่อนไข!$B$4))</f>
        <v/>
      </c>
      <c r="L406" s="141" t="str">
        <f t="shared" si="86"/>
        <v/>
      </c>
      <c r="M406" s="142" t="str">
        <f>IF((OR(วันทำงาน!H406="",$F$1="")),"",IF(F406="Salesman",วันทำงาน!H406,""))</f>
        <v/>
      </c>
      <c r="N406" s="111">
        <f>IF($M406="",0,IF($X406="P",Y406*เงื่อนไข!$C$5,0))</f>
        <v>0</v>
      </c>
      <c r="O406" s="111">
        <f>IF($M406="",0,IF($X406="P",AH406*เงื่อนไข!$C$5,0))</f>
        <v>0</v>
      </c>
      <c r="P406" s="141">
        <f>IF($M406="",0,IF($X406="P",AQ406*เงื่อนไข!$C$5,0))</f>
        <v>0</v>
      </c>
      <c r="Q406" s="141">
        <f t="shared" si="87"/>
        <v>0</v>
      </c>
      <c r="R406" s="124" t="str">
        <f>IF($A406="","",IF(วันทำงาน!J406&lt;&gt;"",วันทำงาน!J406,""))</f>
        <v/>
      </c>
      <c r="S406" s="124" t="str">
        <f>IF($A406="","",IF(วันทำงาน!K406&lt;&gt;"",วันทำงาน!K406,""))</f>
        <v/>
      </c>
      <c r="T406" s="156">
        <f>IF(วันทำงาน!AZ406&lt;&gt;"",IF(วันทำงาน!AZ406&gt;S406,S406,วันทำงาน!AZ406),"")</f>
        <v>1</v>
      </c>
      <c r="U406" s="106" t="str">
        <f>IF(A406="","",เงื่อนไข!C$4)</f>
        <v/>
      </c>
      <c r="V406" s="106">
        <f t="shared" si="88"/>
        <v>0</v>
      </c>
      <c r="W406" s="105" t="str">
        <f t="shared" si="89"/>
        <v/>
      </c>
      <c r="X406" s="186" t="str">
        <f t="shared" si="90"/>
        <v/>
      </c>
      <c r="Y406" s="184">
        <f>วันทำงาน!AQ406</f>
        <v>0</v>
      </c>
      <c r="Z406" s="150"/>
      <c r="AA406" s="150">
        <f>IF($W406="",0,IF($W406&gt;=100%,เงื่อนไข!$H$4,IF($W406&gt;=80%,เงื่อนไข!$G$4,IF($W406&gt;=50%,เงื่อนไข!$F$4,IF($W406&lt;50%,เงื่อนไข!$E$4)))))</f>
        <v>0</v>
      </c>
      <c r="AB406" s="179">
        <f t="shared" si="91"/>
        <v>0</v>
      </c>
      <c r="AC406" s="141">
        <f t="shared" si="92"/>
        <v>0</v>
      </c>
      <c r="AD406" s="175">
        <f>IF(AB406=0,0,AB406/$R406*เงื่อนไข!$B$4)</f>
        <v>0</v>
      </c>
      <c r="AE406" s="181">
        <f t="shared" si="97"/>
        <v>0</v>
      </c>
      <c r="AF406" s="175">
        <f>SUMIF(วันทำงาน!$F$554:$F$687,$B406,วันทำงาน!$J$554:$J$687)</f>
        <v>0</v>
      </c>
      <c r="AG406" s="182">
        <f>IF((AND($W406&gt;=100%,$W406&lt;&gt;"")),เงื่อนไข!$F$8*Y406/$V406,0)</f>
        <v>0</v>
      </c>
      <c r="AH406" s="181">
        <f>SUM(วันทำงาน!AR406:AT406,วันทำงาน!AV406:AX406)</f>
        <v>0</v>
      </c>
      <c r="AI406" s="150"/>
      <c r="AJ406" s="150">
        <f>IF($W406="",0,IF($W406&gt;=100%,เงื่อนไข!$L$4,IF($W406&gt;=80%,เงื่อนไข!$K$4,IF($W406&gt;=50%,เงื่อนไข!$J$4,IF($W406&lt;50%,เงื่อนไข!$I$4)))))</f>
        <v>0</v>
      </c>
      <c r="AK406" s="179">
        <f t="shared" si="93"/>
        <v>0</v>
      </c>
      <c r="AL406" s="175">
        <f t="shared" si="94"/>
        <v>0</v>
      </c>
      <c r="AM406" s="175">
        <f>IF(AK406=0,0,AK406/$R406*เงื่อนไข!$B$4)</f>
        <v>0</v>
      </c>
      <c r="AN406" s="181">
        <f t="shared" si="98"/>
        <v>0</v>
      </c>
      <c r="AO406" s="175">
        <f>SUMIF(วันทำงาน!$F$554:$F$687,$B406,วันทำงาน!$K$554:$K$687)</f>
        <v>0</v>
      </c>
      <c r="AP406" s="182">
        <f>IF((AND($W406&gt;=100%,$W406&lt;&gt;"")),เงื่อนไข!$F$8*AH406/$V406,0)</f>
        <v>0</v>
      </c>
      <c r="AQ406" s="184">
        <f>วันทำงาน!AU406</f>
        <v>0</v>
      </c>
      <c r="AR406" s="150"/>
      <c r="AS406" s="150">
        <f>IF(W406="",0,IF($W406&gt;=100%,เงื่อนไข!$P$4,IF($W406&gt;=80%,เงื่อนไข!$O$4,IF($W406&gt;=50%,เงื่อนไข!$N$4,IF($W406&lt;50%,เงื่อนไข!$M$4)))))</f>
        <v>0</v>
      </c>
      <c r="AT406" s="179">
        <f t="shared" si="95"/>
        <v>0</v>
      </c>
      <c r="AU406" s="175">
        <f t="shared" si="96"/>
        <v>0</v>
      </c>
      <c r="AV406" s="175">
        <f>IF(AT406=0,0,AT406/$R406*เงื่อนไข!$B$4)</f>
        <v>0</v>
      </c>
      <c r="AW406" s="181">
        <f t="shared" si="99"/>
        <v>0</v>
      </c>
      <c r="AX406" s="175">
        <f>SUMIF(วันทำงาน!$F$554:$F$687,$B406,วันทำงาน!$L$554:$L$687)</f>
        <v>0</v>
      </c>
      <c r="AY406" s="182">
        <f>IF((AND($W406&gt;=100%,$W406&lt;&gt;"")),เงื่อนไข!$F$8*AQ406/$V406,0)</f>
        <v>0</v>
      </c>
    </row>
    <row r="407" spans="1:51" s="6" customFormat="1" x14ac:dyDescent="0.25">
      <c r="A407" s="124" t="str">
        <f>IF(วันทำงาน!A407&lt;&gt;"",วันทำงาน!A407,"")</f>
        <v/>
      </c>
      <c r="B407" s="124" t="str">
        <f>IF(วันทำงาน!B407&lt;&gt;"",วันทำงาน!B407,"")</f>
        <v/>
      </c>
      <c r="C407" s="124"/>
      <c r="D407" s="124" t="str">
        <f>IF(วันทำงาน!C407&lt;&gt;"",วันทำงาน!C407,"")</f>
        <v/>
      </c>
      <c r="E407" s="125" t="str">
        <f>IF(วันทำงาน!D407&lt;&gt;"",วันทำงาน!D407,"")</f>
        <v/>
      </c>
      <c r="F407" s="90" t="str">
        <f>IF(วันทำงาน!E407&lt;&gt;"",วันทำงาน!E407,"")</f>
        <v/>
      </c>
      <c r="G407" s="124" t="str">
        <f>IF(วันทำงาน!F407&lt;&gt;"",วันทำงาน!F407,"")</f>
        <v/>
      </c>
      <c r="H407" s="136" t="str">
        <f>IF(F407="Salesman",วันทำงาน!G407,"")</f>
        <v/>
      </c>
      <c r="I407" s="141" t="str">
        <f>IF($H407="","",AB407/$R407*(100%-เงื่อนไข!$B$4))</f>
        <v/>
      </c>
      <c r="J407" s="141" t="str">
        <f>IF($H407="","",AK407/$R407*(100%-เงื่อนไข!$B$4))</f>
        <v/>
      </c>
      <c r="K407" s="141" t="str">
        <f>IF($H407="","",AT407/$R407*(100%-เงื่อนไข!$B$4))</f>
        <v/>
      </c>
      <c r="L407" s="141" t="str">
        <f t="shared" si="86"/>
        <v/>
      </c>
      <c r="M407" s="142" t="str">
        <f>IF((OR(วันทำงาน!H407="",$F$1="")),"",IF(F407="Salesman",วันทำงาน!H407,""))</f>
        <v/>
      </c>
      <c r="N407" s="111">
        <f>IF($M407="",0,IF($X407="P",Y407*เงื่อนไข!$C$5,0))</f>
        <v>0</v>
      </c>
      <c r="O407" s="111">
        <f>IF($M407="",0,IF($X407="P",AH407*เงื่อนไข!$C$5,0))</f>
        <v>0</v>
      </c>
      <c r="P407" s="141">
        <f>IF($M407="",0,IF($X407="P",AQ407*เงื่อนไข!$C$5,0))</f>
        <v>0</v>
      </c>
      <c r="Q407" s="141">
        <f t="shared" si="87"/>
        <v>0</v>
      </c>
      <c r="R407" s="124" t="str">
        <f>IF($A407="","",IF(วันทำงาน!J407&lt;&gt;"",วันทำงาน!J407,""))</f>
        <v/>
      </c>
      <c r="S407" s="124" t="str">
        <f>IF($A407="","",IF(วันทำงาน!K407&lt;&gt;"",วันทำงาน!K407,""))</f>
        <v/>
      </c>
      <c r="T407" s="156">
        <f>IF(วันทำงาน!AZ407&lt;&gt;"",IF(วันทำงาน!AZ407&gt;S407,S407,วันทำงาน!AZ407),"")</f>
        <v>1</v>
      </c>
      <c r="U407" s="106" t="str">
        <f>IF(A407="","",เงื่อนไข!C$4)</f>
        <v/>
      </c>
      <c r="V407" s="106">
        <f t="shared" si="88"/>
        <v>0</v>
      </c>
      <c r="W407" s="105" t="str">
        <f t="shared" si="89"/>
        <v/>
      </c>
      <c r="X407" s="186" t="str">
        <f t="shared" si="90"/>
        <v/>
      </c>
      <c r="Y407" s="184">
        <f>วันทำงาน!AQ407</f>
        <v>0</v>
      </c>
      <c r="Z407" s="150"/>
      <c r="AA407" s="150">
        <f>IF($W407="",0,IF($W407&gt;=100%,เงื่อนไข!$H$4,IF($W407&gt;=80%,เงื่อนไข!$G$4,IF($W407&gt;=50%,เงื่อนไข!$F$4,IF($W407&lt;50%,เงื่อนไข!$E$4)))))</f>
        <v>0</v>
      </c>
      <c r="AB407" s="179">
        <f t="shared" si="91"/>
        <v>0</v>
      </c>
      <c r="AC407" s="141">
        <f t="shared" si="92"/>
        <v>0</v>
      </c>
      <c r="AD407" s="175">
        <f>IF(AB407=0,0,AB407/$R407*เงื่อนไข!$B$4)</f>
        <v>0</v>
      </c>
      <c r="AE407" s="181">
        <f t="shared" si="97"/>
        <v>0</v>
      </c>
      <c r="AF407" s="175">
        <f>SUMIF(วันทำงาน!$F$554:$F$687,$B407,วันทำงาน!$J$554:$J$687)</f>
        <v>0</v>
      </c>
      <c r="AG407" s="182">
        <f>IF((AND($W407&gt;=100%,$W407&lt;&gt;"")),เงื่อนไข!$F$8*Y407/$V407,0)</f>
        <v>0</v>
      </c>
      <c r="AH407" s="181">
        <f>SUM(วันทำงาน!AR407:AT407,วันทำงาน!AV407:AX407)</f>
        <v>0</v>
      </c>
      <c r="AI407" s="150"/>
      <c r="AJ407" s="150">
        <f>IF($W407="",0,IF($W407&gt;=100%,เงื่อนไข!$L$4,IF($W407&gt;=80%,เงื่อนไข!$K$4,IF($W407&gt;=50%,เงื่อนไข!$J$4,IF($W407&lt;50%,เงื่อนไข!$I$4)))))</f>
        <v>0</v>
      </c>
      <c r="AK407" s="179">
        <f t="shared" si="93"/>
        <v>0</v>
      </c>
      <c r="AL407" s="175">
        <f t="shared" si="94"/>
        <v>0</v>
      </c>
      <c r="AM407" s="175">
        <f>IF(AK407=0,0,AK407/$R407*เงื่อนไข!$B$4)</f>
        <v>0</v>
      </c>
      <c r="AN407" s="181">
        <f t="shared" si="98"/>
        <v>0</v>
      </c>
      <c r="AO407" s="175">
        <f>SUMIF(วันทำงาน!$F$554:$F$687,$B407,วันทำงาน!$K$554:$K$687)</f>
        <v>0</v>
      </c>
      <c r="AP407" s="182">
        <f>IF((AND($W407&gt;=100%,$W407&lt;&gt;"")),เงื่อนไข!$F$8*AH407/$V407,0)</f>
        <v>0</v>
      </c>
      <c r="AQ407" s="184">
        <f>วันทำงาน!AU407</f>
        <v>0</v>
      </c>
      <c r="AR407" s="150"/>
      <c r="AS407" s="150">
        <f>IF(W407="",0,IF($W407&gt;=100%,เงื่อนไข!$P$4,IF($W407&gt;=80%,เงื่อนไข!$O$4,IF($W407&gt;=50%,เงื่อนไข!$N$4,IF($W407&lt;50%,เงื่อนไข!$M$4)))))</f>
        <v>0</v>
      </c>
      <c r="AT407" s="179">
        <f t="shared" si="95"/>
        <v>0</v>
      </c>
      <c r="AU407" s="175">
        <f t="shared" si="96"/>
        <v>0</v>
      </c>
      <c r="AV407" s="175">
        <f>IF(AT407=0,0,AT407/$R407*เงื่อนไข!$B$4)</f>
        <v>0</v>
      </c>
      <c r="AW407" s="181">
        <f t="shared" si="99"/>
        <v>0</v>
      </c>
      <c r="AX407" s="175">
        <f>SUMIF(วันทำงาน!$F$554:$F$687,$B407,วันทำงาน!$L$554:$L$687)</f>
        <v>0</v>
      </c>
      <c r="AY407" s="182">
        <f>IF((AND($W407&gt;=100%,$W407&lt;&gt;"")),เงื่อนไข!$F$8*AQ407/$V407,0)</f>
        <v>0</v>
      </c>
    </row>
    <row r="408" spans="1:51" s="6" customFormat="1" x14ac:dyDescent="0.25">
      <c r="A408" s="124" t="str">
        <f>IF(วันทำงาน!A408&lt;&gt;"",วันทำงาน!A408,"")</f>
        <v/>
      </c>
      <c r="B408" s="124" t="str">
        <f>IF(วันทำงาน!B408&lt;&gt;"",วันทำงาน!B408,"")</f>
        <v/>
      </c>
      <c r="C408" s="124"/>
      <c r="D408" s="124" t="str">
        <f>IF(วันทำงาน!C408&lt;&gt;"",วันทำงาน!C408,"")</f>
        <v/>
      </c>
      <c r="E408" s="125" t="str">
        <f>IF(วันทำงาน!D408&lt;&gt;"",วันทำงาน!D408,"")</f>
        <v/>
      </c>
      <c r="F408" s="90" t="str">
        <f>IF(วันทำงาน!E408&lt;&gt;"",วันทำงาน!E408,"")</f>
        <v/>
      </c>
      <c r="G408" s="124" t="str">
        <f>IF(วันทำงาน!F408&lt;&gt;"",วันทำงาน!F408,"")</f>
        <v/>
      </c>
      <c r="H408" s="136" t="str">
        <f>IF(F408="Salesman",วันทำงาน!G408,"")</f>
        <v/>
      </c>
      <c r="I408" s="141" t="str">
        <f>IF($H408="","",AB408/$R408*(100%-เงื่อนไข!$B$4))</f>
        <v/>
      </c>
      <c r="J408" s="141" t="str">
        <f>IF($H408="","",AK408/$R408*(100%-เงื่อนไข!$B$4))</f>
        <v/>
      </c>
      <c r="K408" s="141" t="str">
        <f>IF($H408="","",AT408/$R408*(100%-เงื่อนไข!$B$4))</f>
        <v/>
      </c>
      <c r="L408" s="141" t="str">
        <f t="shared" si="86"/>
        <v/>
      </c>
      <c r="M408" s="142" t="str">
        <f>IF((OR(วันทำงาน!H408="",$F$1="")),"",IF(F408="Salesman",วันทำงาน!H408,""))</f>
        <v/>
      </c>
      <c r="N408" s="111">
        <f>IF($M408="",0,IF($X408="P",Y408*เงื่อนไข!$C$5,0))</f>
        <v>0</v>
      </c>
      <c r="O408" s="111">
        <f>IF($M408="",0,IF($X408="P",AH408*เงื่อนไข!$C$5,0))</f>
        <v>0</v>
      </c>
      <c r="P408" s="141">
        <f>IF($M408="",0,IF($X408="P",AQ408*เงื่อนไข!$C$5,0))</f>
        <v>0</v>
      </c>
      <c r="Q408" s="141">
        <f t="shared" si="87"/>
        <v>0</v>
      </c>
      <c r="R408" s="124" t="str">
        <f>IF($A408="","",IF(วันทำงาน!J408&lt;&gt;"",วันทำงาน!J408,""))</f>
        <v/>
      </c>
      <c r="S408" s="124" t="str">
        <f>IF($A408="","",IF(วันทำงาน!K408&lt;&gt;"",วันทำงาน!K408,""))</f>
        <v/>
      </c>
      <c r="T408" s="156">
        <f>IF(วันทำงาน!AZ408&lt;&gt;"",IF(วันทำงาน!AZ408&gt;S408,S408,วันทำงาน!AZ408),"")</f>
        <v>1</v>
      </c>
      <c r="U408" s="106" t="str">
        <f>IF(A408="","",เงื่อนไข!C$4)</f>
        <v/>
      </c>
      <c r="V408" s="106">
        <f t="shared" si="88"/>
        <v>0</v>
      </c>
      <c r="W408" s="105" t="str">
        <f t="shared" si="89"/>
        <v/>
      </c>
      <c r="X408" s="186" t="str">
        <f t="shared" si="90"/>
        <v/>
      </c>
      <c r="Y408" s="184">
        <f>วันทำงาน!AQ408</f>
        <v>0</v>
      </c>
      <c r="Z408" s="150"/>
      <c r="AA408" s="150">
        <f>IF($W408="",0,IF($W408&gt;=100%,เงื่อนไข!$H$4,IF($W408&gt;=80%,เงื่อนไข!$G$4,IF($W408&gt;=50%,เงื่อนไข!$F$4,IF($W408&lt;50%,เงื่อนไข!$E$4)))))</f>
        <v>0</v>
      </c>
      <c r="AB408" s="179">
        <f t="shared" si="91"/>
        <v>0</v>
      </c>
      <c r="AC408" s="141">
        <f t="shared" si="92"/>
        <v>0</v>
      </c>
      <c r="AD408" s="175">
        <f>IF(AB408=0,0,AB408/$R408*เงื่อนไข!$B$4)</f>
        <v>0</v>
      </c>
      <c r="AE408" s="181">
        <f t="shared" si="97"/>
        <v>0</v>
      </c>
      <c r="AF408" s="175">
        <f>SUMIF(วันทำงาน!$F$554:$F$687,$B408,วันทำงาน!$J$554:$J$687)</f>
        <v>0</v>
      </c>
      <c r="AG408" s="182">
        <f>IF((AND($W408&gt;=100%,$W408&lt;&gt;"")),เงื่อนไข!$F$8*Y408/$V408,0)</f>
        <v>0</v>
      </c>
      <c r="AH408" s="181">
        <f>SUM(วันทำงาน!AR408:AT408,วันทำงาน!AV408:AX408)</f>
        <v>0</v>
      </c>
      <c r="AI408" s="150"/>
      <c r="AJ408" s="150">
        <f>IF($W408="",0,IF($W408&gt;=100%,เงื่อนไข!$L$4,IF($W408&gt;=80%,เงื่อนไข!$K$4,IF($W408&gt;=50%,เงื่อนไข!$J$4,IF($W408&lt;50%,เงื่อนไข!$I$4)))))</f>
        <v>0</v>
      </c>
      <c r="AK408" s="179">
        <f t="shared" si="93"/>
        <v>0</v>
      </c>
      <c r="AL408" s="175">
        <f t="shared" si="94"/>
        <v>0</v>
      </c>
      <c r="AM408" s="175">
        <f>IF(AK408=0,0,AK408/$R408*เงื่อนไข!$B$4)</f>
        <v>0</v>
      </c>
      <c r="AN408" s="181">
        <f t="shared" si="98"/>
        <v>0</v>
      </c>
      <c r="AO408" s="175">
        <f>SUMIF(วันทำงาน!$F$554:$F$687,$B408,วันทำงาน!$K$554:$K$687)</f>
        <v>0</v>
      </c>
      <c r="AP408" s="182">
        <f>IF((AND($W408&gt;=100%,$W408&lt;&gt;"")),เงื่อนไข!$F$8*AH408/$V408,0)</f>
        <v>0</v>
      </c>
      <c r="AQ408" s="184">
        <f>วันทำงาน!AU408</f>
        <v>0</v>
      </c>
      <c r="AR408" s="150"/>
      <c r="AS408" s="150">
        <f>IF(W408="",0,IF($W408&gt;=100%,เงื่อนไข!$P$4,IF($W408&gt;=80%,เงื่อนไข!$O$4,IF($W408&gt;=50%,เงื่อนไข!$N$4,IF($W408&lt;50%,เงื่อนไข!$M$4)))))</f>
        <v>0</v>
      </c>
      <c r="AT408" s="179">
        <f t="shared" si="95"/>
        <v>0</v>
      </c>
      <c r="AU408" s="175">
        <f t="shared" si="96"/>
        <v>0</v>
      </c>
      <c r="AV408" s="175">
        <f>IF(AT408=0,0,AT408/$R408*เงื่อนไข!$B$4)</f>
        <v>0</v>
      </c>
      <c r="AW408" s="181">
        <f t="shared" si="99"/>
        <v>0</v>
      </c>
      <c r="AX408" s="175">
        <f>SUMIF(วันทำงาน!$F$554:$F$687,$B408,วันทำงาน!$L$554:$L$687)</f>
        <v>0</v>
      </c>
      <c r="AY408" s="182">
        <f>IF((AND($W408&gt;=100%,$W408&lt;&gt;"")),เงื่อนไข!$F$8*AQ408/$V408,0)</f>
        <v>0</v>
      </c>
    </row>
    <row r="409" spans="1:51" s="6" customFormat="1" x14ac:dyDescent="0.25">
      <c r="A409" s="124" t="str">
        <f>IF(วันทำงาน!A409&lt;&gt;"",วันทำงาน!A409,"")</f>
        <v/>
      </c>
      <c r="B409" s="124" t="str">
        <f>IF(วันทำงาน!B409&lt;&gt;"",วันทำงาน!B409,"")</f>
        <v/>
      </c>
      <c r="C409" s="124"/>
      <c r="D409" s="124" t="str">
        <f>IF(วันทำงาน!C409&lt;&gt;"",วันทำงาน!C409,"")</f>
        <v/>
      </c>
      <c r="E409" s="125" t="str">
        <f>IF(วันทำงาน!D409&lt;&gt;"",วันทำงาน!D409,"")</f>
        <v/>
      </c>
      <c r="F409" s="90" t="str">
        <f>IF(วันทำงาน!E409&lt;&gt;"",วันทำงาน!E409,"")</f>
        <v/>
      </c>
      <c r="G409" s="124" t="str">
        <f>IF(วันทำงาน!F409&lt;&gt;"",วันทำงาน!F409,"")</f>
        <v/>
      </c>
      <c r="H409" s="136" t="str">
        <f>IF(F409="Salesman",วันทำงาน!G409,"")</f>
        <v/>
      </c>
      <c r="I409" s="141" t="str">
        <f>IF($H409="","",AB409/$R409*(100%-เงื่อนไข!$B$4))</f>
        <v/>
      </c>
      <c r="J409" s="141" t="str">
        <f>IF($H409="","",AK409/$R409*(100%-เงื่อนไข!$B$4))</f>
        <v/>
      </c>
      <c r="K409" s="141" t="str">
        <f>IF($H409="","",AT409/$R409*(100%-เงื่อนไข!$B$4))</f>
        <v/>
      </c>
      <c r="L409" s="141" t="str">
        <f t="shared" si="86"/>
        <v/>
      </c>
      <c r="M409" s="142" t="str">
        <f>IF((OR(วันทำงาน!H409="",$F$1="")),"",IF(F409="Salesman",วันทำงาน!H409,""))</f>
        <v/>
      </c>
      <c r="N409" s="111">
        <f>IF($M409="",0,IF($X409="P",Y409*เงื่อนไข!$C$5,0))</f>
        <v>0</v>
      </c>
      <c r="O409" s="111">
        <f>IF($M409="",0,IF($X409="P",AH409*เงื่อนไข!$C$5,0))</f>
        <v>0</v>
      </c>
      <c r="P409" s="141">
        <f>IF($M409="",0,IF($X409="P",AQ409*เงื่อนไข!$C$5,0))</f>
        <v>0</v>
      </c>
      <c r="Q409" s="141">
        <f t="shared" si="87"/>
        <v>0</v>
      </c>
      <c r="R409" s="124" t="str">
        <f>IF($A409="","",IF(วันทำงาน!J409&lt;&gt;"",วันทำงาน!J409,""))</f>
        <v/>
      </c>
      <c r="S409" s="124" t="str">
        <f>IF($A409="","",IF(วันทำงาน!K409&lt;&gt;"",วันทำงาน!K409,""))</f>
        <v/>
      </c>
      <c r="T409" s="156">
        <f>IF(วันทำงาน!AZ409&lt;&gt;"",IF(วันทำงาน!AZ409&gt;S409,S409,วันทำงาน!AZ409),"")</f>
        <v>1</v>
      </c>
      <c r="U409" s="106" t="str">
        <f>IF(A409="","",เงื่อนไข!C$4)</f>
        <v/>
      </c>
      <c r="V409" s="106">
        <f t="shared" si="88"/>
        <v>0</v>
      </c>
      <c r="W409" s="105" t="str">
        <f t="shared" si="89"/>
        <v/>
      </c>
      <c r="X409" s="186" t="str">
        <f t="shared" si="90"/>
        <v/>
      </c>
      <c r="Y409" s="184">
        <f>วันทำงาน!AQ409</f>
        <v>0</v>
      </c>
      <c r="Z409" s="150"/>
      <c r="AA409" s="150">
        <f>IF($W409="",0,IF($W409&gt;=100%,เงื่อนไข!$H$4,IF($W409&gt;=80%,เงื่อนไข!$G$4,IF($W409&gt;=50%,เงื่อนไข!$F$4,IF($W409&lt;50%,เงื่อนไข!$E$4)))))</f>
        <v>0</v>
      </c>
      <c r="AB409" s="179">
        <f t="shared" si="91"/>
        <v>0</v>
      </c>
      <c r="AC409" s="141">
        <f t="shared" si="92"/>
        <v>0</v>
      </c>
      <c r="AD409" s="175">
        <f>IF(AB409=0,0,AB409/$R409*เงื่อนไข!$B$4)</f>
        <v>0</v>
      </c>
      <c r="AE409" s="181">
        <f t="shared" si="97"/>
        <v>0</v>
      </c>
      <c r="AF409" s="175">
        <f>SUMIF(วันทำงาน!$F$554:$F$687,$B409,วันทำงาน!$J$554:$J$687)</f>
        <v>0</v>
      </c>
      <c r="AG409" s="182">
        <f>IF((AND($W409&gt;=100%,$W409&lt;&gt;"")),เงื่อนไข!$F$8*Y409/$V409,0)</f>
        <v>0</v>
      </c>
      <c r="AH409" s="181">
        <f>SUM(วันทำงาน!AR409:AT409,วันทำงาน!AV409:AX409)</f>
        <v>0</v>
      </c>
      <c r="AI409" s="150"/>
      <c r="AJ409" s="150">
        <f>IF($W409="",0,IF($W409&gt;=100%,เงื่อนไข!$L$4,IF($W409&gt;=80%,เงื่อนไข!$K$4,IF($W409&gt;=50%,เงื่อนไข!$J$4,IF($W409&lt;50%,เงื่อนไข!$I$4)))))</f>
        <v>0</v>
      </c>
      <c r="AK409" s="179">
        <f t="shared" si="93"/>
        <v>0</v>
      </c>
      <c r="AL409" s="175">
        <f t="shared" si="94"/>
        <v>0</v>
      </c>
      <c r="AM409" s="175">
        <f>IF(AK409=0,0,AK409/$R409*เงื่อนไข!$B$4)</f>
        <v>0</v>
      </c>
      <c r="AN409" s="181">
        <f t="shared" si="98"/>
        <v>0</v>
      </c>
      <c r="AO409" s="175">
        <f>SUMIF(วันทำงาน!$F$554:$F$687,$B409,วันทำงาน!$K$554:$K$687)</f>
        <v>0</v>
      </c>
      <c r="AP409" s="182">
        <f>IF((AND($W409&gt;=100%,$W409&lt;&gt;"")),เงื่อนไข!$F$8*AH409/$V409,0)</f>
        <v>0</v>
      </c>
      <c r="AQ409" s="184">
        <f>วันทำงาน!AU409</f>
        <v>0</v>
      </c>
      <c r="AR409" s="150"/>
      <c r="AS409" s="150">
        <f>IF(W409="",0,IF($W409&gt;=100%,เงื่อนไข!$P$4,IF($W409&gt;=80%,เงื่อนไข!$O$4,IF($W409&gt;=50%,เงื่อนไข!$N$4,IF($W409&lt;50%,เงื่อนไข!$M$4)))))</f>
        <v>0</v>
      </c>
      <c r="AT409" s="179">
        <f t="shared" si="95"/>
        <v>0</v>
      </c>
      <c r="AU409" s="175">
        <f t="shared" si="96"/>
        <v>0</v>
      </c>
      <c r="AV409" s="175">
        <f>IF(AT409=0,0,AT409/$R409*เงื่อนไข!$B$4)</f>
        <v>0</v>
      </c>
      <c r="AW409" s="181">
        <f t="shared" si="99"/>
        <v>0</v>
      </c>
      <c r="AX409" s="175">
        <f>SUMIF(วันทำงาน!$F$554:$F$687,$B409,วันทำงาน!$L$554:$L$687)</f>
        <v>0</v>
      </c>
      <c r="AY409" s="182">
        <f>IF((AND($W409&gt;=100%,$W409&lt;&gt;"")),เงื่อนไข!$F$8*AQ409/$V409,0)</f>
        <v>0</v>
      </c>
    </row>
    <row r="410" spans="1:51" s="6" customFormat="1" x14ac:dyDescent="0.25">
      <c r="A410" s="124" t="str">
        <f>IF(วันทำงาน!A410&lt;&gt;"",วันทำงาน!A410,"")</f>
        <v/>
      </c>
      <c r="B410" s="124" t="str">
        <f>IF(วันทำงาน!B410&lt;&gt;"",วันทำงาน!B410,"")</f>
        <v/>
      </c>
      <c r="C410" s="124"/>
      <c r="D410" s="124" t="str">
        <f>IF(วันทำงาน!C410&lt;&gt;"",วันทำงาน!C410,"")</f>
        <v/>
      </c>
      <c r="E410" s="125" t="str">
        <f>IF(วันทำงาน!D410&lt;&gt;"",วันทำงาน!D410,"")</f>
        <v/>
      </c>
      <c r="F410" s="90" t="str">
        <f>IF(วันทำงาน!E410&lt;&gt;"",วันทำงาน!E410,"")</f>
        <v/>
      </c>
      <c r="G410" s="124" t="str">
        <f>IF(วันทำงาน!F410&lt;&gt;"",วันทำงาน!F410,"")</f>
        <v/>
      </c>
      <c r="H410" s="136" t="str">
        <f>IF(F410="Salesman",วันทำงาน!G410,"")</f>
        <v/>
      </c>
      <c r="I410" s="141" t="str">
        <f>IF($H410="","",AB410/$R410*(100%-เงื่อนไข!$B$4))</f>
        <v/>
      </c>
      <c r="J410" s="141" t="str">
        <f>IF($H410="","",AK410/$R410*(100%-เงื่อนไข!$B$4))</f>
        <v/>
      </c>
      <c r="K410" s="141" t="str">
        <f>IF($H410="","",AT410/$R410*(100%-เงื่อนไข!$B$4))</f>
        <v/>
      </c>
      <c r="L410" s="141" t="str">
        <f t="shared" si="86"/>
        <v/>
      </c>
      <c r="M410" s="142" t="str">
        <f>IF((OR(วันทำงาน!H410="",$F$1="")),"",IF(F410="Salesman",วันทำงาน!H410,""))</f>
        <v/>
      </c>
      <c r="N410" s="111">
        <f>IF($M410="",0,IF($X410="P",Y410*เงื่อนไข!$C$5,0))</f>
        <v>0</v>
      </c>
      <c r="O410" s="111">
        <f>IF($M410="",0,IF($X410="P",AH410*เงื่อนไข!$C$5,0))</f>
        <v>0</v>
      </c>
      <c r="P410" s="141">
        <f>IF($M410="",0,IF($X410="P",AQ410*เงื่อนไข!$C$5,0))</f>
        <v>0</v>
      </c>
      <c r="Q410" s="141">
        <f t="shared" si="87"/>
        <v>0</v>
      </c>
      <c r="R410" s="124" t="str">
        <f>IF($A410="","",IF(วันทำงาน!J410&lt;&gt;"",วันทำงาน!J410,""))</f>
        <v/>
      </c>
      <c r="S410" s="124" t="str">
        <f>IF($A410="","",IF(วันทำงาน!K410&lt;&gt;"",วันทำงาน!K410,""))</f>
        <v/>
      </c>
      <c r="T410" s="156">
        <f>IF(วันทำงาน!AZ410&lt;&gt;"",IF(วันทำงาน!AZ410&gt;S410,S410,วันทำงาน!AZ410),"")</f>
        <v>1</v>
      </c>
      <c r="U410" s="106" t="str">
        <f>IF(A410="","",เงื่อนไข!C$4)</f>
        <v/>
      </c>
      <c r="V410" s="106">
        <f t="shared" si="88"/>
        <v>0</v>
      </c>
      <c r="W410" s="105" t="str">
        <f t="shared" si="89"/>
        <v/>
      </c>
      <c r="X410" s="186" t="str">
        <f t="shared" si="90"/>
        <v/>
      </c>
      <c r="Y410" s="184">
        <f>วันทำงาน!AQ410</f>
        <v>0</v>
      </c>
      <c r="Z410" s="150"/>
      <c r="AA410" s="150">
        <f>IF($W410="",0,IF($W410&gt;=100%,เงื่อนไข!$H$4,IF($W410&gt;=80%,เงื่อนไข!$G$4,IF($W410&gt;=50%,เงื่อนไข!$F$4,IF($W410&lt;50%,เงื่อนไข!$E$4)))))</f>
        <v>0</v>
      </c>
      <c r="AB410" s="179">
        <f t="shared" si="91"/>
        <v>0</v>
      </c>
      <c r="AC410" s="141">
        <f t="shared" si="92"/>
        <v>0</v>
      </c>
      <c r="AD410" s="175">
        <f>IF(AB410=0,0,AB410/$R410*เงื่อนไข!$B$4)</f>
        <v>0</v>
      </c>
      <c r="AE410" s="181">
        <f t="shared" si="97"/>
        <v>0</v>
      </c>
      <c r="AF410" s="175">
        <f>SUMIF(วันทำงาน!$F$554:$F$687,$B410,วันทำงาน!$J$554:$J$687)</f>
        <v>0</v>
      </c>
      <c r="AG410" s="182">
        <f>IF((AND($W410&gt;=100%,$W410&lt;&gt;"")),เงื่อนไข!$F$8*Y410/$V410,0)</f>
        <v>0</v>
      </c>
      <c r="AH410" s="181">
        <f>SUM(วันทำงาน!AR410:AT410,วันทำงาน!AV410:AX410)</f>
        <v>0</v>
      </c>
      <c r="AI410" s="150"/>
      <c r="AJ410" s="150">
        <f>IF($W410="",0,IF($W410&gt;=100%,เงื่อนไข!$L$4,IF($W410&gt;=80%,เงื่อนไข!$K$4,IF($W410&gt;=50%,เงื่อนไข!$J$4,IF($W410&lt;50%,เงื่อนไข!$I$4)))))</f>
        <v>0</v>
      </c>
      <c r="AK410" s="179">
        <f t="shared" si="93"/>
        <v>0</v>
      </c>
      <c r="AL410" s="175">
        <f t="shared" si="94"/>
        <v>0</v>
      </c>
      <c r="AM410" s="175">
        <f>IF(AK410=0,0,AK410/$R410*เงื่อนไข!$B$4)</f>
        <v>0</v>
      </c>
      <c r="AN410" s="181">
        <f t="shared" si="98"/>
        <v>0</v>
      </c>
      <c r="AO410" s="175">
        <f>SUMIF(วันทำงาน!$F$554:$F$687,$B410,วันทำงาน!$K$554:$K$687)</f>
        <v>0</v>
      </c>
      <c r="AP410" s="182">
        <f>IF((AND($W410&gt;=100%,$W410&lt;&gt;"")),เงื่อนไข!$F$8*AH410/$V410,0)</f>
        <v>0</v>
      </c>
      <c r="AQ410" s="184">
        <f>วันทำงาน!AU410</f>
        <v>0</v>
      </c>
      <c r="AR410" s="150"/>
      <c r="AS410" s="150">
        <f>IF(W410="",0,IF($W410&gt;=100%,เงื่อนไข!$P$4,IF($W410&gt;=80%,เงื่อนไข!$O$4,IF($W410&gt;=50%,เงื่อนไข!$N$4,IF($W410&lt;50%,เงื่อนไข!$M$4)))))</f>
        <v>0</v>
      </c>
      <c r="AT410" s="179">
        <f t="shared" si="95"/>
        <v>0</v>
      </c>
      <c r="AU410" s="175">
        <f t="shared" si="96"/>
        <v>0</v>
      </c>
      <c r="AV410" s="175">
        <f>IF(AT410=0,0,AT410/$R410*เงื่อนไข!$B$4)</f>
        <v>0</v>
      </c>
      <c r="AW410" s="181">
        <f t="shared" si="99"/>
        <v>0</v>
      </c>
      <c r="AX410" s="175">
        <f>SUMIF(วันทำงาน!$F$554:$F$687,$B410,วันทำงาน!$L$554:$L$687)</f>
        <v>0</v>
      </c>
      <c r="AY410" s="182">
        <f>IF((AND($W410&gt;=100%,$W410&lt;&gt;"")),เงื่อนไข!$F$8*AQ410/$V410,0)</f>
        <v>0</v>
      </c>
    </row>
    <row r="411" spans="1:51" s="6" customFormat="1" x14ac:dyDescent="0.25">
      <c r="A411" s="124" t="str">
        <f>IF(วันทำงาน!A411&lt;&gt;"",วันทำงาน!A411,"")</f>
        <v/>
      </c>
      <c r="B411" s="124" t="str">
        <f>IF(วันทำงาน!B411&lt;&gt;"",วันทำงาน!B411,"")</f>
        <v/>
      </c>
      <c r="C411" s="124"/>
      <c r="D411" s="124" t="str">
        <f>IF(วันทำงาน!C411&lt;&gt;"",วันทำงาน!C411,"")</f>
        <v/>
      </c>
      <c r="E411" s="125" t="str">
        <f>IF(วันทำงาน!D411&lt;&gt;"",วันทำงาน!D411,"")</f>
        <v/>
      </c>
      <c r="F411" s="90" t="str">
        <f>IF(วันทำงาน!E411&lt;&gt;"",วันทำงาน!E411,"")</f>
        <v/>
      </c>
      <c r="G411" s="124" t="str">
        <f>IF(วันทำงาน!F411&lt;&gt;"",วันทำงาน!F411,"")</f>
        <v/>
      </c>
      <c r="H411" s="136" t="str">
        <f>IF(F411="Salesman",วันทำงาน!G411,"")</f>
        <v/>
      </c>
      <c r="I411" s="141" t="str">
        <f>IF($H411="","",AB411/$R411*(100%-เงื่อนไข!$B$4))</f>
        <v/>
      </c>
      <c r="J411" s="141" t="str">
        <f>IF($H411="","",AK411/$R411*(100%-เงื่อนไข!$B$4))</f>
        <v/>
      </c>
      <c r="K411" s="141" t="str">
        <f>IF($H411="","",AT411/$R411*(100%-เงื่อนไข!$B$4))</f>
        <v/>
      </c>
      <c r="L411" s="141" t="str">
        <f t="shared" si="86"/>
        <v/>
      </c>
      <c r="M411" s="142" t="str">
        <f>IF((OR(วันทำงาน!H411="",$F$1="")),"",IF(F411="Salesman",วันทำงาน!H411,""))</f>
        <v/>
      </c>
      <c r="N411" s="111">
        <f>IF($M411="",0,IF($X411="P",Y411*เงื่อนไข!$C$5,0))</f>
        <v>0</v>
      </c>
      <c r="O411" s="111">
        <f>IF($M411="",0,IF($X411="P",AH411*เงื่อนไข!$C$5,0))</f>
        <v>0</v>
      </c>
      <c r="P411" s="141">
        <f>IF($M411="",0,IF($X411="P",AQ411*เงื่อนไข!$C$5,0))</f>
        <v>0</v>
      </c>
      <c r="Q411" s="141">
        <f t="shared" si="87"/>
        <v>0</v>
      </c>
      <c r="R411" s="124" t="str">
        <f>IF($A411="","",IF(วันทำงาน!J411&lt;&gt;"",วันทำงาน!J411,""))</f>
        <v/>
      </c>
      <c r="S411" s="124" t="str">
        <f>IF($A411="","",IF(วันทำงาน!K411&lt;&gt;"",วันทำงาน!K411,""))</f>
        <v/>
      </c>
      <c r="T411" s="156">
        <f>IF(วันทำงาน!AZ411&lt;&gt;"",IF(วันทำงาน!AZ411&gt;S411,S411,วันทำงาน!AZ411),"")</f>
        <v>1</v>
      </c>
      <c r="U411" s="106" t="str">
        <f>IF(A411="","",เงื่อนไข!C$4)</f>
        <v/>
      </c>
      <c r="V411" s="106">
        <f t="shared" si="88"/>
        <v>0</v>
      </c>
      <c r="W411" s="105" t="str">
        <f t="shared" si="89"/>
        <v/>
      </c>
      <c r="X411" s="186" t="str">
        <f t="shared" si="90"/>
        <v/>
      </c>
      <c r="Y411" s="184">
        <f>วันทำงาน!AQ411</f>
        <v>0</v>
      </c>
      <c r="Z411" s="150"/>
      <c r="AA411" s="150">
        <f>IF($W411="",0,IF($W411&gt;=100%,เงื่อนไข!$H$4,IF($W411&gt;=80%,เงื่อนไข!$G$4,IF($W411&gt;=50%,เงื่อนไข!$F$4,IF($W411&lt;50%,เงื่อนไข!$E$4)))))</f>
        <v>0</v>
      </c>
      <c r="AB411" s="179">
        <f t="shared" si="91"/>
        <v>0</v>
      </c>
      <c r="AC411" s="141">
        <f t="shared" si="92"/>
        <v>0</v>
      </c>
      <c r="AD411" s="175">
        <f>IF(AB411=0,0,AB411/$R411*เงื่อนไข!$B$4)</f>
        <v>0</v>
      </c>
      <c r="AE411" s="181">
        <f t="shared" si="97"/>
        <v>0</v>
      </c>
      <c r="AF411" s="175">
        <f>SUMIF(วันทำงาน!$F$554:$F$687,$B411,วันทำงาน!$J$554:$J$687)</f>
        <v>0</v>
      </c>
      <c r="AG411" s="182">
        <f>IF((AND($W411&gt;=100%,$W411&lt;&gt;"")),เงื่อนไข!$F$8*Y411/$V411,0)</f>
        <v>0</v>
      </c>
      <c r="AH411" s="181">
        <f>SUM(วันทำงาน!AR411:AT411,วันทำงาน!AV411:AX411)</f>
        <v>0</v>
      </c>
      <c r="AI411" s="150"/>
      <c r="AJ411" s="150">
        <f>IF($W411="",0,IF($W411&gt;=100%,เงื่อนไข!$L$4,IF($W411&gt;=80%,เงื่อนไข!$K$4,IF($W411&gt;=50%,เงื่อนไข!$J$4,IF($W411&lt;50%,เงื่อนไข!$I$4)))))</f>
        <v>0</v>
      </c>
      <c r="AK411" s="179">
        <f t="shared" si="93"/>
        <v>0</v>
      </c>
      <c r="AL411" s="175">
        <f t="shared" si="94"/>
        <v>0</v>
      </c>
      <c r="AM411" s="175">
        <f>IF(AK411=0,0,AK411/$R411*เงื่อนไข!$B$4)</f>
        <v>0</v>
      </c>
      <c r="AN411" s="181">
        <f t="shared" si="98"/>
        <v>0</v>
      </c>
      <c r="AO411" s="175">
        <f>SUMIF(วันทำงาน!$F$554:$F$687,$B411,วันทำงาน!$K$554:$K$687)</f>
        <v>0</v>
      </c>
      <c r="AP411" s="182">
        <f>IF((AND($W411&gt;=100%,$W411&lt;&gt;"")),เงื่อนไข!$F$8*AH411/$V411,0)</f>
        <v>0</v>
      </c>
      <c r="AQ411" s="184">
        <f>วันทำงาน!AU411</f>
        <v>0</v>
      </c>
      <c r="AR411" s="150"/>
      <c r="AS411" s="150">
        <f>IF(W411="",0,IF($W411&gt;=100%,เงื่อนไข!$P$4,IF($W411&gt;=80%,เงื่อนไข!$O$4,IF($W411&gt;=50%,เงื่อนไข!$N$4,IF($W411&lt;50%,เงื่อนไข!$M$4)))))</f>
        <v>0</v>
      </c>
      <c r="AT411" s="179">
        <f t="shared" si="95"/>
        <v>0</v>
      </c>
      <c r="AU411" s="175">
        <f t="shared" si="96"/>
        <v>0</v>
      </c>
      <c r="AV411" s="175">
        <f>IF(AT411=0,0,AT411/$R411*เงื่อนไข!$B$4)</f>
        <v>0</v>
      </c>
      <c r="AW411" s="181">
        <f t="shared" si="99"/>
        <v>0</v>
      </c>
      <c r="AX411" s="175">
        <f>SUMIF(วันทำงาน!$F$554:$F$687,$B411,วันทำงาน!$L$554:$L$687)</f>
        <v>0</v>
      </c>
      <c r="AY411" s="182">
        <f>IF((AND($W411&gt;=100%,$W411&lt;&gt;"")),เงื่อนไข!$F$8*AQ411/$V411,0)</f>
        <v>0</v>
      </c>
    </row>
    <row r="412" spans="1:51" s="6" customFormat="1" x14ac:dyDescent="0.25">
      <c r="A412" s="124" t="str">
        <f>IF(วันทำงาน!A412&lt;&gt;"",วันทำงาน!A412,"")</f>
        <v/>
      </c>
      <c r="B412" s="124" t="str">
        <f>IF(วันทำงาน!B412&lt;&gt;"",วันทำงาน!B412,"")</f>
        <v/>
      </c>
      <c r="C412" s="124"/>
      <c r="D412" s="124" t="str">
        <f>IF(วันทำงาน!C412&lt;&gt;"",วันทำงาน!C412,"")</f>
        <v/>
      </c>
      <c r="E412" s="125" t="str">
        <f>IF(วันทำงาน!D412&lt;&gt;"",วันทำงาน!D412,"")</f>
        <v/>
      </c>
      <c r="F412" s="90" t="str">
        <f>IF(วันทำงาน!E412&lt;&gt;"",วันทำงาน!E412,"")</f>
        <v/>
      </c>
      <c r="G412" s="124" t="str">
        <f>IF(วันทำงาน!F412&lt;&gt;"",วันทำงาน!F412,"")</f>
        <v/>
      </c>
      <c r="H412" s="136" t="str">
        <f>IF(F412="Salesman",วันทำงาน!G412,"")</f>
        <v/>
      </c>
      <c r="I412" s="141" t="str">
        <f>IF($H412="","",AB412/$R412*(100%-เงื่อนไข!$B$4))</f>
        <v/>
      </c>
      <c r="J412" s="141" t="str">
        <f>IF($H412="","",AK412/$R412*(100%-เงื่อนไข!$B$4))</f>
        <v/>
      </c>
      <c r="K412" s="141" t="str">
        <f>IF($H412="","",AT412/$R412*(100%-เงื่อนไข!$B$4))</f>
        <v/>
      </c>
      <c r="L412" s="141" t="str">
        <f t="shared" si="86"/>
        <v/>
      </c>
      <c r="M412" s="142" t="str">
        <f>IF((OR(วันทำงาน!H412="",$F$1="")),"",IF(F412="Salesman",วันทำงาน!H412,""))</f>
        <v/>
      </c>
      <c r="N412" s="111">
        <f>IF($M412="",0,IF($X412="P",Y412*เงื่อนไข!$C$5,0))</f>
        <v>0</v>
      </c>
      <c r="O412" s="111">
        <f>IF($M412="",0,IF($X412="P",AH412*เงื่อนไข!$C$5,0))</f>
        <v>0</v>
      </c>
      <c r="P412" s="141">
        <f>IF($M412="",0,IF($X412="P",AQ412*เงื่อนไข!$C$5,0))</f>
        <v>0</v>
      </c>
      <c r="Q412" s="141">
        <f t="shared" si="87"/>
        <v>0</v>
      </c>
      <c r="R412" s="124" t="str">
        <f>IF($A412="","",IF(วันทำงาน!J412&lt;&gt;"",วันทำงาน!J412,""))</f>
        <v/>
      </c>
      <c r="S412" s="124" t="str">
        <f>IF($A412="","",IF(วันทำงาน!K412&lt;&gt;"",วันทำงาน!K412,""))</f>
        <v/>
      </c>
      <c r="T412" s="156">
        <f>IF(วันทำงาน!AZ412&lt;&gt;"",IF(วันทำงาน!AZ412&gt;S412,S412,วันทำงาน!AZ412),"")</f>
        <v>1</v>
      </c>
      <c r="U412" s="106" t="str">
        <f>IF(A412="","",เงื่อนไข!C$4)</f>
        <v/>
      </c>
      <c r="V412" s="106">
        <f t="shared" si="88"/>
        <v>0</v>
      </c>
      <c r="W412" s="105" t="str">
        <f t="shared" si="89"/>
        <v/>
      </c>
      <c r="X412" s="186" t="str">
        <f t="shared" si="90"/>
        <v/>
      </c>
      <c r="Y412" s="184">
        <f>วันทำงาน!AQ412</f>
        <v>0</v>
      </c>
      <c r="Z412" s="150"/>
      <c r="AA412" s="150">
        <f>IF($W412="",0,IF($W412&gt;=100%,เงื่อนไข!$H$4,IF($W412&gt;=80%,เงื่อนไข!$G$4,IF($W412&gt;=50%,เงื่อนไข!$F$4,IF($W412&lt;50%,เงื่อนไข!$E$4)))))</f>
        <v>0</v>
      </c>
      <c r="AB412" s="179">
        <f t="shared" si="91"/>
        <v>0</v>
      </c>
      <c r="AC412" s="141">
        <f t="shared" si="92"/>
        <v>0</v>
      </c>
      <c r="AD412" s="175">
        <f>IF(AB412=0,0,AB412/$R412*เงื่อนไข!$B$4)</f>
        <v>0</v>
      </c>
      <c r="AE412" s="181">
        <f t="shared" si="97"/>
        <v>0</v>
      </c>
      <c r="AF412" s="175">
        <f>SUMIF(วันทำงาน!$F$554:$F$687,$B412,วันทำงาน!$J$554:$J$687)</f>
        <v>0</v>
      </c>
      <c r="AG412" s="182">
        <f>IF((AND($W412&gt;=100%,$W412&lt;&gt;"")),เงื่อนไข!$F$8*Y412/$V412,0)</f>
        <v>0</v>
      </c>
      <c r="AH412" s="181">
        <f>SUM(วันทำงาน!AR412:AT412,วันทำงาน!AV412:AX412)</f>
        <v>0</v>
      </c>
      <c r="AI412" s="150"/>
      <c r="AJ412" s="150">
        <f>IF($W412="",0,IF($W412&gt;=100%,เงื่อนไข!$L$4,IF($W412&gt;=80%,เงื่อนไข!$K$4,IF($W412&gt;=50%,เงื่อนไข!$J$4,IF($W412&lt;50%,เงื่อนไข!$I$4)))))</f>
        <v>0</v>
      </c>
      <c r="AK412" s="179">
        <f t="shared" si="93"/>
        <v>0</v>
      </c>
      <c r="AL412" s="175">
        <f t="shared" si="94"/>
        <v>0</v>
      </c>
      <c r="AM412" s="175">
        <f>IF(AK412=0,0,AK412/$R412*เงื่อนไข!$B$4)</f>
        <v>0</v>
      </c>
      <c r="AN412" s="181">
        <f t="shared" si="98"/>
        <v>0</v>
      </c>
      <c r="AO412" s="175">
        <f>SUMIF(วันทำงาน!$F$554:$F$687,$B412,วันทำงาน!$K$554:$K$687)</f>
        <v>0</v>
      </c>
      <c r="AP412" s="182">
        <f>IF((AND($W412&gt;=100%,$W412&lt;&gt;"")),เงื่อนไข!$F$8*AH412/$V412,0)</f>
        <v>0</v>
      </c>
      <c r="AQ412" s="184">
        <f>วันทำงาน!AU412</f>
        <v>0</v>
      </c>
      <c r="AR412" s="150"/>
      <c r="AS412" s="150">
        <f>IF(W412="",0,IF($W412&gt;=100%,เงื่อนไข!$P$4,IF($W412&gt;=80%,เงื่อนไข!$O$4,IF($W412&gt;=50%,เงื่อนไข!$N$4,IF($W412&lt;50%,เงื่อนไข!$M$4)))))</f>
        <v>0</v>
      </c>
      <c r="AT412" s="179">
        <f t="shared" si="95"/>
        <v>0</v>
      </c>
      <c r="AU412" s="175">
        <f t="shared" si="96"/>
        <v>0</v>
      </c>
      <c r="AV412" s="175">
        <f>IF(AT412=0,0,AT412/$R412*เงื่อนไข!$B$4)</f>
        <v>0</v>
      </c>
      <c r="AW412" s="181">
        <f t="shared" si="99"/>
        <v>0</v>
      </c>
      <c r="AX412" s="175">
        <f>SUMIF(วันทำงาน!$F$554:$F$687,$B412,วันทำงาน!$L$554:$L$687)</f>
        <v>0</v>
      </c>
      <c r="AY412" s="182">
        <f>IF((AND($W412&gt;=100%,$W412&lt;&gt;"")),เงื่อนไข!$F$8*AQ412/$V412,0)</f>
        <v>0</v>
      </c>
    </row>
    <row r="413" spans="1:51" s="6" customFormat="1" x14ac:dyDescent="0.25">
      <c r="A413" s="124" t="str">
        <f>IF(วันทำงาน!A413&lt;&gt;"",วันทำงาน!A413,"")</f>
        <v/>
      </c>
      <c r="B413" s="124" t="str">
        <f>IF(วันทำงาน!B413&lt;&gt;"",วันทำงาน!B413,"")</f>
        <v/>
      </c>
      <c r="C413" s="124"/>
      <c r="D413" s="124" t="str">
        <f>IF(วันทำงาน!C413&lt;&gt;"",วันทำงาน!C413,"")</f>
        <v/>
      </c>
      <c r="E413" s="125" t="str">
        <f>IF(วันทำงาน!D413&lt;&gt;"",วันทำงาน!D413,"")</f>
        <v/>
      </c>
      <c r="F413" s="90" t="str">
        <f>IF(วันทำงาน!E413&lt;&gt;"",วันทำงาน!E413,"")</f>
        <v/>
      </c>
      <c r="G413" s="124" t="str">
        <f>IF(วันทำงาน!F413&lt;&gt;"",วันทำงาน!F413,"")</f>
        <v/>
      </c>
      <c r="H413" s="136" t="str">
        <f>IF(F413="Salesman",วันทำงาน!G413,"")</f>
        <v/>
      </c>
      <c r="I413" s="141" t="str">
        <f>IF($H413="","",AB413/$R413*(100%-เงื่อนไข!$B$4))</f>
        <v/>
      </c>
      <c r="J413" s="141" t="str">
        <f>IF($H413="","",AK413/$R413*(100%-เงื่อนไข!$B$4))</f>
        <v/>
      </c>
      <c r="K413" s="141" t="str">
        <f>IF($H413="","",AT413/$R413*(100%-เงื่อนไข!$B$4))</f>
        <v/>
      </c>
      <c r="L413" s="141" t="str">
        <f t="shared" si="86"/>
        <v/>
      </c>
      <c r="M413" s="142" t="str">
        <f>IF((OR(วันทำงาน!H413="",$F$1="")),"",IF(F413="Salesman",วันทำงาน!H413,""))</f>
        <v/>
      </c>
      <c r="N413" s="111">
        <f>IF($M413="",0,IF($X413="P",Y413*เงื่อนไข!$C$5,0))</f>
        <v>0</v>
      </c>
      <c r="O413" s="111">
        <f>IF($M413="",0,IF($X413="P",AH413*เงื่อนไข!$C$5,0))</f>
        <v>0</v>
      </c>
      <c r="P413" s="141">
        <f>IF($M413="",0,IF($X413="P",AQ413*เงื่อนไข!$C$5,0))</f>
        <v>0</v>
      </c>
      <c r="Q413" s="141">
        <f t="shared" si="87"/>
        <v>0</v>
      </c>
      <c r="R413" s="124" t="str">
        <f>IF($A413="","",IF(วันทำงาน!J413&lt;&gt;"",วันทำงาน!J413,""))</f>
        <v/>
      </c>
      <c r="S413" s="124" t="str">
        <f>IF($A413="","",IF(วันทำงาน!K413&lt;&gt;"",วันทำงาน!K413,""))</f>
        <v/>
      </c>
      <c r="T413" s="156">
        <f>IF(วันทำงาน!AZ413&lt;&gt;"",IF(วันทำงาน!AZ413&gt;S413,S413,วันทำงาน!AZ413),"")</f>
        <v>1</v>
      </c>
      <c r="U413" s="106" t="str">
        <f>IF(A413="","",เงื่อนไข!C$4)</f>
        <v/>
      </c>
      <c r="V413" s="106">
        <f t="shared" si="88"/>
        <v>0</v>
      </c>
      <c r="W413" s="105" t="str">
        <f t="shared" si="89"/>
        <v/>
      </c>
      <c r="X413" s="186" t="str">
        <f t="shared" si="90"/>
        <v/>
      </c>
      <c r="Y413" s="184">
        <f>วันทำงาน!AQ413</f>
        <v>0</v>
      </c>
      <c r="Z413" s="150"/>
      <c r="AA413" s="150">
        <f>IF($W413="",0,IF($W413&gt;=100%,เงื่อนไข!$H$4,IF($W413&gt;=80%,เงื่อนไข!$G$4,IF($W413&gt;=50%,เงื่อนไข!$F$4,IF($W413&lt;50%,เงื่อนไข!$E$4)))))</f>
        <v>0</v>
      </c>
      <c r="AB413" s="179">
        <f t="shared" si="91"/>
        <v>0</v>
      </c>
      <c r="AC413" s="141">
        <f t="shared" si="92"/>
        <v>0</v>
      </c>
      <c r="AD413" s="175">
        <f>IF(AB413=0,0,AB413/$R413*เงื่อนไข!$B$4)</f>
        <v>0</v>
      </c>
      <c r="AE413" s="181">
        <f t="shared" si="97"/>
        <v>0</v>
      </c>
      <c r="AF413" s="175">
        <f>SUMIF(วันทำงาน!$F$554:$F$687,$B413,วันทำงาน!$J$554:$J$687)</f>
        <v>0</v>
      </c>
      <c r="AG413" s="182">
        <f>IF((AND($W413&gt;=100%,$W413&lt;&gt;"")),เงื่อนไข!$F$8*Y413/$V413,0)</f>
        <v>0</v>
      </c>
      <c r="AH413" s="181">
        <f>SUM(วันทำงาน!AR413:AT413,วันทำงาน!AV413:AX413)</f>
        <v>0</v>
      </c>
      <c r="AI413" s="150"/>
      <c r="AJ413" s="150">
        <f>IF($W413="",0,IF($W413&gt;=100%,เงื่อนไข!$L$4,IF($W413&gt;=80%,เงื่อนไข!$K$4,IF($W413&gt;=50%,เงื่อนไข!$J$4,IF($W413&lt;50%,เงื่อนไข!$I$4)))))</f>
        <v>0</v>
      </c>
      <c r="AK413" s="179">
        <f t="shared" si="93"/>
        <v>0</v>
      </c>
      <c r="AL413" s="175">
        <f t="shared" si="94"/>
        <v>0</v>
      </c>
      <c r="AM413" s="175">
        <f>IF(AK413=0,0,AK413/$R413*เงื่อนไข!$B$4)</f>
        <v>0</v>
      </c>
      <c r="AN413" s="181">
        <f t="shared" si="98"/>
        <v>0</v>
      </c>
      <c r="AO413" s="175">
        <f>SUMIF(วันทำงาน!$F$554:$F$687,$B413,วันทำงาน!$K$554:$K$687)</f>
        <v>0</v>
      </c>
      <c r="AP413" s="182">
        <f>IF((AND($W413&gt;=100%,$W413&lt;&gt;"")),เงื่อนไข!$F$8*AH413/$V413,0)</f>
        <v>0</v>
      </c>
      <c r="AQ413" s="184">
        <f>วันทำงาน!AU413</f>
        <v>0</v>
      </c>
      <c r="AR413" s="150"/>
      <c r="AS413" s="150">
        <f>IF(W413="",0,IF($W413&gt;=100%,เงื่อนไข!$P$4,IF($W413&gt;=80%,เงื่อนไข!$O$4,IF($W413&gt;=50%,เงื่อนไข!$N$4,IF($W413&lt;50%,เงื่อนไข!$M$4)))))</f>
        <v>0</v>
      </c>
      <c r="AT413" s="179">
        <f t="shared" si="95"/>
        <v>0</v>
      </c>
      <c r="AU413" s="175">
        <f t="shared" si="96"/>
        <v>0</v>
      </c>
      <c r="AV413" s="175">
        <f>IF(AT413=0,0,AT413/$R413*เงื่อนไข!$B$4)</f>
        <v>0</v>
      </c>
      <c r="AW413" s="181">
        <f t="shared" si="99"/>
        <v>0</v>
      </c>
      <c r="AX413" s="175">
        <f>SUMIF(วันทำงาน!$F$554:$F$687,$B413,วันทำงาน!$L$554:$L$687)</f>
        <v>0</v>
      </c>
      <c r="AY413" s="182">
        <f>IF((AND($W413&gt;=100%,$W413&lt;&gt;"")),เงื่อนไข!$F$8*AQ413/$V413,0)</f>
        <v>0</v>
      </c>
    </row>
    <row r="414" spans="1:51" s="6" customFormat="1" x14ac:dyDescent="0.25">
      <c r="A414" s="124" t="str">
        <f>IF(วันทำงาน!A414&lt;&gt;"",วันทำงาน!A414,"")</f>
        <v/>
      </c>
      <c r="B414" s="124" t="str">
        <f>IF(วันทำงาน!B414&lt;&gt;"",วันทำงาน!B414,"")</f>
        <v/>
      </c>
      <c r="C414" s="124"/>
      <c r="D414" s="124" t="str">
        <f>IF(วันทำงาน!C414&lt;&gt;"",วันทำงาน!C414,"")</f>
        <v/>
      </c>
      <c r="E414" s="125" t="str">
        <f>IF(วันทำงาน!D414&lt;&gt;"",วันทำงาน!D414,"")</f>
        <v/>
      </c>
      <c r="F414" s="90" t="str">
        <f>IF(วันทำงาน!E414&lt;&gt;"",วันทำงาน!E414,"")</f>
        <v/>
      </c>
      <c r="G414" s="124" t="str">
        <f>IF(วันทำงาน!F414&lt;&gt;"",วันทำงาน!F414,"")</f>
        <v/>
      </c>
      <c r="H414" s="136" t="str">
        <f>IF(F414="Salesman",วันทำงาน!G414,"")</f>
        <v/>
      </c>
      <c r="I414" s="141" t="str">
        <f>IF($H414="","",AB414/$R414*(100%-เงื่อนไข!$B$4))</f>
        <v/>
      </c>
      <c r="J414" s="141" t="str">
        <f>IF($H414="","",AK414/$R414*(100%-เงื่อนไข!$B$4))</f>
        <v/>
      </c>
      <c r="K414" s="141" t="str">
        <f>IF($H414="","",AT414/$R414*(100%-เงื่อนไข!$B$4))</f>
        <v/>
      </c>
      <c r="L414" s="141" t="str">
        <f t="shared" si="86"/>
        <v/>
      </c>
      <c r="M414" s="142" t="str">
        <f>IF((OR(วันทำงาน!H414="",$F$1="")),"",IF(F414="Salesman",วันทำงาน!H414,""))</f>
        <v/>
      </c>
      <c r="N414" s="111">
        <f>IF($M414="",0,IF($X414="P",Y414*เงื่อนไข!$C$5,0))</f>
        <v>0</v>
      </c>
      <c r="O414" s="111">
        <f>IF($M414="",0,IF($X414="P",AH414*เงื่อนไข!$C$5,0))</f>
        <v>0</v>
      </c>
      <c r="P414" s="141">
        <f>IF($M414="",0,IF($X414="P",AQ414*เงื่อนไข!$C$5,0))</f>
        <v>0</v>
      </c>
      <c r="Q414" s="141">
        <f t="shared" si="87"/>
        <v>0</v>
      </c>
      <c r="R414" s="124" t="str">
        <f>IF($A414="","",IF(วันทำงาน!J414&lt;&gt;"",วันทำงาน!J414,""))</f>
        <v/>
      </c>
      <c r="S414" s="124" t="str">
        <f>IF($A414="","",IF(วันทำงาน!K414&lt;&gt;"",วันทำงาน!K414,""))</f>
        <v/>
      </c>
      <c r="T414" s="156">
        <f>IF(วันทำงาน!AZ414&lt;&gt;"",IF(วันทำงาน!AZ414&gt;S414,S414,วันทำงาน!AZ414),"")</f>
        <v>1</v>
      </c>
      <c r="U414" s="106" t="str">
        <f>IF(A414="","",เงื่อนไข!C$4)</f>
        <v/>
      </c>
      <c r="V414" s="106">
        <f t="shared" si="88"/>
        <v>0</v>
      </c>
      <c r="W414" s="105" t="str">
        <f t="shared" si="89"/>
        <v/>
      </c>
      <c r="X414" s="186" t="str">
        <f t="shared" si="90"/>
        <v/>
      </c>
      <c r="Y414" s="184">
        <f>วันทำงาน!AQ414</f>
        <v>0</v>
      </c>
      <c r="Z414" s="150"/>
      <c r="AA414" s="150">
        <f>IF($W414="",0,IF($W414&gt;=100%,เงื่อนไข!$H$4,IF($W414&gt;=80%,เงื่อนไข!$G$4,IF($W414&gt;=50%,เงื่อนไข!$F$4,IF($W414&lt;50%,เงื่อนไข!$E$4)))))</f>
        <v>0</v>
      </c>
      <c r="AB414" s="179">
        <f t="shared" si="91"/>
        <v>0</v>
      </c>
      <c r="AC414" s="141">
        <f t="shared" si="92"/>
        <v>0</v>
      </c>
      <c r="AD414" s="175">
        <f>IF(AB414=0,0,AB414/$R414*เงื่อนไข!$B$4)</f>
        <v>0</v>
      </c>
      <c r="AE414" s="181">
        <f t="shared" si="97"/>
        <v>0</v>
      </c>
      <c r="AF414" s="175">
        <f>SUMIF(วันทำงาน!$F$554:$F$687,$B414,วันทำงาน!$J$554:$J$687)</f>
        <v>0</v>
      </c>
      <c r="AG414" s="182">
        <f>IF((AND($W414&gt;=100%,$W414&lt;&gt;"")),เงื่อนไข!$F$8*Y414/$V414,0)</f>
        <v>0</v>
      </c>
      <c r="AH414" s="181">
        <f>SUM(วันทำงาน!AR414:AT414,วันทำงาน!AV414:AX414)</f>
        <v>0</v>
      </c>
      <c r="AI414" s="150"/>
      <c r="AJ414" s="150">
        <f>IF($W414="",0,IF($W414&gt;=100%,เงื่อนไข!$L$4,IF($W414&gt;=80%,เงื่อนไข!$K$4,IF($W414&gt;=50%,เงื่อนไข!$J$4,IF($W414&lt;50%,เงื่อนไข!$I$4)))))</f>
        <v>0</v>
      </c>
      <c r="AK414" s="179">
        <f t="shared" si="93"/>
        <v>0</v>
      </c>
      <c r="AL414" s="175">
        <f t="shared" si="94"/>
        <v>0</v>
      </c>
      <c r="AM414" s="175">
        <f>IF(AK414=0,0,AK414/$R414*เงื่อนไข!$B$4)</f>
        <v>0</v>
      </c>
      <c r="AN414" s="181">
        <f t="shared" si="98"/>
        <v>0</v>
      </c>
      <c r="AO414" s="175">
        <f>SUMIF(วันทำงาน!$F$554:$F$687,$B414,วันทำงาน!$K$554:$K$687)</f>
        <v>0</v>
      </c>
      <c r="AP414" s="182">
        <f>IF((AND($W414&gt;=100%,$W414&lt;&gt;"")),เงื่อนไข!$F$8*AH414/$V414,0)</f>
        <v>0</v>
      </c>
      <c r="AQ414" s="184">
        <f>วันทำงาน!AU414</f>
        <v>0</v>
      </c>
      <c r="AR414" s="150"/>
      <c r="AS414" s="150">
        <f>IF(W414="",0,IF($W414&gt;=100%,เงื่อนไข!$P$4,IF($W414&gt;=80%,เงื่อนไข!$O$4,IF($W414&gt;=50%,เงื่อนไข!$N$4,IF($W414&lt;50%,เงื่อนไข!$M$4)))))</f>
        <v>0</v>
      </c>
      <c r="AT414" s="179">
        <f t="shared" si="95"/>
        <v>0</v>
      </c>
      <c r="AU414" s="175">
        <f t="shared" si="96"/>
        <v>0</v>
      </c>
      <c r="AV414" s="175">
        <f>IF(AT414=0,0,AT414/$R414*เงื่อนไข!$B$4)</f>
        <v>0</v>
      </c>
      <c r="AW414" s="181">
        <f t="shared" si="99"/>
        <v>0</v>
      </c>
      <c r="AX414" s="175">
        <f>SUMIF(วันทำงาน!$F$554:$F$687,$B414,วันทำงาน!$L$554:$L$687)</f>
        <v>0</v>
      </c>
      <c r="AY414" s="182">
        <f>IF((AND($W414&gt;=100%,$W414&lt;&gt;"")),เงื่อนไข!$F$8*AQ414/$V414,0)</f>
        <v>0</v>
      </c>
    </row>
    <row r="415" spans="1:51" s="6" customFormat="1" x14ac:dyDescent="0.25">
      <c r="A415" s="124" t="str">
        <f>IF(วันทำงาน!A415&lt;&gt;"",วันทำงาน!A415,"")</f>
        <v/>
      </c>
      <c r="B415" s="124" t="str">
        <f>IF(วันทำงาน!B415&lt;&gt;"",วันทำงาน!B415,"")</f>
        <v/>
      </c>
      <c r="C415" s="124"/>
      <c r="D415" s="124" t="str">
        <f>IF(วันทำงาน!C415&lt;&gt;"",วันทำงาน!C415,"")</f>
        <v/>
      </c>
      <c r="E415" s="125" t="str">
        <f>IF(วันทำงาน!D415&lt;&gt;"",วันทำงาน!D415,"")</f>
        <v/>
      </c>
      <c r="F415" s="90" t="str">
        <f>IF(วันทำงาน!E415&lt;&gt;"",วันทำงาน!E415,"")</f>
        <v/>
      </c>
      <c r="G415" s="124" t="str">
        <f>IF(วันทำงาน!F415&lt;&gt;"",วันทำงาน!F415,"")</f>
        <v/>
      </c>
      <c r="H415" s="136" t="str">
        <f>IF(F415="Salesman",วันทำงาน!G415,"")</f>
        <v/>
      </c>
      <c r="I415" s="141" t="str">
        <f>IF($H415="","",AB415/$R415*(100%-เงื่อนไข!$B$4))</f>
        <v/>
      </c>
      <c r="J415" s="141" t="str">
        <f>IF($H415="","",AK415/$R415*(100%-เงื่อนไข!$B$4))</f>
        <v/>
      </c>
      <c r="K415" s="141" t="str">
        <f>IF($H415="","",AT415/$R415*(100%-เงื่อนไข!$B$4))</f>
        <v/>
      </c>
      <c r="L415" s="141" t="str">
        <f t="shared" si="86"/>
        <v/>
      </c>
      <c r="M415" s="142" t="str">
        <f>IF((OR(วันทำงาน!H415="",$F$1="")),"",IF(F415="Salesman",วันทำงาน!H415,""))</f>
        <v/>
      </c>
      <c r="N415" s="111">
        <f>IF($M415="",0,IF($X415="P",Y415*เงื่อนไข!$C$5,0))</f>
        <v>0</v>
      </c>
      <c r="O415" s="111">
        <f>IF($M415="",0,IF($X415="P",AH415*เงื่อนไข!$C$5,0))</f>
        <v>0</v>
      </c>
      <c r="P415" s="141">
        <f>IF($M415="",0,IF($X415="P",AQ415*เงื่อนไข!$C$5,0))</f>
        <v>0</v>
      </c>
      <c r="Q415" s="141">
        <f t="shared" si="87"/>
        <v>0</v>
      </c>
      <c r="R415" s="124" t="str">
        <f>IF($A415="","",IF(วันทำงาน!J415&lt;&gt;"",วันทำงาน!J415,""))</f>
        <v/>
      </c>
      <c r="S415" s="124" t="str">
        <f>IF($A415="","",IF(วันทำงาน!K415&lt;&gt;"",วันทำงาน!K415,""))</f>
        <v/>
      </c>
      <c r="T415" s="156">
        <f>IF(วันทำงาน!AZ415&lt;&gt;"",IF(วันทำงาน!AZ415&gt;S415,S415,วันทำงาน!AZ415),"")</f>
        <v>1</v>
      </c>
      <c r="U415" s="106" t="str">
        <f>IF(A415="","",เงื่อนไข!C$4)</f>
        <v/>
      </c>
      <c r="V415" s="106">
        <f t="shared" si="88"/>
        <v>0</v>
      </c>
      <c r="W415" s="105" t="str">
        <f t="shared" si="89"/>
        <v/>
      </c>
      <c r="X415" s="186" t="str">
        <f t="shared" si="90"/>
        <v/>
      </c>
      <c r="Y415" s="184">
        <f>วันทำงาน!AQ415</f>
        <v>0</v>
      </c>
      <c r="Z415" s="150"/>
      <c r="AA415" s="150">
        <f>IF($W415="",0,IF($W415&gt;=100%,เงื่อนไข!$H$4,IF($W415&gt;=80%,เงื่อนไข!$G$4,IF($W415&gt;=50%,เงื่อนไข!$F$4,IF($W415&lt;50%,เงื่อนไข!$E$4)))))</f>
        <v>0</v>
      </c>
      <c r="AB415" s="179">
        <f t="shared" si="91"/>
        <v>0</v>
      </c>
      <c r="AC415" s="141">
        <f t="shared" si="92"/>
        <v>0</v>
      </c>
      <c r="AD415" s="175">
        <f>IF(AB415=0,0,AB415/$R415*เงื่อนไข!$B$4)</f>
        <v>0</v>
      </c>
      <c r="AE415" s="181">
        <f t="shared" si="97"/>
        <v>0</v>
      </c>
      <c r="AF415" s="175">
        <f>SUMIF(วันทำงาน!$F$554:$F$687,$B415,วันทำงาน!$J$554:$J$687)</f>
        <v>0</v>
      </c>
      <c r="AG415" s="182">
        <f>IF((AND($W415&gt;=100%,$W415&lt;&gt;"")),เงื่อนไข!$F$8*Y415/$V415,0)</f>
        <v>0</v>
      </c>
      <c r="AH415" s="181">
        <f>SUM(วันทำงาน!AR415:AT415,วันทำงาน!AV415:AX415)</f>
        <v>0</v>
      </c>
      <c r="AI415" s="150"/>
      <c r="AJ415" s="150">
        <f>IF($W415="",0,IF($W415&gt;=100%,เงื่อนไข!$L$4,IF($W415&gt;=80%,เงื่อนไข!$K$4,IF($W415&gt;=50%,เงื่อนไข!$J$4,IF($W415&lt;50%,เงื่อนไข!$I$4)))))</f>
        <v>0</v>
      </c>
      <c r="AK415" s="179">
        <f t="shared" si="93"/>
        <v>0</v>
      </c>
      <c r="AL415" s="175">
        <f t="shared" si="94"/>
        <v>0</v>
      </c>
      <c r="AM415" s="175">
        <f>IF(AK415=0,0,AK415/$R415*เงื่อนไข!$B$4)</f>
        <v>0</v>
      </c>
      <c r="AN415" s="181">
        <f t="shared" si="98"/>
        <v>0</v>
      </c>
      <c r="AO415" s="175">
        <f>SUMIF(วันทำงาน!$F$554:$F$687,$B415,วันทำงาน!$K$554:$K$687)</f>
        <v>0</v>
      </c>
      <c r="AP415" s="182">
        <f>IF((AND($W415&gt;=100%,$W415&lt;&gt;"")),เงื่อนไข!$F$8*AH415/$V415,0)</f>
        <v>0</v>
      </c>
      <c r="AQ415" s="184">
        <f>วันทำงาน!AU415</f>
        <v>0</v>
      </c>
      <c r="AR415" s="150"/>
      <c r="AS415" s="150">
        <f>IF(W415="",0,IF($W415&gt;=100%,เงื่อนไข!$P$4,IF($W415&gt;=80%,เงื่อนไข!$O$4,IF($W415&gt;=50%,เงื่อนไข!$N$4,IF($W415&lt;50%,เงื่อนไข!$M$4)))))</f>
        <v>0</v>
      </c>
      <c r="AT415" s="179">
        <f t="shared" si="95"/>
        <v>0</v>
      </c>
      <c r="AU415" s="175">
        <f t="shared" si="96"/>
        <v>0</v>
      </c>
      <c r="AV415" s="175">
        <f>IF(AT415=0,0,AT415/$R415*เงื่อนไข!$B$4)</f>
        <v>0</v>
      </c>
      <c r="AW415" s="181">
        <f t="shared" si="99"/>
        <v>0</v>
      </c>
      <c r="AX415" s="175">
        <f>SUMIF(วันทำงาน!$F$554:$F$687,$B415,วันทำงาน!$L$554:$L$687)</f>
        <v>0</v>
      </c>
      <c r="AY415" s="182">
        <f>IF((AND($W415&gt;=100%,$W415&lt;&gt;"")),เงื่อนไข!$F$8*AQ415/$V415,0)</f>
        <v>0</v>
      </c>
    </row>
    <row r="416" spans="1:51" s="6" customFormat="1" x14ac:dyDescent="0.25">
      <c r="A416" s="124" t="str">
        <f>IF(วันทำงาน!A416&lt;&gt;"",วันทำงาน!A416,"")</f>
        <v/>
      </c>
      <c r="B416" s="124" t="str">
        <f>IF(วันทำงาน!B416&lt;&gt;"",วันทำงาน!B416,"")</f>
        <v/>
      </c>
      <c r="C416" s="124"/>
      <c r="D416" s="124" t="str">
        <f>IF(วันทำงาน!C416&lt;&gt;"",วันทำงาน!C416,"")</f>
        <v/>
      </c>
      <c r="E416" s="125" t="str">
        <f>IF(วันทำงาน!D416&lt;&gt;"",วันทำงาน!D416,"")</f>
        <v/>
      </c>
      <c r="F416" s="90" t="str">
        <f>IF(วันทำงาน!E416&lt;&gt;"",วันทำงาน!E416,"")</f>
        <v/>
      </c>
      <c r="G416" s="124" t="str">
        <f>IF(วันทำงาน!F416&lt;&gt;"",วันทำงาน!F416,"")</f>
        <v/>
      </c>
      <c r="H416" s="136" t="str">
        <f>IF(F416="Salesman",วันทำงาน!G416,"")</f>
        <v/>
      </c>
      <c r="I416" s="141" t="str">
        <f>IF($H416="","",AB416/$R416*(100%-เงื่อนไข!$B$4))</f>
        <v/>
      </c>
      <c r="J416" s="141" t="str">
        <f>IF($H416="","",AK416/$R416*(100%-เงื่อนไข!$B$4))</f>
        <v/>
      </c>
      <c r="K416" s="141" t="str">
        <f>IF($H416="","",AT416/$R416*(100%-เงื่อนไข!$B$4))</f>
        <v/>
      </c>
      <c r="L416" s="141" t="str">
        <f t="shared" si="86"/>
        <v/>
      </c>
      <c r="M416" s="142" t="str">
        <f>IF((OR(วันทำงาน!H416="",$F$1="")),"",IF(F416="Salesman",วันทำงาน!H416,""))</f>
        <v/>
      </c>
      <c r="N416" s="111">
        <f>IF($M416="",0,IF($X416="P",Y416*เงื่อนไข!$C$5,0))</f>
        <v>0</v>
      </c>
      <c r="O416" s="111">
        <f>IF($M416="",0,IF($X416="P",AH416*เงื่อนไข!$C$5,0))</f>
        <v>0</v>
      </c>
      <c r="P416" s="141">
        <f>IF($M416="",0,IF($X416="P",AQ416*เงื่อนไข!$C$5,0))</f>
        <v>0</v>
      </c>
      <c r="Q416" s="141">
        <f t="shared" si="87"/>
        <v>0</v>
      </c>
      <c r="R416" s="124" t="str">
        <f>IF($A416="","",IF(วันทำงาน!J416&lt;&gt;"",วันทำงาน!J416,""))</f>
        <v/>
      </c>
      <c r="S416" s="124" t="str">
        <f>IF($A416="","",IF(วันทำงาน!K416&lt;&gt;"",วันทำงาน!K416,""))</f>
        <v/>
      </c>
      <c r="T416" s="156">
        <f>IF(วันทำงาน!AZ416&lt;&gt;"",IF(วันทำงาน!AZ416&gt;S416,S416,วันทำงาน!AZ416),"")</f>
        <v>1</v>
      </c>
      <c r="U416" s="106" t="str">
        <f>IF(A416="","",เงื่อนไข!C$4)</f>
        <v/>
      </c>
      <c r="V416" s="106">
        <f t="shared" si="88"/>
        <v>0</v>
      </c>
      <c r="W416" s="105" t="str">
        <f t="shared" si="89"/>
        <v/>
      </c>
      <c r="X416" s="186" t="str">
        <f t="shared" si="90"/>
        <v/>
      </c>
      <c r="Y416" s="184">
        <f>วันทำงาน!AQ416</f>
        <v>0</v>
      </c>
      <c r="Z416" s="150"/>
      <c r="AA416" s="150">
        <f>IF($W416="",0,IF($W416&gt;=100%,เงื่อนไข!$H$4,IF($W416&gt;=80%,เงื่อนไข!$G$4,IF($W416&gt;=50%,เงื่อนไข!$F$4,IF($W416&lt;50%,เงื่อนไข!$E$4)))))</f>
        <v>0</v>
      </c>
      <c r="AB416" s="179">
        <f t="shared" si="91"/>
        <v>0</v>
      </c>
      <c r="AC416" s="141">
        <f t="shared" si="92"/>
        <v>0</v>
      </c>
      <c r="AD416" s="175">
        <f>IF(AB416=0,0,AB416/$R416*เงื่อนไข!$B$4)</f>
        <v>0</v>
      </c>
      <c r="AE416" s="181">
        <f t="shared" si="97"/>
        <v>0</v>
      </c>
      <c r="AF416" s="175">
        <f>SUMIF(วันทำงาน!$F$554:$F$687,$B416,วันทำงาน!$J$554:$J$687)</f>
        <v>0</v>
      </c>
      <c r="AG416" s="182">
        <f>IF((AND($W416&gt;=100%,$W416&lt;&gt;"")),เงื่อนไข!$F$8*Y416/$V416,0)</f>
        <v>0</v>
      </c>
      <c r="AH416" s="181">
        <f>SUM(วันทำงาน!AR416:AT416,วันทำงาน!AV416:AX416)</f>
        <v>0</v>
      </c>
      <c r="AI416" s="150"/>
      <c r="AJ416" s="150">
        <f>IF($W416="",0,IF($W416&gt;=100%,เงื่อนไข!$L$4,IF($W416&gt;=80%,เงื่อนไข!$K$4,IF($W416&gt;=50%,เงื่อนไข!$J$4,IF($W416&lt;50%,เงื่อนไข!$I$4)))))</f>
        <v>0</v>
      </c>
      <c r="AK416" s="179">
        <f t="shared" si="93"/>
        <v>0</v>
      </c>
      <c r="AL416" s="175">
        <f t="shared" si="94"/>
        <v>0</v>
      </c>
      <c r="AM416" s="175">
        <f>IF(AK416=0,0,AK416/$R416*เงื่อนไข!$B$4)</f>
        <v>0</v>
      </c>
      <c r="AN416" s="181">
        <f t="shared" si="98"/>
        <v>0</v>
      </c>
      <c r="AO416" s="175">
        <f>SUMIF(วันทำงาน!$F$554:$F$687,$B416,วันทำงาน!$K$554:$K$687)</f>
        <v>0</v>
      </c>
      <c r="AP416" s="182">
        <f>IF((AND($W416&gt;=100%,$W416&lt;&gt;"")),เงื่อนไข!$F$8*AH416/$V416,0)</f>
        <v>0</v>
      </c>
      <c r="AQ416" s="184">
        <f>วันทำงาน!AU416</f>
        <v>0</v>
      </c>
      <c r="AR416" s="150"/>
      <c r="AS416" s="150">
        <f>IF(W416="",0,IF($W416&gt;=100%,เงื่อนไข!$P$4,IF($W416&gt;=80%,เงื่อนไข!$O$4,IF($W416&gt;=50%,เงื่อนไข!$N$4,IF($W416&lt;50%,เงื่อนไข!$M$4)))))</f>
        <v>0</v>
      </c>
      <c r="AT416" s="179">
        <f t="shared" si="95"/>
        <v>0</v>
      </c>
      <c r="AU416" s="175">
        <f t="shared" si="96"/>
        <v>0</v>
      </c>
      <c r="AV416" s="175">
        <f>IF(AT416=0,0,AT416/$R416*เงื่อนไข!$B$4)</f>
        <v>0</v>
      </c>
      <c r="AW416" s="181">
        <f t="shared" si="99"/>
        <v>0</v>
      </c>
      <c r="AX416" s="175">
        <f>SUMIF(วันทำงาน!$F$554:$F$687,$B416,วันทำงาน!$L$554:$L$687)</f>
        <v>0</v>
      </c>
      <c r="AY416" s="182">
        <f>IF((AND($W416&gt;=100%,$W416&lt;&gt;"")),เงื่อนไข!$F$8*AQ416/$V416,0)</f>
        <v>0</v>
      </c>
    </row>
    <row r="417" spans="1:51" s="6" customFormat="1" x14ac:dyDescent="0.25">
      <c r="A417" s="124" t="str">
        <f>IF(วันทำงาน!A417&lt;&gt;"",วันทำงาน!A417,"")</f>
        <v/>
      </c>
      <c r="B417" s="124" t="str">
        <f>IF(วันทำงาน!B417&lt;&gt;"",วันทำงาน!B417,"")</f>
        <v/>
      </c>
      <c r="C417" s="124"/>
      <c r="D417" s="124" t="str">
        <f>IF(วันทำงาน!C417&lt;&gt;"",วันทำงาน!C417,"")</f>
        <v/>
      </c>
      <c r="E417" s="125" t="str">
        <f>IF(วันทำงาน!D417&lt;&gt;"",วันทำงาน!D417,"")</f>
        <v/>
      </c>
      <c r="F417" s="90" t="str">
        <f>IF(วันทำงาน!E417&lt;&gt;"",วันทำงาน!E417,"")</f>
        <v/>
      </c>
      <c r="G417" s="124" t="str">
        <f>IF(วันทำงาน!F417&lt;&gt;"",วันทำงาน!F417,"")</f>
        <v/>
      </c>
      <c r="H417" s="136" t="str">
        <f>IF(F417="Salesman",วันทำงาน!G417,"")</f>
        <v/>
      </c>
      <c r="I417" s="141" t="str">
        <f>IF($H417="","",AB417/$R417*(100%-เงื่อนไข!$B$4))</f>
        <v/>
      </c>
      <c r="J417" s="141" t="str">
        <f>IF($H417="","",AK417/$R417*(100%-เงื่อนไข!$B$4))</f>
        <v/>
      </c>
      <c r="K417" s="141" t="str">
        <f>IF($H417="","",AT417/$R417*(100%-เงื่อนไข!$B$4))</f>
        <v/>
      </c>
      <c r="L417" s="141" t="str">
        <f t="shared" si="86"/>
        <v/>
      </c>
      <c r="M417" s="142" t="str">
        <f>IF((OR(วันทำงาน!H417="",$F$1="")),"",IF(F417="Salesman",วันทำงาน!H417,""))</f>
        <v/>
      </c>
      <c r="N417" s="111">
        <f>IF($M417="",0,IF($X417="P",Y417*เงื่อนไข!$C$5,0))</f>
        <v>0</v>
      </c>
      <c r="O417" s="111">
        <f>IF($M417="",0,IF($X417="P",AH417*เงื่อนไข!$C$5,0))</f>
        <v>0</v>
      </c>
      <c r="P417" s="141">
        <f>IF($M417="",0,IF($X417="P",AQ417*เงื่อนไข!$C$5,0))</f>
        <v>0</v>
      </c>
      <c r="Q417" s="141">
        <f t="shared" si="87"/>
        <v>0</v>
      </c>
      <c r="R417" s="124" t="str">
        <f>IF($A417="","",IF(วันทำงาน!J417&lt;&gt;"",วันทำงาน!J417,""))</f>
        <v/>
      </c>
      <c r="S417" s="124" t="str">
        <f>IF($A417="","",IF(วันทำงาน!K417&lt;&gt;"",วันทำงาน!K417,""))</f>
        <v/>
      </c>
      <c r="T417" s="156">
        <f>IF(วันทำงาน!AZ417&lt;&gt;"",IF(วันทำงาน!AZ417&gt;S417,S417,วันทำงาน!AZ417),"")</f>
        <v>1</v>
      </c>
      <c r="U417" s="106" t="str">
        <f>IF(A417="","",เงื่อนไข!C$4)</f>
        <v/>
      </c>
      <c r="V417" s="106">
        <f t="shared" si="88"/>
        <v>0</v>
      </c>
      <c r="W417" s="105" t="str">
        <f t="shared" si="89"/>
        <v/>
      </c>
      <c r="X417" s="186" t="str">
        <f t="shared" si="90"/>
        <v/>
      </c>
      <c r="Y417" s="184">
        <f>วันทำงาน!AQ417</f>
        <v>0</v>
      </c>
      <c r="Z417" s="150"/>
      <c r="AA417" s="150">
        <f>IF($W417="",0,IF($W417&gt;=100%,เงื่อนไข!$H$4,IF($W417&gt;=80%,เงื่อนไข!$G$4,IF($W417&gt;=50%,เงื่อนไข!$F$4,IF($W417&lt;50%,เงื่อนไข!$E$4)))))</f>
        <v>0</v>
      </c>
      <c r="AB417" s="179">
        <f t="shared" si="91"/>
        <v>0</v>
      </c>
      <c r="AC417" s="141">
        <f t="shared" si="92"/>
        <v>0</v>
      </c>
      <c r="AD417" s="175">
        <f>IF(AB417=0,0,AB417/$R417*เงื่อนไข!$B$4)</f>
        <v>0</v>
      </c>
      <c r="AE417" s="181">
        <f t="shared" si="97"/>
        <v>0</v>
      </c>
      <c r="AF417" s="175">
        <f>SUMIF(วันทำงาน!$F$554:$F$687,$B417,วันทำงาน!$J$554:$J$687)</f>
        <v>0</v>
      </c>
      <c r="AG417" s="182">
        <f>IF((AND($W417&gt;=100%,$W417&lt;&gt;"")),เงื่อนไข!$F$8*Y417/$V417,0)</f>
        <v>0</v>
      </c>
      <c r="AH417" s="181">
        <f>SUM(วันทำงาน!AR417:AT417,วันทำงาน!AV417:AX417)</f>
        <v>0</v>
      </c>
      <c r="AI417" s="150"/>
      <c r="AJ417" s="150">
        <f>IF($W417="",0,IF($W417&gt;=100%,เงื่อนไข!$L$4,IF($W417&gt;=80%,เงื่อนไข!$K$4,IF($W417&gt;=50%,เงื่อนไข!$J$4,IF($W417&lt;50%,เงื่อนไข!$I$4)))))</f>
        <v>0</v>
      </c>
      <c r="AK417" s="179">
        <f t="shared" si="93"/>
        <v>0</v>
      </c>
      <c r="AL417" s="175">
        <f t="shared" si="94"/>
        <v>0</v>
      </c>
      <c r="AM417" s="175">
        <f>IF(AK417=0,0,AK417/$R417*เงื่อนไข!$B$4)</f>
        <v>0</v>
      </c>
      <c r="AN417" s="181">
        <f t="shared" si="98"/>
        <v>0</v>
      </c>
      <c r="AO417" s="175">
        <f>SUMIF(วันทำงาน!$F$554:$F$687,$B417,วันทำงาน!$K$554:$K$687)</f>
        <v>0</v>
      </c>
      <c r="AP417" s="182">
        <f>IF((AND($W417&gt;=100%,$W417&lt;&gt;"")),เงื่อนไข!$F$8*AH417/$V417,0)</f>
        <v>0</v>
      </c>
      <c r="AQ417" s="184">
        <f>วันทำงาน!AU417</f>
        <v>0</v>
      </c>
      <c r="AR417" s="150"/>
      <c r="AS417" s="150">
        <f>IF(W417="",0,IF($W417&gt;=100%,เงื่อนไข!$P$4,IF($W417&gt;=80%,เงื่อนไข!$O$4,IF($W417&gt;=50%,เงื่อนไข!$N$4,IF($W417&lt;50%,เงื่อนไข!$M$4)))))</f>
        <v>0</v>
      </c>
      <c r="AT417" s="179">
        <f t="shared" si="95"/>
        <v>0</v>
      </c>
      <c r="AU417" s="175">
        <f t="shared" si="96"/>
        <v>0</v>
      </c>
      <c r="AV417" s="175">
        <f>IF(AT417=0,0,AT417/$R417*เงื่อนไข!$B$4)</f>
        <v>0</v>
      </c>
      <c r="AW417" s="181">
        <f t="shared" si="99"/>
        <v>0</v>
      </c>
      <c r="AX417" s="175">
        <f>SUMIF(วันทำงาน!$F$554:$F$687,$B417,วันทำงาน!$L$554:$L$687)</f>
        <v>0</v>
      </c>
      <c r="AY417" s="182">
        <f>IF((AND($W417&gt;=100%,$W417&lt;&gt;"")),เงื่อนไข!$F$8*AQ417/$V417,0)</f>
        <v>0</v>
      </c>
    </row>
    <row r="418" spans="1:51" s="6" customFormat="1" x14ac:dyDescent="0.25">
      <c r="A418" s="124" t="str">
        <f>IF(วันทำงาน!A418&lt;&gt;"",วันทำงาน!A418,"")</f>
        <v/>
      </c>
      <c r="B418" s="124" t="str">
        <f>IF(วันทำงาน!B418&lt;&gt;"",วันทำงาน!B418,"")</f>
        <v/>
      </c>
      <c r="C418" s="124"/>
      <c r="D418" s="124" t="str">
        <f>IF(วันทำงาน!C418&lt;&gt;"",วันทำงาน!C418,"")</f>
        <v/>
      </c>
      <c r="E418" s="125" t="str">
        <f>IF(วันทำงาน!D418&lt;&gt;"",วันทำงาน!D418,"")</f>
        <v/>
      </c>
      <c r="F418" s="90" t="str">
        <f>IF(วันทำงาน!E418&lt;&gt;"",วันทำงาน!E418,"")</f>
        <v/>
      </c>
      <c r="G418" s="124" t="str">
        <f>IF(วันทำงาน!F418&lt;&gt;"",วันทำงาน!F418,"")</f>
        <v/>
      </c>
      <c r="H418" s="136" t="str">
        <f>IF(F418="Salesman",วันทำงาน!G418,"")</f>
        <v/>
      </c>
      <c r="I418" s="141" t="str">
        <f>IF($H418="","",AB418/$R418*(100%-เงื่อนไข!$B$4))</f>
        <v/>
      </c>
      <c r="J418" s="141" t="str">
        <f>IF($H418="","",AK418/$R418*(100%-เงื่อนไข!$B$4))</f>
        <v/>
      </c>
      <c r="K418" s="141" t="str">
        <f>IF($H418="","",AT418/$R418*(100%-เงื่อนไข!$B$4))</f>
        <v/>
      </c>
      <c r="L418" s="141" t="str">
        <f t="shared" si="86"/>
        <v/>
      </c>
      <c r="M418" s="142" t="str">
        <f>IF((OR(วันทำงาน!H418="",$F$1="")),"",IF(F418="Salesman",วันทำงาน!H418,""))</f>
        <v/>
      </c>
      <c r="N418" s="111">
        <f>IF($M418="",0,IF($X418="P",Y418*เงื่อนไข!$C$5,0))</f>
        <v>0</v>
      </c>
      <c r="O418" s="111">
        <f>IF($M418="",0,IF($X418="P",AH418*เงื่อนไข!$C$5,0))</f>
        <v>0</v>
      </c>
      <c r="P418" s="141">
        <f>IF($M418="",0,IF($X418="P",AQ418*เงื่อนไข!$C$5,0))</f>
        <v>0</v>
      </c>
      <c r="Q418" s="141">
        <f t="shared" si="87"/>
        <v>0</v>
      </c>
      <c r="R418" s="124" t="str">
        <f>IF($A418="","",IF(วันทำงาน!J418&lt;&gt;"",วันทำงาน!J418,""))</f>
        <v/>
      </c>
      <c r="S418" s="124" t="str">
        <f>IF($A418="","",IF(วันทำงาน!K418&lt;&gt;"",วันทำงาน!K418,""))</f>
        <v/>
      </c>
      <c r="T418" s="156">
        <f>IF(วันทำงาน!AZ418&lt;&gt;"",IF(วันทำงาน!AZ418&gt;S418,S418,วันทำงาน!AZ418),"")</f>
        <v>1</v>
      </c>
      <c r="U418" s="106" t="str">
        <f>IF(A418="","",เงื่อนไข!C$4)</f>
        <v/>
      </c>
      <c r="V418" s="106">
        <f t="shared" si="88"/>
        <v>0</v>
      </c>
      <c r="W418" s="105" t="str">
        <f t="shared" si="89"/>
        <v/>
      </c>
      <c r="X418" s="186" t="str">
        <f t="shared" si="90"/>
        <v/>
      </c>
      <c r="Y418" s="184">
        <f>วันทำงาน!AQ418</f>
        <v>0</v>
      </c>
      <c r="Z418" s="150"/>
      <c r="AA418" s="150">
        <f>IF($W418="",0,IF($W418&gt;=100%,เงื่อนไข!$H$4,IF($W418&gt;=80%,เงื่อนไข!$G$4,IF($W418&gt;=50%,เงื่อนไข!$F$4,IF($W418&lt;50%,เงื่อนไข!$E$4)))))</f>
        <v>0</v>
      </c>
      <c r="AB418" s="179">
        <f t="shared" si="91"/>
        <v>0</v>
      </c>
      <c r="AC418" s="141">
        <f t="shared" si="92"/>
        <v>0</v>
      </c>
      <c r="AD418" s="175">
        <f>IF(AB418=0,0,AB418/$R418*เงื่อนไข!$B$4)</f>
        <v>0</v>
      </c>
      <c r="AE418" s="181">
        <f t="shared" si="97"/>
        <v>0</v>
      </c>
      <c r="AF418" s="175">
        <f>SUMIF(วันทำงาน!$F$554:$F$687,$B418,วันทำงาน!$J$554:$J$687)</f>
        <v>0</v>
      </c>
      <c r="AG418" s="182">
        <f>IF((AND($W418&gt;=100%,$W418&lt;&gt;"")),เงื่อนไข!$F$8*Y418/$V418,0)</f>
        <v>0</v>
      </c>
      <c r="AH418" s="181">
        <f>SUM(วันทำงาน!AR418:AT418,วันทำงาน!AV418:AX418)</f>
        <v>0</v>
      </c>
      <c r="AI418" s="150"/>
      <c r="AJ418" s="150">
        <f>IF($W418="",0,IF($W418&gt;=100%,เงื่อนไข!$L$4,IF($W418&gt;=80%,เงื่อนไข!$K$4,IF($W418&gt;=50%,เงื่อนไข!$J$4,IF($W418&lt;50%,เงื่อนไข!$I$4)))))</f>
        <v>0</v>
      </c>
      <c r="AK418" s="179">
        <f t="shared" si="93"/>
        <v>0</v>
      </c>
      <c r="AL418" s="175">
        <f t="shared" si="94"/>
        <v>0</v>
      </c>
      <c r="AM418" s="175">
        <f>IF(AK418=0,0,AK418/$R418*เงื่อนไข!$B$4)</f>
        <v>0</v>
      </c>
      <c r="AN418" s="181">
        <f t="shared" si="98"/>
        <v>0</v>
      </c>
      <c r="AO418" s="175">
        <f>SUMIF(วันทำงาน!$F$554:$F$687,$B418,วันทำงาน!$K$554:$K$687)</f>
        <v>0</v>
      </c>
      <c r="AP418" s="182">
        <f>IF((AND($W418&gt;=100%,$W418&lt;&gt;"")),เงื่อนไข!$F$8*AH418/$V418,0)</f>
        <v>0</v>
      </c>
      <c r="AQ418" s="184">
        <f>วันทำงาน!AU418</f>
        <v>0</v>
      </c>
      <c r="AR418" s="150"/>
      <c r="AS418" s="150">
        <f>IF(W418="",0,IF($W418&gt;=100%,เงื่อนไข!$P$4,IF($W418&gt;=80%,เงื่อนไข!$O$4,IF($W418&gt;=50%,เงื่อนไข!$N$4,IF($W418&lt;50%,เงื่อนไข!$M$4)))))</f>
        <v>0</v>
      </c>
      <c r="AT418" s="179">
        <f t="shared" si="95"/>
        <v>0</v>
      </c>
      <c r="AU418" s="175">
        <f t="shared" si="96"/>
        <v>0</v>
      </c>
      <c r="AV418" s="175">
        <f>IF(AT418=0,0,AT418/$R418*เงื่อนไข!$B$4)</f>
        <v>0</v>
      </c>
      <c r="AW418" s="181">
        <f t="shared" si="99"/>
        <v>0</v>
      </c>
      <c r="AX418" s="175">
        <f>SUMIF(วันทำงาน!$F$554:$F$687,$B418,วันทำงาน!$L$554:$L$687)</f>
        <v>0</v>
      </c>
      <c r="AY418" s="182">
        <f>IF((AND($W418&gt;=100%,$W418&lt;&gt;"")),เงื่อนไข!$F$8*AQ418/$V418,0)</f>
        <v>0</v>
      </c>
    </row>
    <row r="419" spans="1:51" s="6" customFormat="1" x14ac:dyDescent="0.25">
      <c r="A419" s="124" t="str">
        <f>IF(วันทำงาน!A419&lt;&gt;"",วันทำงาน!A419,"")</f>
        <v/>
      </c>
      <c r="B419" s="124" t="str">
        <f>IF(วันทำงาน!B419&lt;&gt;"",วันทำงาน!B419,"")</f>
        <v/>
      </c>
      <c r="C419" s="124"/>
      <c r="D419" s="124" t="str">
        <f>IF(วันทำงาน!C419&lt;&gt;"",วันทำงาน!C419,"")</f>
        <v/>
      </c>
      <c r="E419" s="125" t="str">
        <f>IF(วันทำงาน!D419&lt;&gt;"",วันทำงาน!D419,"")</f>
        <v/>
      </c>
      <c r="F419" s="90" t="str">
        <f>IF(วันทำงาน!E419&lt;&gt;"",วันทำงาน!E419,"")</f>
        <v/>
      </c>
      <c r="G419" s="124" t="str">
        <f>IF(วันทำงาน!F419&lt;&gt;"",วันทำงาน!F419,"")</f>
        <v/>
      </c>
      <c r="H419" s="136" t="str">
        <f>IF(F419="Salesman",วันทำงาน!G419,"")</f>
        <v/>
      </c>
      <c r="I419" s="141" t="str">
        <f>IF($H419="","",AB419/$R419*(100%-เงื่อนไข!$B$4))</f>
        <v/>
      </c>
      <c r="J419" s="141" t="str">
        <f>IF($H419="","",AK419/$R419*(100%-เงื่อนไข!$B$4))</f>
        <v/>
      </c>
      <c r="K419" s="141" t="str">
        <f>IF($H419="","",AT419/$R419*(100%-เงื่อนไข!$B$4))</f>
        <v/>
      </c>
      <c r="L419" s="141" t="str">
        <f t="shared" si="86"/>
        <v/>
      </c>
      <c r="M419" s="142" t="str">
        <f>IF((OR(วันทำงาน!H419="",$F$1="")),"",IF(F419="Salesman",วันทำงาน!H419,""))</f>
        <v/>
      </c>
      <c r="N419" s="111">
        <f>IF($M419="",0,IF($X419="P",Y419*เงื่อนไข!$C$5,0))</f>
        <v>0</v>
      </c>
      <c r="O419" s="111">
        <f>IF($M419="",0,IF($X419="P",AH419*เงื่อนไข!$C$5,0))</f>
        <v>0</v>
      </c>
      <c r="P419" s="141">
        <f>IF($M419="",0,IF($X419="P",AQ419*เงื่อนไข!$C$5,0))</f>
        <v>0</v>
      </c>
      <c r="Q419" s="141">
        <f t="shared" si="87"/>
        <v>0</v>
      </c>
      <c r="R419" s="124" t="str">
        <f>IF($A419="","",IF(วันทำงาน!J419&lt;&gt;"",วันทำงาน!J419,""))</f>
        <v/>
      </c>
      <c r="S419" s="124" t="str">
        <f>IF($A419="","",IF(วันทำงาน!K419&lt;&gt;"",วันทำงาน!K419,""))</f>
        <v/>
      </c>
      <c r="T419" s="156">
        <f>IF(วันทำงาน!AZ419&lt;&gt;"",IF(วันทำงาน!AZ419&gt;S419,S419,วันทำงาน!AZ419),"")</f>
        <v>1</v>
      </c>
      <c r="U419" s="106" t="str">
        <f>IF(A419="","",เงื่อนไข!C$4)</f>
        <v/>
      </c>
      <c r="V419" s="106">
        <f t="shared" si="88"/>
        <v>0</v>
      </c>
      <c r="W419" s="105" t="str">
        <f t="shared" si="89"/>
        <v/>
      </c>
      <c r="X419" s="186" t="str">
        <f t="shared" si="90"/>
        <v/>
      </c>
      <c r="Y419" s="184">
        <f>วันทำงาน!AQ419</f>
        <v>0</v>
      </c>
      <c r="Z419" s="150"/>
      <c r="AA419" s="150">
        <f>IF($W419="",0,IF($W419&gt;=100%,เงื่อนไข!$H$4,IF($W419&gt;=80%,เงื่อนไข!$G$4,IF($W419&gt;=50%,เงื่อนไข!$F$4,IF($W419&lt;50%,เงื่อนไข!$E$4)))))</f>
        <v>0</v>
      </c>
      <c r="AB419" s="179">
        <f t="shared" si="91"/>
        <v>0</v>
      </c>
      <c r="AC419" s="141">
        <f t="shared" si="92"/>
        <v>0</v>
      </c>
      <c r="AD419" s="175">
        <f>IF(AB419=0,0,AB419/$R419*เงื่อนไข!$B$4)</f>
        <v>0</v>
      </c>
      <c r="AE419" s="181">
        <f t="shared" si="97"/>
        <v>0</v>
      </c>
      <c r="AF419" s="175">
        <f>SUMIF(วันทำงาน!$F$554:$F$687,$B419,วันทำงาน!$J$554:$J$687)</f>
        <v>0</v>
      </c>
      <c r="AG419" s="182">
        <f>IF((AND($W419&gt;=100%,$W419&lt;&gt;"")),เงื่อนไข!$F$8*Y419/$V419,0)</f>
        <v>0</v>
      </c>
      <c r="AH419" s="181">
        <f>SUM(วันทำงาน!AR419:AT419,วันทำงาน!AV419:AX419)</f>
        <v>0</v>
      </c>
      <c r="AI419" s="150"/>
      <c r="AJ419" s="150">
        <f>IF($W419="",0,IF($W419&gt;=100%,เงื่อนไข!$L$4,IF($W419&gt;=80%,เงื่อนไข!$K$4,IF($W419&gt;=50%,เงื่อนไข!$J$4,IF($W419&lt;50%,เงื่อนไข!$I$4)))))</f>
        <v>0</v>
      </c>
      <c r="AK419" s="179">
        <f t="shared" si="93"/>
        <v>0</v>
      </c>
      <c r="AL419" s="175">
        <f t="shared" si="94"/>
        <v>0</v>
      </c>
      <c r="AM419" s="175">
        <f>IF(AK419=0,0,AK419/$R419*เงื่อนไข!$B$4)</f>
        <v>0</v>
      </c>
      <c r="AN419" s="181">
        <f t="shared" si="98"/>
        <v>0</v>
      </c>
      <c r="AO419" s="175">
        <f>SUMIF(วันทำงาน!$F$554:$F$687,$B419,วันทำงาน!$K$554:$K$687)</f>
        <v>0</v>
      </c>
      <c r="AP419" s="182">
        <f>IF((AND($W419&gt;=100%,$W419&lt;&gt;"")),เงื่อนไข!$F$8*AH419/$V419,0)</f>
        <v>0</v>
      </c>
      <c r="AQ419" s="184">
        <f>วันทำงาน!AU419</f>
        <v>0</v>
      </c>
      <c r="AR419" s="150"/>
      <c r="AS419" s="150">
        <f>IF(W419="",0,IF($W419&gt;=100%,เงื่อนไข!$P$4,IF($W419&gt;=80%,เงื่อนไข!$O$4,IF($W419&gt;=50%,เงื่อนไข!$N$4,IF($W419&lt;50%,เงื่อนไข!$M$4)))))</f>
        <v>0</v>
      </c>
      <c r="AT419" s="179">
        <f t="shared" si="95"/>
        <v>0</v>
      </c>
      <c r="AU419" s="175">
        <f t="shared" si="96"/>
        <v>0</v>
      </c>
      <c r="AV419" s="175">
        <f>IF(AT419=0,0,AT419/$R419*เงื่อนไข!$B$4)</f>
        <v>0</v>
      </c>
      <c r="AW419" s="181">
        <f t="shared" si="99"/>
        <v>0</v>
      </c>
      <c r="AX419" s="175">
        <f>SUMIF(วันทำงาน!$F$554:$F$687,$B419,วันทำงาน!$L$554:$L$687)</f>
        <v>0</v>
      </c>
      <c r="AY419" s="182">
        <f>IF((AND($W419&gt;=100%,$W419&lt;&gt;"")),เงื่อนไข!$F$8*AQ419/$V419,0)</f>
        <v>0</v>
      </c>
    </row>
    <row r="420" spans="1:51" s="6" customFormat="1" x14ac:dyDescent="0.25">
      <c r="A420" s="124" t="str">
        <f>IF(วันทำงาน!A420&lt;&gt;"",วันทำงาน!A420,"")</f>
        <v/>
      </c>
      <c r="B420" s="124" t="str">
        <f>IF(วันทำงาน!B420&lt;&gt;"",วันทำงาน!B420,"")</f>
        <v/>
      </c>
      <c r="C420" s="124"/>
      <c r="D420" s="124" t="str">
        <f>IF(วันทำงาน!C420&lt;&gt;"",วันทำงาน!C420,"")</f>
        <v/>
      </c>
      <c r="E420" s="125" t="str">
        <f>IF(วันทำงาน!D420&lt;&gt;"",วันทำงาน!D420,"")</f>
        <v/>
      </c>
      <c r="F420" s="90" t="str">
        <f>IF(วันทำงาน!E420&lt;&gt;"",วันทำงาน!E420,"")</f>
        <v/>
      </c>
      <c r="G420" s="124" t="str">
        <f>IF(วันทำงาน!F420&lt;&gt;"",วันทำงาน!F420,"")</f>
        <v/>
      </c>
      <c r="H420" s="136" t="str">
        <f>IF(F420="Salesman",วันทำงาน!G420,"")</f>
        <v/>
      </c>
      <c r="I420" s="141" t="str">
        <f>IF($H420="","",AB420/$R420*(100%-เงื่อนไข!$B$4))</f>
        <v/>
      </c>
      <c r="J420" s="141" t="str">
        <f>IF($H420="","",AK420/$R420*(100%-เงื่อนไข!$B$4))</f>
        <v/>
      </c>
      <c r="K420" s="141" t="str">
        <f>IF($H420="","",AT420/$R420*(100%-เงื่อนไข!$B$4))</f>
        <v/>
      </c>
      <c r="L420" s="141" t="str">
        <f t="shared" si="86"/>
        <v/>
      </c>
      <c r="M420" s="142" t="str">
        <f>IF((OR(วันทำงาน!H420="",$F$1="")),"",IF(F420="Salesman",วันทำงาน!H420,""))</f>
        <v/>
      </c>
      <c r="N420" s="111">
        <f>IF($M420="",0,IF($X420="P",Y420*เงื่อนไข!$C$5,0))</f>
        <v>0</v>
      </c>
      <c r="O420" s="111">
        <f>IF($M420="",0,IF($X420="P",AH420*เงื่อนไข!$C$5,0))</f>
        <v>0</v>
      </c>
      <c r="P420" s="141">
        <f>IF($M420="",0,IF($X420="P",AQ420*เงื่อนไข!$C$5,0))</f>
        <v>0</v>
      </c>
      <c r="Q420" s="141">
        <f t="shared" si="87"/>
        <v>0</v>
      </c>
      <c r="R420" s="124" t="str">
        <f>IF($A420="","",IF(วันทำงาน!J420&lt;&gt;"",วันทำงาน!J420,""))</f>
        <v/>
      </c>
      <c r="S420" s="124" t="str">
        <f>IF($A420="","",IF(วันทำงาน!K420&lt;&gt;"",วันทำงาน!K420,""))</f>
        <v/>
      </c>
      <c r="T420" s="156">
        <f>IF(วันทำงาน!AZ420&lt;&gt;"",IF(วันทำงาน!AZ420&gt;S420,S420,วันทำงาน!AZ420),"")</f>
        <v>1</v>
      </c>
      <c r="U420" s="106" t="str">
        <f>IF(A420="","",เงื่อนไข!C$4)</f>
        <v/>
      </c>
      <c r="V420" s="106">
        <f t="shared" si="88"/>
        <v>0</v>
      </c>
      <c r="W420" s="105" t="str">
        <f t="shared" si="89"/>
        <v/>
      </c>
      <c r="X420" s="186" t="str">
        <f t="shared" si="90"/>
        <v/>
      </c>
      <c r="Y420" s="184">
        <f>วันทำงาน!AQ420</f>
        <v>0</v>
      </c>
      <c r="Z420" s="150"/>
      <c r="AA420" s="150">
        <f>IF($W420="",0,IF($W420&gt;=100%,เงื่อนไข!$H$4,IF($W420&gt;=80%,เงื่อนไข!$G$4,IF($W420&gt;=50%,เงื่อนไข!$F$4,IF($W420&lt;50%,เงื่อนไข!$E$4)))))</f>
        <v>0</v>
      </c>
      <c r="AB420" s="179">
        <f t="shared" si="91"/>
        <v>0</v>
      </c>
      <c r="AC420" s="141">
        <f t="shared" si="92"/>
        <v>0</v>
      </c>
      <c r="AD420" s="175">
        <f>IF(AB420=0,0,AB420/$R420*เงื่อนไข!$B$4)</f>
        <v>0</v>
      </c>
      <c r="AE420" s="181">
        <f t="shared" si="97"/>
        <v>0</v>
      </c>
      <c r="AF420" s="175">
        <f>SUMIF(วันทำงาน!$F$554:$F$687,$B420,วันทำงาน!$J$554:$J$687)</f>
        <v>0</v>
      </c>
      <c r="AG420" s="182">
        <f>IF((AND($W420&gt;=100%,$W420&lt;&gt;"")),เงื่อนไข!$F$8*Y420/$V420,0)</f>
        <v>0</v>
      </c>
      <c r="AH420" s="181">
        <f>SUM(วันทำงาน!AR420:AT420,วันทำงาน!AV420:AX420)</f>
        <v>0</v>
      </c>
      <c r="AI420" s="150"/>
      <c r="AJ420" s="150">
        <f>IF($W420="",0,IF($W420&gt;=100%,เงื่อนไข!$L$4,IF($W420&gt;=80%,เงื่อนไข!$K$4,IF($W420&gt;=50%,เงื่อนไข!$J$4,IF($W420&lt;50%,เงื่อนไข!$I$4)))))</f>
        <v>0</v>
      </c>
      <c r="AK420" s="179">
        <f t="shared" si="93"/>
        <v>0</v>
      </c>
      <c r="AL420" s="175">
        <f t="shared" si="94"/>
        <v>0</v>
      </c>
      <c r="AM420" s="175">
        <f>IF(AK420=0,0,AK420/$R420*เงื่อนไข!$B$4)</f>
        <v>0</v>
      </c>
      <c r="AN420" s="181">
        <f t="shared" si="98"/>
        <v>0</v>
      </c>
      <c r="AO420" s="175">
        <f>SUMIF(วันทำงาน!$F$554:$F$687,$B420,วันทำงาน!$K$554:$K$687)</f>
        <v>0</v>
      </c>
      <c r="AP420" s="182">
        <f>IF((AND($W420&gt;=100%,$W420&lt;&gt;"")),เงื่อนไข!$F$8*AH420/$V420,0)</f>
        <v>0</v>
      </c>
      <c r="AQ420" s="184">
        <f>วันทำงาน!AU420</f>
        <v>0</v>
      </c>
      <c r="AR420" s="150"/>
      <c r="AS420" s="150">
        <f>IF(W420="",0,IF($W420&gt;=100%,เงื่อนไข!$P$4,IF($W420&gt;=80%,เงื่อนไข!$O$4,IF($W420&gt;=50%,เงื่อนไข!$N$4,IF($W420&lt;50%,เงื่อนไข!$M$4)))))</f>
        <v>0</v>
      </c>
      <c r="AT420" s="179">
        <f t="shared" si="95"/>
        <v>0</v>
      </c>
      <c r="AU420" s="175">
        <f t="shared" si="96"/>
        <v>0</v>
      </c>
      <c r="AV420" s="175">
        <f>IF(AT420=0,0,AT420/$R420*เงื่อนไข!$B$4)</f>
        <v>0</v>
      </c>
      <c r="AW420" s="181">
        <f t="shared" si="99"/>
        <v>0</v>
      </c>
      <c r="AX420" s="175">
        <f>SUMIF(วันทำงาน!$F$554:$F$687,$B420,วันทำงาน!$L$554:$L$687)</f>
        <v>0</v>
      </c>
      <c r="AY420" s="182">
        <f>IF((AND($W420&gt;=100%,$W420&lt;&gt;"")),เงื่อนไข!$F$8*AQ420/$V420,0)</f>
        <v>0</v>
      </c>
    </row>
    <row r="421" spans="1:51" s="6" customFormat="1" x14ac:dyDescent="0.25">
      <c r="A421" s="124" t="str">
        <f>IF(วันทำงาน!A421&lt;&gt;"",วันทำงาน!A421,"")</f>
        <v/>
      </c>
      <c r="B421" s="124" t="str">
        <f>IF(วันทำงาน!B421&lt;&gt;"",วันทำงาน!B421,"")</f>
        <v/>
      </c>
      <c r="C421" s="124"/>
      <c r="D421" s="124" t="str">
        <f>IF(วันทำงาน!C421&lt;&gt;"",วันทำงาน!C421,"")</f>
        <v/>
      </c>
      <c r="E421" s="125" t="str">
        <f>IF(วันทำงาน!D421&lt;&gt;"",วันทำงาน!D421,"")</f>
        <v/>
      </c>
      <c r="F421" s="90" t="str">
        <f>IF(วันทำงาน!E421&lt;&gt;"",วันทำงาน!E421,"")</f>
        <v/>
      </c>
      <c r="G421" s="124" t="str">
        <f>IF(วันทำงาน!F421&lt;&gt;"",วันทำงาน!F421,"")</f>
        <v/>
      </c>
      <c r="H421" s="136" t="str">
        <f>IF(F421="Salesman",วันทำงาน!G421,"")</f>
        <v/>
      </c>
      <c r="I421" s="141" t="str">
        <f>IF($H421="","",AB421/$R421*(100%-เงื่อนไข!$B$4))</f>
        <v/>
      </c>
      <c r="J421" s="141" t="str">
        <f>IF($H421="","",AK421/$R421*(100%-เงื่อนไข!$B$4))</f>
        <v/>
      </c>
      <c r="K421" s="141" t="str">
        <f>IF($H421="","",AT421/$R421*(100%-เงื่อนไข!$B$4))</f>
        <v/>
      </c>
      <c r="L421" s="141" t="str">
        <f t="shared" si="86"/>
        <v/>
      </c>
      <c r="M421" s="142" t="str">
        <f>IF((OR(วันทำงาน!H421="",$F$1="")),"",IF(F421="Salesman",วันทำงาน!H421,""))</f>
        <v/>
      </c>
      <c r="N421" s="111">
        <f>IF($M421="",0,IF($X421="P",Y421*เงื่อนไข!$C$5,0))</f>
        <v>0</v>
      </c>
      <c r="O421" s="111">
        <f>IF($M421="",0,IF($X421="P",AH421*เงื่อนไข!$C$5,0))</f>
        <v>0</v>
      </c>
      <c r="P421" s="141">
        <f>IF($M421="",0,IF($X421="P",AQ421*เงื่อนไข!$C$5,0))</f>
        <v>0</v>
      </c>
      <c r="Q421" s="141">
        <f t="shared" si="87"/>
        <v>0</v>
      </c>
      <c r="R421" s="124" t="str">
        <f>IF($A421="","",IF(วันทำงาน!J421&lt;&gt;"",วันทำงาน!J421,""))</f>
        <v/>
      </c>
      <c r="S421" s="124" t="str">
        <f>IF($A421="","",IF(วันทำงาน!K421&lt;&gt;"",วันทำงาน!K421,""))</f>
        <v/>
      </c>
      <c r="T421" s="156">
        <f>IF(วันทำงาน!AZ421&lt;&gt;"",IF(วันทำงาน!AZ421&gt;S421,S421,วันทำงาน!AZ421),"")</f>
        <v>1</v>
      </c>
      <c r="U421" s="106" t="str">
        <f>IF(A421="","",เงื่อนไข!C$4)</f>
        <v/>
      </c>
      <c r="V421" s="106">
        <f t="shared" si="88"/>
        <v>0</v>
      </c>
      <c r="W421" s="105" t="str">
        <f t="shared" si="89"/>
        <v/>
      </c>
      <c r="X421" s="186" t="str">
        <f t="shared" si="90"/>
        <v/>
      </c>
      <c r="Y421" s="184">
        <f>วันทำงาน!AQ421</f>
        <v>0</v>
      </c>
      <c r="Z421" s="150"/>
      <c r="AA421" s="150">
        <f>IF($W421="",0,IF($W421&gt;=100%,เงื่อนไข!$H$4,IF($W421&gt;=80%,เงื่อนไข!$G$4,IF($W421&gt;=50%,เงื่อนไข!$F$4,IF($W421&lt;50%,เงื่อนไข!$E$4)))))</f>
        <v>0</v>
      </c>
      <c r="AB421" s="179">
        <f t="shared" si="91"/>
        <v>0</v>
      </c>
      <c r="AC421" s="141">
        <f t="shared" si="92"/>
        <v>0</v>
      </c>
      <c r="AD421" s="175">
        <f>IF(AB421=0,0,AB421/$R421*เงื่อนไข!$B$4)</f>
        <v>0</v>
      </c>
      <c r="AE421" s="181">
        <f t="shared" si="97"/>
        <v>0</v>
      </c>
      <c r="AF421" s="175">
        <f>SUMIF(วันทำงาน!$F$554:$F$687,$B421,วันทำงาน!$J$554:$J$687)</f>
        <v>0</v>
      </c>
      <c r="AG421" s="182">
        <f>IF((AND($W421&gt;=100%,$W421&lt;&gt;"")),เงื่อนไข!$F$8*Y421/$V421,0)</f>
        <v>0</v>
      </c>
      <c r="AH421" s="181">
        <f>SUM(วันทำงาน!AR421:AT421,วันทำงาน!AV421:AX421)</f>
        <v>0</v>
      </c>
      <c r="AI421" s="150"/>
      <c r="AJ421" s="150">
        <f>IF($W421="",0,IF($W421&gt;=100%,เงื่อนไข!$L$4,IF($W421&gt;=80%,เงื่อนไข!$K$4,IF($W421&gt;=50%,เงื่อนไข!$J$4,IF($W421&lt;50%,เงื่อนไข!$I$4)))))</f>
        <v>0</v>
      </c>
      <c r="AK421" s="179">
        <f t="shared" si="93"/>
        <v>0</v>
      </c>
      <c r="AL421" s="175">
        <f t="shared" si="94"/>
        <v>0</v>
      </c>
      <c r="AM421" s="175">
        <f>IF(AK421=0,0,AK421/$R421*เงื่อนไข!$B$4)</f>
        <v>0</v>
      </c>
      <c r="AN421" s="181">
        <f t="shared" si="98"/>
        <v>0</v>
      </c>
      <c r="AO421" s="175">
        <f>SUMIF(วันทำงาน!$F$554:$F$687,$B421,วันทำงาน!$K$554:$K$687)</f>
        <v>0</v>
      </c>
      <c r="AP421" s="182">
        <f>IF((AND($W421&gt;=100%,$W421&lt;&gt;"")),เงื่อนไข!$F$8*AH421/$V421,0)</f>
        <v>0</v>
      </c>
      <c r="AQ421" s="184">
        <f>วันทำงาน!AU421</f>
        <v>0</v>
      </c>
      <c r="AR421" s="150"/>
      <c r="AS421" s="150">
        <f>IF(W421="",0,IF($W421&gt;=100%,เงื่อนไข!$P$4,IF($W421&gt;=80%,เงื่อนไข!$O$4,IF($W421&gt;=50%,เงื่อนไข!$N$4,IF($W421&lt;50%,เงื่อนไข!$M$4)))))</f>
        <v>0</v>
      </c>
      <c r="AT421" s="179">
        <f t="shared" si="95"/>
        <v>0</v>
      </c>
      <c r="AU421" s="175">
        <f t="shared" si="96"/>
        <v>0</v>
      </c>
      <c r="AV421" s="175">
        <f>IF(AT421=0,0,AT421/$R421*เงื่อนไข!$B$4)</f>
        <v>0</v>
      </c>
      <c r="AW421" s="181">
        <f t="shared" si="99"/>
        <v>0</v>
      </c>
      <c r="AX421" s="175">
        <f>SUMIF(วันทำงาน!$F$554:$F$687,$B421,วันทำงาน!$L$554:$L$687)</f>
        <v>0</v>
      </c>
      <c r="AY421" s="182">
        <f>IF((AND($W421&gt;=100%,$W421&lt;&gt;"")),เงื่อนไข!$F$8*AQ421/$V421,0)</f>
        <v>0</v>
      </c>
    </row>
    <row r="422" spans="1:51" s="6" customFormat="1" x14ac:dyDescent="0.25">
      <c r="A422" s="124" t="str">
        <f>IF(วันทำงาน!A422&lt;&gt;"",วันทำงาน!A422,"")</f>
        <v/>
      </c>
      <c r="B422" s="124" t="str">
        <f>IF(วันทำงาน!B422&lt;&gt;"",วันทำงาน!B422,"")</f>
        <v/>
      </c>
      <c r="C422" s="124"/>
      <c r="D422" s="124" t="str">
        <f>IF(วันทำงาน!C422&lt;&gt;"",วันทำงาน!C422,"")</f>
        <v/>
      </c>
      <c r="E422" s="125" t="str">
        <f>IF(วันทำงาน!D422&lt;&gt;"",วันทำงาน!D422,"")</f>
        <v/>
      </c>
      <c r="F422" s="90" t="str">
        <f>IF(วันทำงาน!E422&lt;&gt;"",วันทำงาน!E422,"")</f>
        <v/>
      </c>
      <c r="G422" s="124" t="str">
        <f>IF(วันทำงาน!F422&lt;&gt;"",วันทำงาน!F422,"")</f>
        <v/>
      </c>
      <c r="H422" s="136" t="str">
        <f>IF(F422="Salesman",วันทำงาน!G422,"")</f>
        <v/>
      </c>
      <c r="I422" s="141" t="str">
        <f>IF($H422="","",AB422/$R422*(100%-เงื่อนไข!$B$4))</f>
        <v/>
      </c>
      <c r="J422" s="141" t="str">
        <f>IF($H422="","",AK422/$R422*(100%-เงื่อนไข!$B$4))</f>
        <v/>
      </c>
      <c r="K422" s="141" t="str">
        <f>IF($H422="","",AT422/$R422*(100%-เงื่อนไข!$B$4))</f>
        <v/>
      </c>
      <c r="L422" s="141" t="str">
        <f t="shared" si="86"/>
        <v/>
      </c>
      <c r="M422" s="142" t="str">
        <f>IF((OR(วันทำงาน!H422="",$F$1="")),"",IF(F422="Salesman",วันทำงาน!H422,""))</f>
        <v/>
      </c>
      <c r="N422" s="111">
        <f>IF($M422="",0,IF($X422="P",Y422*เงื่อนไข!$C$5,0))</f>
        <v>0</v>
      </c>
      <c r="O422" s="111">
        <f>IF($M422="",0,IF($X422="P",AH422*เงื่อนไข!$C$5,0))</f>
        <v>0</v>
      </c>
      <c r="P422" s="141">
        <f>IF($M422="",0,IF($X422="P",AQ422*เงื่อนไข!$C$5,0))</f>
        <v>0</v>
      </c>
      <c r="Q422" s="141">
        <f t="shared" si="87"/>
        <v>0</v>
      </c>
      <c r="R422" s="124" t="str">
        <f>IF($A422="","",IF(วันทำงาน!J422&lt;&gt;"",วันทำงาน!J422,""))</f>
        <v/>
      </c>
      <c r="S422" s="124" t="str">
        <f>IF($A422="","",IF(วันทำงาน!K422&lt;&gt;"",วันทำงาน!K422,""))</f>
        <v/>
      </c>
      <c r="T422" s="156">
        <f>IF(วันทำงาน!AZ422&lt;&gt;"",IF(วันทำงาน!AZ422&gt;S422,S422,วันทำงาน!AZ422),"")</f>
        <v>1</v>
      </c>
      <c r="U422" s="106" t="str">
        <f>IF(A422="","",เงื่อนไข!C$4)</f>
        <v/>
      </c>
      <c r="V422" s="106">
        <f t="shared" si="88"/>
        <v>0</v>
      </c>
      <c r="W422" s="105" t="str">
        <f t="shared" si="89"/>
        <v/>
      </c>
      <c r="X422" s="186" t="str">
        <f t="shared" si="90"/>
        <v/>
      </c>
      <c r="Y422" s="184">
        <f>วันทำงาน!AQ422</f>
        <v>0</v>
      </c>
      <c r="Z422" s="150"/>
      <c r="AA422" s="150">
        <f>IF($W422="",0,IF($W422&gt;=100%,เงื่อนไข!$H$4,IF($W422&gt;=80%,เงื่อนไข!$G$4,IF($W422&gt;=50%,เงื่อนไข!$F$4,IF($W422&lt;50%,เงื่อนไข!$E$4)))))</f>
        <v>0</v>
      </c>
      <c r="AB422" s="179">
        <f t="shared" si="91"/>
        <v>0</v>
      </c>
      <c r="AC422" s="141">
        <f t="shared" si="92"/>
        <v>0</v>
      </c>
      <c r="AD422" s="175">
        <f>IF(AB422=0,0,AB422/$R422*เงื่อนไข!$B$4)</f>
        <v>0</v>
      </c>
      <c r="AE422" s="181">
        <f t="shared" si="97"/>
        <v>0</v>
      </c>
      <c r="AF422" s="175">
        <f>SUMIF(วันทำงาน!$F$554:$F$687,$B422,วันทำงาน!$J$554:$J$687)</f>
        <v>0</v>
      </c>
      <c r="AG422" s="182">
        <f>IF((AND($W422&gt;=100%,$W422&lt;&gt;"")),เงื่อนไข!$F$8*Y422/$V422,0)</f>
        <v>0</v>
      </c>
      <c r="AH422" s="181">
        <f>SUM(วันทำงาน!AR422:AT422,วันทำงาน!AV422:AX422)</f>
        <v>0</v>
      </c>
      <c r="AI422" s="150"/>
      <c r="AJ422" s="150">
        <f>IF($W422="",0,IF($W422&gt;=100%,เงื่อนไข!$L$4,IF($W422&gt;=80%,เงื่อนไข!$K$4,IF($W422&gt;=50%,เงื่อนไข!$J$4,IF($W422&lt;50%,เงื่อนไข!$I$4)))))</f>
        <v>0</v>
      </c>
      <c r="AK422" s="179">
        <f t="shared" si="93"/>
        <v>0</v>
      </c>
      <c r="AL422" s="175">
        <f t="shared" si="94"/>
        <v>0</v>
      </c>
      <c r="AM422" s="175">
        <f>IF(AK422=0,0,AK422/$R422*เงื่อนไข!$B$4)</f>
        <v>0</v>
      </c>
      <c r="AN422" s="181">
        <f t="shared" si="98"/>
        <v>0</v>
      </c>
      <c r="AO422" s="175">
        <f>SUMIF(วันทำงาน!$F$554:$F$687,$B422,วันทำงาน!$K$554:$K$687)</f>
        <v>0</v>
      </c>
      <c r="AP422" s="182">
        <f>IF((AND($W422&gt;=100%,$W422&lt;&gt;"")),เงื่อนไข!$F$8*AH422/$V422,0)</f>
        <v>0</v>
      </c>
      <c r="AQ422" s="184">
        <f>วันทำงาน!AU422</f>
        <v>0</v>
      </c>
      <c r="AR422" s="150"/>
      <c r="AS422" s="150">
        <f>IF(W422="",0,IF($W422&gt;=100%,เงื่อนไข!$P$4,IF($W422&gt;=80%,เงื่อนไข!$O$4,IF($W422&gt;=50%,เงื่อนไข!$N$4,IF($W422&lt;50%,เงื่อนไข!$M$4)))))</f>
        <v>0</v>
      </c>
      <c r="AT422" s="179">
        <f t="shared" si="95"/>
        <v>0</v>
      </c>
      <c r="AU422" s="175">
        <f t="shared" si="96"/>
        <v>0</v>
      </c>
      <c r="AV422" s="175">
        <f>IF(AT422=0,0,AT422/$R422*เงื่อนไข!$B$4)</f>
        <v>0</v>
      </c>
      <c r="AW422" s="181">
        <f t="shared" si="99"/>
        <v>0</v>
      </c>
      <c r="AX422" s="175">
        <f>SUMIF(วันทำงาน!$F$554:$F$687,$B422,วันทำงาน!$L$554:$L$687)</f>
        <v>0</v>
      </c>
      <c r="AY422" s="182">
        <f>IF((AND($W422&gt;=100%,$W422&lt;&gt;"")),เงื่อนไข!$F$8*AQ422/$V422,0)</f>
        <v>0</v>
      </c>
    </row>
    <row r="423" spans="1:51" s="6" customFormat="1" x14ac:dyDescent="0.25">
      <c r="A423" s="124" t="str">
        <f>IF(วันทำงาน!A423&lt;&gt;"",วันทำงาน!A423,"")</f>
        <v/>
      </c>
      <c r="B423" s="124" t="str">
        <f>IF(วันทำงาน!B423&lt;&gt;"",วันทำงาน!B423,"")</f>
        <v/>
      </c>
      <c r="C423" s="124"/>
      <c r="D423" s="124" t="str">
        <f>IF(วันทำงาน!C423&lt;&gt;"",วันทำงาน!C423,"")</f>
        <v/>
      </c>
      <c r="E423" s="125" t="str">
        <f>IF(วันทำงาน!D423&lt;&gt;"",วันทำงาน!D423,"")</f>
        <v/>
      </c>
      <c r="F423" s="90" t="str">
        <f>IF(วันทำงาน!E423&lt;&gt;"",วันทำงาน!E423,"")</f>
        <v/>
      </c>
      <c r="G423" s="124" t="str">
        <f>IF(วันทำงาน!F423&lt;&gt;"",วันทำงาน!F423,"")</f>
        <v/>
      </c>
      <c r="H423" s="136" t="str">
        <f>IF(F423="Salesman",วันทำงาน!G423,"")</f>
        <v/>
      </c>
      <c r="I423" s="141" t="str">
        <f>IF($H423="","",AB423/$R423*(100%-เงื่อนไข!$B$4))</f>
        <v/>
      </c>
      <c r="J423" s="141" t="str">
        <f>IF($H423="","",AK423/$R423*(100%-เงื่อนไข!$B$4))</f>
        <v/>
      </c>
      <c r="K423" s="141" t="str">
        <f>IF($H423="","",AT423/$R423*(100%-เงื่อนไข!$B$4))</f>
        <v/>
      </c>
      <c r="L423" s="141" t="str">
        <f t="shared" si="86"/>
        <v/>
      </c>
      <c r="M423" s="142" t="str">
        <f>IF((OR(วันทำงาน!H423="",$F$1="")),"",IF(F423="Salesman",วันทำงาน!H423,""))</f>
        <v/>
      </c>
      <c r="N423" s="111">
        <f>IF($M423="",0,IF($X423="P",Y423*เงื่อนไข!$C$5,0))</f>
        <v>0</v>
      </c>
      <c r="O423" s="111">
        <f>IF($M423="",0,IF($X423="P",AH423*เงื่อนไข!$C$5,0))</f>
        <v>0</v>
      </c>
      <c r="P423" s="141">
        <f>IF($M423="",0,IF($X423="P",AQ423*เงื่อนไข!$C$5,0))</f>
        <v>0</v>
      </c>
      <c r="Q423" s="141">
        <f t="shared" si="87"/>
        <v>0</v>
      </c>
      <c r="R423" s="124" t="str">
        <f>IF($A423="","",IF(วันทำงาน!J423&lt;&gt;"",วันทำงาน!J423,""))</f>
        <v/>
      </c>
      <c r="S423" s="124" t="str">
        <f>IF($A423="","",IF(วันทำงาน!K423&lt;&gt;"",วันทำงาน!K423,""))</f>
        <v/>
      </c>
      <c r="T423" s="156">
        <f>IF(วันทำงาน!AZ423&lt;&gt;"",IF(วันทำงาน!AZ423&gt;S423,S423,วันทำงาน!AZ423),"")</f>
        <v>1</v>
      </c>
      <c r="U423" s="106" t="str">
        <f>IF(A423="","",เงื่อนไข!C$4)</f>
        <v/>
      </c>
      <c r="V423" s="106">
        <f t="shared" si="88"/>
        <v>0</v>
      </c>
      <c r="W423" s="105" t="str">
        <f t="shared" si="89"/>
        <v/>
      </c>
      <c r="X423" s="186" t="str">
        <f t="shared" si="90"/>
        <v/>
      </c>
      <c r="Y423" s="184">
        <f>วันทำงาน!AQ423</f>
        <v>0</v>
      </c>
      <c r="Z423" s="150"/>
      <c r="AA423" s="150">
        <f>IF($W423="",0,IF($W423&gt;=100%,เงื่อนไข!$H$4,IF($W423&gt;=80%,เงื่อนไข!$G$4,IF($W423&gt;=50%,เงื่อนไข!$F$4,IF($W423&lt;50%,เงื่อนไข!$E$4)))))</f>
        <v>0</v>
      </c>
      <c r="AB423" s="179">
        <f t="shared" si="91"/>
        <v>0</v>
      </c>
      <c r="AC423" s="141">
        <f t="shared" si="92"/>
        <v>0</v>
      </c>
      <c r="AD423" s="175">
        <f>IF(AB423=0,0,AB423/$R423*เงื่อนไข!$B$4)</f>
        <v>0</v>
      </c>
      <c r="AE423" s="181">
        <f t="shared" si="97"/>
        <v>0</v>
      </c>
      <c r="AF423" s="175">
        <f>SUMIF(วันทำงาน!$F$554:$F$687,$B423,วันทำงาน!$J$554:$J$687)</f>
        <v>0</v>
      </c>
      <c r="AG423" s="182">
        <f>IF((AND($W423&gt;=100%,$W423&lt;&gt;"")),เงื่อนไข!$F$8*Y423/$V423,0)</f>
        <v>0</v>
      </c>
      <c r="AH423" s="181">
        <f>SUM(วันทำงาน!AR423:AT423,วันทำงาน!AV423:AX423)</f>
        <v>0</v>
      </c>
      <c r="AI423" s="150"/>
      <c r="AJ423" s="150">
        <f>IF($W423="",0,IF($W423&gt;=100%,เงื่อนไข!$L$4,IF($W423&gt;=80%,เงื่อนไข!$K$4,IF($W423&gt;=50%,เงื่อนไข!$J$4,IF($W423&lt;50%,เงื่อนไข!$I$4)))))</f>
        <v>0</v>
      </c>
      <c r="AK423" s="179">
        <f t="shared" si="93"/>
        <v>0</v>
      </c>
      <c r="AL423" s="175">
        <f t="shared" si="94"/>
        <v>0</v>
      </c>
      <c r="AM423" s="175">
        <f>IF(AK423=0,0,AK423/$R423*เงื่อนไข!$B$4)</f>
        <v>0</v>
      </c>
      <c r="AN423" s="181">
        <f t="shared" si="98"/>
        <v>0</v>
      </c>
      <c r="AO423" s="175">
        <f>SUMIF(วันทำงาน!$F$554:$F$687,$B423,วันทำงาน!$K$554:$K$687)</f>
        <v>0</v>
      </c>
      <c r="AP423" s="182">
        <f>IF((AND($W423&gt;=100%,$W423&lt;&gt;"")),เงื่อนไข!$F$8*AH423/$V423,0)</f>
        <v>0</v>
      </c>
      <c r="AQ423" s="184">
        <f>วันทำงาน!AU423</f>
        <v>0</v>
      </c>
      <c r="AR423" s="150"/>
      <c r="AS423" s="150">
        <f>IF(W423="",0,IF($W423&gt;=100%,เงื่อนไข!$P$4,IF($W423&gt;=80%,เงื่อนไข!$O$4,IF($W423&gt;=50%,เงื่อนไข!$N$4,IF($W423&lt;50%,เงื่อนไข!$M$4)))))</f>
        <v>0</v>
      </c>
      <c r="AT423" s="179">
        <f t="shared" si="95"/>
        <v>0</v>
      </c>
      <c r="AU423" s="175">
        <f t="shared" si="96"/>
        <v>0</v>
      </c>
      <c r="AV423" s="175">
        <f>IF(AT423=0,0,AT423/$R423*เงื่อนไข!$B$4)</f>
        <v>0</v>
      </c>
      <c r="AW423" s="181">
        <f t="shared" si="99"/>
        <v>0</v>
      </c>
      <c r="AX423" s="175">
        <f>SUMIF(วันทำงาน!$F$554:$F$687,$B423,วันทำงาน!$L$554:$L$687)</f>
        <v>0</v>
      </c>
      <c r="AY423" s="182">
        <f>IF((AND($W423&gt;=100%,$W423&lt;&gt;"")),เงื่อนไข!$F$8*AQ423/$V423,0)</f>
        <v>0</v>
      </c>
    </row>
    <row r="424" spans="1:51" s="6" customFormat="1" x14ac:dyDescent="0.25">
      <c r="A424" s="124" t="str">
        <f>IF(วันทำงาน!A424&lt;&gt;"",วันทำงาน!A424,"")</f>
        <v/>
      </c>
      <c r="B424" s="124" t="str">
        <f>IF(วันทำงาน!B424&lt;&gt;"",วันทำงาน!B424,"")</f>
        <v/>
      </c>
      <c r="C424" s="124"/>
      <c r="D424" s="124" t="str">
        <f>IF(วันทำงาน!C424&lt;&gt;"",วันทำงาน!C424,"")</f>
        <v/>
      </c>
      <c r="E424" s="125" t="str">
        <f>IF(วันทำงาน!D424&lt;&gt;"",วันทำงาน!D424,"")</f>
        <v/>
      </c>
      <c r="F424" s="90" t="str">
        <f>IF(วันทำงาน!E424&lt;&gt;"",วันทำงาน!E424,"")</f>
        <v/>
      </c>
      <c r="G424" s="124" t="str">
        <f>IF(วันทำงาน!F424&lt;&gt;"",วันทำงาน!F424,"")</f>
        <v/>
      </c>
      <c r="H424" s="136" t="str">
        <f>IF(F424="Salesman",วันทำงาน!G424,"")</f>
        <v/>
      </c>
      <c r="I424" s="141" t="str">
        <f>IF($H424="","",AB424/$R424*(100%-เงื่อนไข!$B$4))</f>
        <v/>
      </c>
      <c r="J424" s="141" t="str">
        <f>IF($H424="","",AK424/$R424*(100%-เงื่อนไข!$B$4))</f>
        <v/>
      </c>
      <c r="K424" s="141" t="str">
        <f>IF($H424="","",AT424/$R424*(100%-เงื่อนไข!$B$4))</f>
        <v/>
      </c>
      <c r="L424" s="141" t="str">
        <f t="shared" ref="L424:L487" si="100">IF(H424="","",SUM(I424:K424))</f>
        <v/>
      </c>
      <c r="M424" s="142" t="str">
        <f>IF((OR(วันทำงาน!H424="",$F$1="")),"",IF(F424="Salesman",วันทำงาน!H424,""))</f>
        <v/>
      </c>
      <c r="N424" s="111">
        <f>IF($M424="",0,IF($X424="P",Y424*เงื่อนไข!$C$5,0))</f>
        <v>0</v>
      </c>
      <c r="O424" s="111">
        <f>IF($M424="",0,IF($X424="P",AH424*เงื่อนไข!$C$5,0))</f>
        <v>0</v>
      </c>
      <c r="P424" s="141">
        <f>IF($M424="",0,IF($X424="P",AQ424*เงื่อนไข!$C$5,0))</f>
        <v>0</v>
      </c>
      <c r="Q424" s="141">
        <f t="shared" ref="Q424:Q487" si="101">IF(M424="",0,SUM(N424:P424))</f>
        <v>0</v>
      </c>
      <c r="R424" s="124" t="str">
        <f>IF($A424="","",IF(วันทำงาน!J424&lt;&gt;"",วันทำงาน!J424,""))</f>
        <v/>
      </c>
      <c r="S424" s="124" t="str">
        <f>IF($A424="","",IF(วันทำงาน!K424&lt;&gt;"",วันทำงาน!K424,""))</f>
        <v/>
      </c>
      <c r="T424" s="156">
        <f>IF(วันทำงาน!AZ424&lt;&gt;"",IF(วันทำงาน!AZ424&gt;S424,S424,วันทำงาน!AZ424),"")</f>
        <v>1</v>
      </c>
      <c r="U424" s="106" t="str">
        <f>IF(A424="","",เงื่อนไข!C$4)</f>
        <v/>
      </c>
      <c r="V424" s="106">
        <f t="shared" si="88"/>
        <v>0</v>
      </c>
      <c r="W424" s="105" t="str">
        <f t="shared" si="89"/>
        <v/>
      </c>
      <c r="X424" s="186" t="str">
        <f t="shared" si="90"/>
        <v/>
      </c>
      <c r="Y424" s="184">
        <f>วันทำงาน!AQ424</f>
        <v>0</v>
      </c>
      <c r="Z424" s="150"/>
      <c r="AA424" s="150">
        <f>IF($W424="",0,IF($W424&gt;=100%,เงื่อนไข!$H$4,IF($W424&gt;=80%,เงื่อนไข!$G$4,IF($W424&gt;=50%,เงื่อนไข!$F$4,IF($W424&lt;50%,เงื่อนไข!$E$4)))))</f>
        <v>0</v>
      </c>
      <c r="AB424" s="179">
        <f t="shared" si="91"/>
        <v>0</v>
      </c>
      <c r="AC424" s="141">
        <f t="shared" si="92"/>
        <v>0</v>
      </c>
      <c r="AD424" s="175">
        <f>IF(AB424=0,0,AB424/$R424*เงื่อนไข!$B$4)</f>
        <v>0</v>
      </c>
      <c r="AE424" s="181">
        <f t="shared" si="97"/>
        <v>0</v>
      </c>
      <c r="AF424" s="175">
        <f>SUMIF(วันทำงาน!$F$554:$F$687,$B424,วันทำงาน!$J$554:$J$687)</f>
        <v>0</v>
      </c>
      <c r="AG424" s="182">
        <f>IF((AND($W424&gt;=100%,$W424&lt;&gt;"")),เงื่อนไข!$F$8*Y424/$V424,0)</f>
        <v>0</v>
      </c>
      <c r="AH424" s="181">
        <f>SUM(วันทำงาน!AR424:AT424,วันทำงาน!AV424:AX424)</f>
        <v>0</v>
      </c>
      <c r="AI424" s="150"/>
      <c r="AJ424" s="150">
        <f>IF($W424="",0,IF($W424&gt;=100%,เงื่อนไข!$L$4,IF($W424&gt;=80%,เงื่อนไข!$K$4,IF($W424&gt;=50%,เงื่อนไข!$J$4,IF($W424&lt;50%,เงื่อนไข!$I$4)))))</f>
        <v>0</v>
      </c>
      <c r="AK424" s="179">
        <f t="shared" si="93"/>
        <v>0</v>
      </c>
      <c r="AL424" s="175">
        <f t="shared" si="94"/>
        <v>0</v>
      </c>
      <c r="AM424" s="175">
        <f>IF(AK424=0,0,AK424/$R424*เงื่อนไข!$B$4)</f>
        <v>0</v>
      </c>
      <c r="AN424" s="181">
        <f t="shared" si="98"/>
        <v>0</v>
      </c>
      <c r="AO424" s="175">
        <f>SUMIF(วันทำงาน!$F$554:$F$687,$B424,วันทำงาน!$K$554:$K$687)</f>
        <v>0</v>
      </c>
      <c r="AP424" s="182">
        <f>IF((AND($W424&gt;=100%,$W424&lt;&gt;"")),เงื่อนไข!$F$8*AH424/$V424,0)</f>
        <v>0</v>
      </c>
      <c r="AQ424" s="184">
        <f>วันทำงาน!AU424</f>
        <v>0</v>
      </c>
      <c r="AR424" s="150"/>
      <c r="AS424" s="150">
        <f>IF(W424="",0,IF($W424&gt;=100%,เงื่อนไข!$P$4,IF($W424&gt;=80%,เงื่อนไข!$O$4,IF($W424&gt;=50%,เงื่อนไข!$N$4,IF($W424&lt;50%,เงื่อนไข!$M$4)))))</f>
        <v>0</v>
      </c>
      <c r="AT424" s="179">
        <f t="shared" si="95"/>
        <v>0</v>
      </c>
      <c r="AU424" s="175">
        <f t="shared" si="96"/>
        <v>0</v>
      </c>
      <c r="AV424" s="175">
        <f>IF(AT424=0,0,AT424/$R424*เงื่อนไข!$B$4)</f>
        <v>0</v>
      </c>
      <c r="AW424" s="181">
        <f t="shared" si="99"/>
        <v>0</v>
      </c>
      <c r="AX424" s="175">
        <f>SUMIF(วันทำงาน!$F$554:$F$687,$B424,วันทำงาน!$L$554:$L$687)</f>
        <v>0</v>
      </c>
      <c r="AY424" s="182">
        <f>IF((AND($W424&gt;=100%,$W424&lt;&gt;"")),เงื่อนไข!$F$8*AQ424/$V424,0)</f>
        <v>0</v>
      </c>
    </row>
    <row r="425" spans="1:51" s="6" customFormat="1" x14ac:dyDescent="0.25">
      <c r="A425" s="124" t="str">
        <f>IF(วันทำงาน!A425&lt;&gt;"",วันทำงาน!A425,"")</f>
        <v/>
      </c>
      <c r="B425" s="124" t="str">
        <f>IF(วันทำงาน!B425&lt;&gt;"",วันทำงาน!B425,"")</f>
        <v/>
      </c>
      <c r="C425" s="124"/>
      <c r="D425" s="124" t="str">
        <f>IF(วันทำงาน!C425&lt;&gt;"",วันทำงาน!C425,"")</f>
        <v/>
      </c>
      <c r="E425" s="125" t="str">
        <f>IF(วันทำงาน!D425&lt;&gt;"",วันทำงาน!D425,"")</f>
        <v/>
      </c>
      <c r="F425" s="90" t="str">
        <f>IF(วันทำงาน!E425&lt;&gt;"",วันทำงาน!E425,"")</f>
        <v/>
      </c>
      <c r="G425" s="124" t="str">
        <f>IF(วันทำงาน!F425&lt;&gt;"",วันทำงาน!F425,"")</f>
        <v/>
      </c>
      <c r="H425" s="136" t="str">
        <f>IF(F425="Salesman",วันทำงาน!G425,"")</f>
        <v/>
      </c>
      <c r="I425" s="141" t="str">
        <f>IF($H425="","",AB425/$R425*(100%-เงื่อนไข!$B$4))</f>
        <v/>
      </c>
      <c r="J425" s="141" t="str">
        <f>IF($H425="","",AK425/$R425*(100%-เงื่อนไข!$B$4))</f>
        <v/>
      </c>
      <c r="K425" s="141" t="str">
        <f>IF($H425="","",AT425/$R425*(100%-เงื่อนไข!$B$4))</f>
        <v/>
      </c>
      <c r="L425" s="141" t="str">
        <f t="shared" si="100"/>
        <v/>
      </c>
      <c r="M425" s="142" t="str">
        <f>IF((OR(วันทำงาน!H425="",$F$1="")),"",IF(F425="Salesman",วันทำงาน!H425,""))</f>
        <v/>
      </c>
      <c r="N425" s="111">
        <f>IF($M425="",0,IF($X425="P",Y425*เงื่อนไข!$C$5,0))</f>
        <v>0</v>
      </c>
      <c r="O425" s="111">
        <f>IF($M425="",0,IF($X425="P",AH425*เงื่อนไข!$C$5,0))</f>
        <v>0</v>
      </c>
      <c r="P425" s="141">
        <f>IF($M425="",0,IF($X425="P",AQ425*เงื่อนไข!$C$5,0))</f>
        <v>0</v>
      </c>
      <c r="Q425" s="141">
        <f t="shared" si="101"/>
        <v>0</v>
      </c>
      <c r="R425" s="124" t="str">
        <f>IF($A425="","",IF(วันทำงาน!J425&lt;&gt;"",วันทำงาน!J425,""))</f>
        <v/>
      </c>
      <c r="S425" s="124" t="str">
        <f>IF($A425="","",IF(วันทำงาน!K425&lt;&gt;"",วันทำงาน!K425,""))</f>
        <v/>
      </c>
      <c r="T425" s="156">
        <f>IF(วันทำงาน!AZ425&lt;&gt;"",IF(วันทำงาน!AZ425&gt;S425,S425,วันทำงาน!AZ425),"")</f>
        <v>1</v>
      </c>
      <c r="U425" s="106" t="str">
        <f>IF(A425="","",เงื่อนไข!C$4)</f>
        <v/>
      </c>
      <c r="V425" s="106">
        <f t="shared" si="88"/>
        <v>0</v>
      </c>
      <c r="W425" s="105" t="str">
        <f t="shared" si="89"/>
        <v/>
      </c>
      <c r="X425" s="186" t="str">
        <f t="shared" si="90"/>
        <v/>
      </c>
      <c r="Y425" s="184">
        <f>วันทำงาน!AQ425</f>
        <v>0</v>
      </c>
      <c r="Z425" s="150"/>
      <c r="AA425" s="150">
        <f>IF($W425="",0,IF($W425&gt;=100%,เงื่อนไข!$H$4,IF($W425&gt;=80%,เงื่อนไข!$G$4,IF($W425&gt;=50%,เงื่อนไข!$F$4,IF($W425&lt;50%,เงื่อนไข!$E$4)))))</f>
        <v>0</v>
      </c>
      <c r="AB425" s="179">
        <f t="shared" si="91"/>
        <v>0</v>
      </c>
      <c r="AC425" s="141">
        <f t="shared" si="92"/>
        <v>0</v>
      </c>
      <c r="AD425" s="175">
        <f>IF(AB425=0,0,AB425/$R425*เงื่อนไข!$B$4)</f>
        <v>0</v>
      </c>
      <c r="AE425" s="181">
        <f t="shared" si="97"/>
        <v>0</v>
      </c>
      <c r="AF425" s="175">
        <f>SUMIF(วันทำงาน!$F$554:$F$687,$B425,วันทำงาน!$J$554:$J$687)</f>
        <v>0</v>
      </c>
      <c r="AG425" s="182">
        <f>IF((AND($W425&gt;=100%,$W425&lt;&gt;"")),เงื่อนไข!$F$8*Y425/$V425,0)</f>
        <v>0</v>
      </c>
      <c r="AH425" s="181">
        <f>SUM(วันทำงาน!AR425:AT425,วันทำงาน!AV425:AX425)</f>
        <v>0</v>
      </c>
      <c r="AI425" s="150"/>
      <c r="AJ425" s="150">
        <f>IF($W425="",0,IF($W425&gt;=100%,เงื่อนไข!$L$4,IF($W425&gt;=80%,เงื่อนไข!$K$4,IF($W425&gt;=50%,เงื่อนไข!$J$4,IF($W425&lt;50%,เงื่อนไข!$I$4)))))</f>
        <v>0</v>
      </c>
      <c r="AK425" s="179">
        <f t="shared" si="93"/>
        <v>0</v>
      </c>
      <c r="AL425" s="175">
        <f t="shared" si="94"/>
        <v>0</v>
      </c>
      <c r="AM425" s="175">
        <f>IF(AK425=0,0,AK425/$R425*เงื่อนไข!$B$4)</f>
        <v>0</v>
      </c>
      <c r="AN425" s="181">
        <f t="shared" si="98"/>
        <v>0</v>
      </c>
      <c r="AO425" s="175">
        <f>SUMIF(วันทำงาน!$F$554:$F$687,$B425,วันทำงาน!$K$554:$K$687)</f>
        <v>0</v>
      </c>
      <c r="AP425" s="182">
        <f>IF((AND($W425&gt;=100%,$W425&lt;&gt;"")),เงื่อนไข!$F$8*AH425/$V425,0)</f>
        <v>0</v>
      </c>
      <c r="AQ425" s="184">
        <f>วันทำงาน!AU425</f>
        <v>0</v>
      </c>
      <c r="AR425" s="150"/>
      <c r="AS425" s="150">
        <f>IF(W425="",0,IF($W425&gt;=100%,เงื่อนไข!$P$4,IF($W425&gt;=80%,เงื่อนไข!$O$4,IF($W425&gt;=50%,เงื่อนไข!$N$4,IF($W425&lt;50%,เงื่อนไข!$M$4)))))</f>
        <v>0</v>
      </c>
      <c r="AT425" s="179">
        <f t="shared" si="95"/>
        <v>0</v>
      </c>
      <c r="AU425" s="175">
        <f t="shared" si="96"/>
        <v>0</v>
      </c>
      <c r="AV425" s="175">
        <f>IF(AT425=0,0,AT425/$R425*เงื่อนไข!$B$4)</f>
        <v>0</v>
      </c>
      <c r="AW425" s="181">
        <f t="shared" si="99"/>
        <v>0</v>
      </c>
      <c r="AX425" s="175">
        <f>SUMIF(วันทำงาน!$F$554:$F$687,$B425,วันทำงาน!$L$554:$L$687)</f>
        <v>0</v>
      </c>
      <c r="AY425" s="182">
        <f>IF((AND($W425&gt;=100%,$W425&lt;&gt;"")),เงื่อนไข!$F$8*AQ425/$V425,0)</f>
        <v>0</v>
      </c>
    </row>
    <row r="426" spans="1:51" s="6" customFormat="1" x14ac:dyDescent="0.25">
      <c r="A426" s="124" t="str">
        <f>IF(วันทำงาน!A426&lt;&gt;"",วันทำงาน!A426,"")</f>
        <v/>
      </c>
      <c r="B426" s="124" t="str">
        <f>IF(วันทำงาน!B426&lt;&gt;"",วันทำงาน!B426,"")</f>
        <v/>
      </c>
      <c r="C426" s="124"/>
      <c r="D426" s="124" t="str">
        <f>IF(วันทำงาน!C426&lt;&gt;"",วันทำงาน!C426,"")</f>
        <v/>
      </c>
      <c r="E426" s="125" t="str">
        <f>IF(วันทำงาน!D426&lt;&gt;"",วันทำงาน!D426,"")</f>
        <v/>
      </c>
      <c r="F426" s="90" t="str">
        <f>IF(วันทำงาน!E426&lt;&gt;"",วันทำงาน!E426,"")</f>
        <v/>
      </c>
      <c r="G426" s="124" t="str">
        <f>IF(วันทำงาน!F426&lt;&gt;"",วันทำงาน!F426,"")</f>
        <v/>
      </c>
      <c r="H426" s="136" t="str">
        <f>IF(F426="Salesman",วันทำงาน!G426,"")</f>
        <v/>
      </c>
      <c r="I426" s="141" t="str">
        <f>IF($H426="","",AB426/$R426*(100%-เงื่อนไข!$B$4))</f>
        <v/>
      </c>
      <c r="J426" s="141" t="str">
        <f>IF($H426="","",AK426/$R426*(100%-เงื่อนไข!$B$4))</f>
        <v/>
      </c>
      <c r="K426" s="141" t="str">
        <f>IF($H426="","",AT426/$R426*(100%-เงื่อนไข!$B$4))</f>
        <v/>
      </c>
      <c r="L426" s="141" t="str">
        <f t="shared" si="100"/>
        <v/>
      </c>
      <c r="M426" s="142" t="str">
        <f>IF((OR(วันทำงาน!H426="",$F$1="")),"",IF(F426="Salesman",วันทำงาน!H426,""))</f>
        <v/>
      </c>
      <c r="N426" s="111">
        <f>IF($M426="",0,IF($X426="P",Y426*เงื่อนไข!$C$5,0))</f>
        <v>0</v>
      </c>
      <c r="O426" s="111">
        <f>IF($M426="",0,IF($X426="P",AH426*เงื่อนไข!$C$5,0))</f>
        <v>0</v>
      </c>
      <c r="P426" s="141">
        <f>IF($M426="",0,IF($X426="P",AQ426*เงื่อนไข!$C$5,0))</f>
        <v>0</v>
      </c>
      <c r="Q426" s="141">
        <f t="shared" si="101"/>
        <v>0</v>
      </c>
      <c r="R426" s="124" t="str">
        <f>IF($A426="","",IF(วันทำงาน!J426&lt;&gt;"",วันทำงาน!J426,""))</f>
        <v/>
      </c>
      <c r="S426" s="124" t="str">
        <f>IF($A426="","",IF(วันทำงาน!K426&lt;&gt;"",วันทำงาน!K426,""))</f>
        <v/>
      </c>
      <c r="T426" s="156">
        <f>IF(วันทำงาน!AZ426&lt;&gt;"",IF(วันทำงาน!AZ426&gt;S426,S426,วันทำงาน!AZ426),"")</f>
        <v>1</v>
      </c>
      <c r="U426" s="106" t="str">
        <f>IF(A426="","",เงื่อนไข!C$4)</f>
        <v/>
      </c>
      <c r="V426" s="106">
        <f t="shared" si="88"/>
        <v>0</v>
      </c>
      <c r="W426" s="105" t="str">
        <f t="shared" si="89"/>
        <v/>
      </c>
      <c r="X426" s="186" t="str">
        <f t="shared" si="90"/>
        <v/>
      </c>
      <c r="Y426" s="184">
        <f>วันทำงาน!AQ426</f>
        <v>0</v>
      </c>
      <c r="Z426" s="150"/>
      <c r="AA426" s="150">
        <f>IF($W426="",0,IF($W426&gt;=100%,เงื่อนไข!$H$4,IF($W426&gt;=80%,เงื่อนไข!$G$4,IF($W426&gt;=50%,เงื่อนไข!$F$4,IF($W426&lt;50%,เงื่อนไข!$E$4)))))</f>
        <v>0</v>
      </c>
      <c r="AB426" s="179">
        <f t="shared" si="91"/>
        <v>0</v>
      </c>
      <c r="AC426" s="141">
        <f t="shared" si="92"/>
        <v>0</v>
      </c>
      <c r="AD426" s="175">
        <f>IF(AB426=0,0,AB426/$R426*เงื่อนไข!$B$4)</f>
        <v>0</v>
      </c>
      <c r="AE426" s="181">
        <f t="shared" si="97"/>
        <v>0</v>
      </c>
      <c r="AF426" s="175">
        <f>SUMIF(วันทำงาน!$F$554:$F$687,$B426,วันทำงาน!$J$554:$J$687)</f>
        <v>0</v>
      </c>
      <c r="AG426" s="182">
        <f>IF((AND($W426&gt;=100%,$W426&lt;&gt;"")),เงื่อนไข!$F$8*Y426/$V426,0)</f>
        <v>0</v>
      </c>
      <c r="AH426" s="181">
        <f>SUM(วันทำงาน!AR426:AT426,วันทำงาน!AV426:AX426)</f>
        <v>0</v>
      </c>
      <c r="AI426" s="150"/>
      <c r="AJ426" s="150">
        <f>IF($W426="",0,IF($W426&gt;=100%,เงื่อนไข!$L$4,IF($W426&gt;=80%,เงื่อนไข!$K$4,IF($W426&gt;=50%,เงื่อนไข!$J$4,IF($W426&lt;50%,เงื่อนไข!$I$4)))))</f>
        <v>0</v>
      </c>
      <c r="AK426" s="179">
        <f t="shared" si="93"/>
        <v>0</v>
      </c>
      <c r="AL426" s="175">
        <f t="shared" si="94"/>
        <v>0</v>
      </c>
      <c r="AM426" s="175">
        <f>IF(AK426=0,0,AK426/$R426*เงื่อนไข!$B$4)</f>
        <v>0</v>
      </c>
      <c r="AN426" s="181">
        <f t="shared" si="98"/>
        <v>0</v>
      </c>
      <c r="AO426" s="175">
        <f>SUMIF(วันทำงาน!$F$554:$F$687,$B426,วันทำงาน!$K$554:$K$687)</f>
        <v>0</v>
      </c>
      <c r="AP426" s="182">
        <f>IF((AND($W426&gt;=100%,$W426&lt;&gt;"")),เงื่อนไข!$F$8*AH426/$V426,0)</f>
        <v>0</v>
      </c>
      <c r="AQ426" s="184">
        <f>วันทำงาน!AU426</f>
        <v>0</v>
      </c>
      <c r="AR426" s="150"/>
      <c r="AS426" s="150">
        <f>IF(W426="",0,IF($W426&gt;=100%,เงื่อนไข!$P$4,IF($W426&gt;=80%,เงื่อนไข!$O$4,IF($W426&gt;=50%,เงื่อนไข!$N$4,IF($W426&lt;50%,เงื่อนไข!$M$4)))))</f>
        <v>0</v>
      </c>
      <c r="AT426" s="179">
        <f t="shared" si="95"/>
        <v>0</v>
      </c>
      <c r="AU426" s="175">
        <f t="shared" si="96"/>
        <v>0</v>
      </c>
      <c r="AV426" s="175">
        <f>IF(AT426=0,0,AT426/$R426*เงื่อนไข!$B$4)</f>
        <v>0</v>
      </c>
      <c r="AW426" s="181">
        <f t="shared" si="99"/>
        <v>0</v>
      </c>
      <c r="AX426" s="175">
        <f>SUMIF(วันทำงาน!$F$554:$F$687,$B426,วันทำงาน!$L$554:$L$687)</f>
        <v>0</v>
      </c>
      <c r="AY426" s="182">
        <f>IF((AND($W426&gt;=100%,$W426&lt;&gt;"")),เงื่อนไข!$F$8*AQ426/$V426,0)</f>
        <v>0</v>
      </c>
    </row>
    <row r="427" spans="1:51" s="6" customFormat="1" x14ac:dyDescent="0.25">
      <c r="A427" s="124" t="str">
        <f>IF(วันทำงาน!A427&lt;&gt;"",วันทำงาน!A427,"")</f>
        <v/>
      </c>
      <c r="B427" s="124" t="str">
        <f>IF(วันทำงาน!B427&lt;&gt;"",วันทำงาน!B427,"")</f>
        <v/>
      </c>
      <c r="C427" s="124"/>
      <c r="D427" s="124" t="str">
        <f>IF(วันทำงาน!C427&lt;&gt;"",วันทำงาน!C427,"")</f>
        <v/>
      </c>
      <c r="E427" s="125" t="str">
        <f>IF(วันทำงาน!D427&lt;&gt;"",วันทำงาน!D427,"")</f>
        <v/>
      </c>
      <c r="F427" s="90" t="str">
        <f>IF(วันทำงาน!E427&lt;&gt;"",วันทำงาน!E427,"")</f>
        <v/>
      </c>
      <c r="G427" s="124" t="str">
        <f>IF(วันทำงาน!F427&lt;&gt;"",วันทำงาน!F427,"")</f>
        <v/>
      </c>
      <c r="H427" s="136" t="str">
        <f>IF(F427="Salesman",วันทำงาน!G427,"")</f>
        <v/>
      </c>
      <c r="I427" s="141" t="str">
        <f>IF($H427="","",AB427/$R427*(100%-เงื่อนไข!$B$4))</f>
        <v/>
      </c>
      <c r="J427" s="141" t="str">
        <f>IF($H427="","",AK427/$R427*(100%-เงื่อนไข!$B$4))</f>
        <v/>
      </c>
      <c r="K427" s="141" t="str">
        <f>IF($H427="","",AT427/$R427*(100%-เงื่อนไข!$B$4))</f>
        <v/>
      </c>
      <c r="L427" s="141" t="str">
        <f t="shared" si="100"/>
        <v/>
      </c>
      <c r="M427" s="142" t="str">
        <f>IF((OR(วันทำงาน!H427="",$F$1="")),"",IF(F427="Salesman",วันทำงาน!H427,""))</f>
        <v/>
      </c>
      <c r="N427" s="111">
        <f>IF($M427="",0,IF($X427="P",Y427*เงื่อนไข!$C$5,0))</f>
        <v>0</v>
      </c>
      <c r="O427" s="111">
        <f>IF($M427="",0,IF($X427="P",AH427*เงื่อนไข!$C$5,0))</f>
        <v>0</v>
      </c>
      <c r="P427" s="141">
        <f>IF($M427="",0,IF($X427="P",AQ427*เงื่อนไข!$C$5,0))</f>
        <v>0</v>
      </c>
      <c r="Q427" s="141">
        <f t="shared" si="101"/>
        <v>0</v>
      </c>
      <c r="R427" s="124" t="str">
        <f>IF($A427="","",IF(วันทำงาน!J427&lt;&gt;"",วันทำงาน!J427,""))</f>
        <v/>
      </c>
      <c r="S427" s="124" t="str">
        <f>IF($A427="","",IF(วันทำงาน!K427&lt;&gt;"",วันทำงาน!K427,""))</f>
        <v/>
      </c>
      <c r="T427" s="156">
        <f>IF(วันทำงาน!AZ427&lt;&gt;"",IF(วันทำงาน!AZ427&gt;S427,S427,วันทำงาน!AZ427),"")</f>
        <v>1</v>
      </c>
      <c r="U427" s="106" t="str">
        <f>IF(A427="","",เงื่อนไข!C$4)</f>
        <v/>
      </c>
      <c r="V427" s="106">
        <f t="shared" si="88"/>
        <v>0</v>
      </c>
      <c r="W427" s="105" t="str">
        <f t="shared" si="89"/>
        <v/>
      </c>
      <c r="X427" s="186" t="str">
        <f t="shared" si="90"/>
        <v/>
      </c>
      <c r="Y427" s="184">
        <f>วันทำงาน!AQ427</f>
        <v>0</v>
      </c>
      <c r="Z427" s="150"/>
      <c r="AA427" s="150">
        <f>IF($W427="",0,IF($W427&gt;=100%,เงื่อนไข!$H$4,IF($W427&gt;=80%,เงื่อนไข!$G$4,IF($W427&gt;=50%,เงื่อนไข!$F$4,IF($W427&lt;50%,เงื่อนไข!$E$4)))))</f>
        <v>0</v>
      </c>
      <c r="AB427" s="179">
        <f t="shared" si="91"/>
        <v>0</v>
      </c>
      <c r="AC427" s="141">
        <f t="shared" si="92"/>
        <v>0</v>
      </c>
      <c r="AD427" s="175">
        <f>IF(AB427=0,0,AB427/$R427*เงื่อนไข!$B$4)</f>
        <v>0</v>
      </c>
      <c r="AE427" s="181">
        <f t="shared" si="97"/>
        <v>0</v>
      </c>
      <c r="AF427" s="175">
        <f>SUMIF(วันทำงาน!$F$554:$F$687,$B427,วันทำงาน!$J$554:$J$687)</f>
        <v>0</v>
      </c>
      <c r="AG427" s="182">
        <f>IF((AND($W427&gt;=100%,$W427&lt;&gt;"")),เงื่อนไข!$F$8*Y427/$V427,0)</f>
        <v>0</v>
      </c>
      <c r="AH427" s="181">
        <f>SUM(วันทำงาน!AR427:AT427,วันทำงาน!AV427:AX427)</f>
        <v>0</v>
      </c>
      <c r="AI427" s="150"/>
      <c r="AJ427" s="150">
        <f>IF($W427="",0,IF($W427&gt;=100%,เงื่อนไข!$L$4,IF($W427&gt;=80%,เงื่อนไข!$K$4,IF($W427&gt;=50%,เงื่อนไข!$J$4,IF($W427&lt;50%,เงื่อนไข!$I$4)))))</f>
        <v>0</v>
      </c>
      <c r="AK427" s="179">
        <f t="shared" si="93"/>
        <v>0</v>
      </c>
      <c r="AL427" s="175">
        <f t="shared" si="94"/>
        <v>0</v>
      </c>
      <c r="AM427" s="175">
        <f>IF(AK427=0,0,AK427/$R427*เงื่อนไข!$B$4)</f>
        <v>0</v>
      </c>
      <c r="AN427" s="181">
        <f t="shared" si="98"/>
        <v>0</v>
      </c>
      <c r="AO427" s="175">
        <f>SUMIF(วันทำงาน!$F$554:$F$687,$B427,วันทำงาน!$K$554:$K$687)</f>
        <v>0</v>
      </c>
      <c r="AP427" s="182">
        <f>IF((AND($W427&gt;=100%,$W427&lt;&gt;"")),เงื่อนไข!$F$8*AH427/$V427,0)</f>
        <v>0</v>
      </c>
      <c r="AQ427" s="184">
        <f>วันทำงาน!AU427</f>
        <v>0</v>
      </c>
      <c r="AR427" s="150"/>
      <c r="AS427" s="150">
        <f>IF(W427="",0,IF($W427&gt;=100%,เงื่อนไข!$P$4,IF($W427&gt;=80%,เงื่อนไข!$O$4,IF($W427&gt;=50%,เงื่อนไข!$N$4,IF($W427&lt;50%,เงื่อนไข!$M$4)))))</f>
        <v>0</v>
      </c>
      <c r="AT427" s="179">
        <f t="shared" si="95"/>
        <v>0</v>
      </c>
      <c r="AU427" s="175">
        <f t="shared" si="96"/>
        <v>0</v>
      </c>
      <c r="AV427" s="175">
        <f>IF(AT427=0,0,AT427/$R427*เงื่อนไข!$B$4)</f>
        <v>0</v>
      </c>
      <c r="AW427" s="181">
        <f t="shared" si="99"/>
        <v>0</v>
      </c>
      <c r="AX427" s="175">
        <f>SUMIF(วันทำงาน!$F$554:$F$687,$B427,วันทำงาน!$L$554:$L$687)</f>
        <v>0</v>
      </c>
      <c r="AY427" s="182">
        <f>IF((AND($W427&gt;=100%,$W427&lt;&gt;"")),เงื่อนไข!$F$8*AQ427/$V427,0)</f>
        <v>0</v>
      </c>
    </row>
    <row r="428" spans="1:51" s="6" customFormat="1" x14ac:dyDescent="0.25">
      <c r="A428" s="124" t="str">
        <f>IF(วันทำงาน!A428&lt;&gt;"",วันทำงาน!A428,"")</f>
        <v/>
      </c>
      <c r="B428" s="124" t="str">
        <f>IF(วันทำงาน!B428&lt;&gt;"",วันทำงาน!B428,"")</f>
        <v/>
      </c>
      <c r="C428" s="124"/>
      <c r="D428" s="124" t="str">
        <f>IF(วันทำงาน!C428&lt;&gt;"",วันทำงาน!C428,"")</f>
        <v/>
      </c>
      <c r="E428" s="125" t="str">
        <f>IF(วันทำงาน!D428&lt;&gt;"",วันทำงาน!D428,"")</f>
        <v/>
      </c>
      <c r="F428" s="90" t="str">
        <f>IF(วันทำงาน!E428&lt;&gt;"",วันทำงาน!E428,"")</f>
        <v/>
      </c>
      <c r="G428" s="124" t="str">
        <f>IF(วันทำงาน!F428&lt;&gt;"",วันทำงาน!F428,"")</f>
        <v/>
      </c>
      <c r="H428" s="136" t="str">
        <f>IF(F428="Salesman",วันทำงาน!G428,"")</f>
        <v/>
      </c>
      <c r="I428" s="141" t="str">
        <f>IF($H428="","",AB428/$R428*(100%-เงื่อนไข!$B$4))</f>
        <v/>
      </c>
      <c r="J428" s="141" t="str">
        <f>IF($H428="","",AK428/$R428*(100%-เงื่อนไข!$B$4))</f>
        <v/>
      </c>
      <c r="K428" s="141" t="str">
        <f>IF($H428="","",AT428/$R428*(100%-เงื่อนไข!$B$4))</f>
        <v/>
      </c>
      <c r="L428" s="141" t="str">
        <f t="shared" si="100"/>
        <v/>
      </c>
      <c r="M428" s="142" t="str">
        <f>IF((OR(วันทำงาน!H428="",$F$1="")),"",IF(F428="Salesman",วันทำงาน!H428,""))</f>
        <v/>
      </c>
      <c r="N428" s="111">
        <f>IF($M428="",0,IF($X428="P",Y428*เงื่อนไข!$C$5,0))</f>
        <v>0</v>
      </c>
      <c r="O428" s="111">
        <f>IF($M428="",0,IF($X428="P",AH428*เงื่อนไข!$C$5,0))</f>
        <v>0</v>
      </c>
      <c r="P428" s="141">
        <f>IF($M428="",0,IF($X428="P",AQ428*เงื่อนไข!$C$5,0))</f>
        <v>0</v>
      </c>
      <c r="Q428" s="141">
        <f t="shared" si="101"/>
        <v>0</v>
      </c>
      <c r="R428" s="124" t="str">
        <f>IF($A428="","",IF(วันทำงาน!J428&lt;&gt;"",วันทำงาน!J428,""))</f>
        <v/>
      </c>
      <c r="S428" s="124" t="str">
        <f>IF($A428="","",IF(วันทำงาน!K428&lt;&gt;"",วันทำงาน!K428,""))</f>
        <v/>
      </c>
      <c r="T428" s="156">
        <f>IF(วันทำงาน!AZ428&lt;&gt;"",IF(วันทำงาน!AZ428&gt;S428,S428,วันทำงาน!AZ428),"")</f>
        <v>1</v>
      </c>
      <c r="U428" s="106" t="str">
        <f>IF(A428="","",เงื่อนไข!C$4)</f>
        <v/>
      </c>
      <c r="V428" s="106">
        <f t="shared" si="88"/>
        <v>0</v>
      </c>
      <c r="W428" s="105" t="str">
        <f t="shared" si="89"/>
        <v/>
      </c>
      <c r="X428" s="186" t="str">
        <f t="shared" si="90"/>
        <v/>
      </c>
      <c r="Y428" s="184">
        <f>วันทำงาน!AQ428</f>
        <v>0</v>
      </c>
      <c r="Z428" s="150"/>
      <c r="AA428" s="150">
        <f>IF($W428="",0,IF($W428&gt;=100%,เงื่อนไข!$H$4,IF($W428&gt;=80%,เงื่อนไข!$G$4,IF($W428&gt;=50%,เงื่อนไข!$F$4,IF($W428&lt;50%,เงื่อนไข!$E$4)))))</f>
        <v>0</v>
      </c>
      <c r="AB428" s="179">
        <f t="shared" si="91"/>
        <v>0</v>
      </c>
      <c r="AC428" s="141">
        <f t="shared" si="92"/>
        <v>0</v>
      </c>
      <c r="AD428" s="175">
        <f>IF(AB428=0,0,AB428/$R428*เงื่อนไข!$B$4)</f>
        <v>0</v>
      </c>
      <c r="AE428" s="181">
        <f t="shared" si="97"/>
        <v>0</v>
      </c>
      <c r="AF428" s="175">
        <f>SUMIF(วันทำงาน!$F$554:$F$687,$B428,วันทำงาน!$J$554:$J$687)</f>
        <v>0</v>
      </c>
      <c r="AG428" s="182">
        <f>IF((AND($W428&gt;=100%,$W428&lt;&gt;"")),เงื่อนไข!$F$8*Y428/$V428,0)</f>
        <v>0</v>
      </c>
      <c r="AH428" s="181">
        <f>SUM(วันทำงาน!AR428:AT428,วันทำงาน!AV428:AX428)</f>
        <v>0</v>
      </c>
      <c r="AI428" s="150"/>
      <c r="AJ428" s="150">
        <f>IF($W428="",0,IF($W428&gt;=100%,เงื่อนไข!$L$4,IF($W428&gt;=80%,เงื่อนไข!$K$4,IF($W428&gt;=50%,เงื่อนไข!$J$4,IF($W428&lt;50%,เงื่อนไข!$I$4)))))</f>
        <v>0</v>
      </c>
      <c r="AK428" s="179">
        <f t="shared" si="93"/>
        <v>0</v>
      </c>
      <c r="AL428" s="175">
        <f t="shared" si="94"/>
        <v>0</v>
      </c>
      <c r="AM428" s="175">
        <f>IF(AK428=0,0,AK428/$R428*เงื่อนไข!$B$4)</f>
        <v>0</v>
      </c>
      <c r="AN428" s="181">
        <f t="shared" si="98"/>
        <v>0</v>
      </c>
      <c r="AO428" s="175">
        <f>SUMIF(วันทำงาน!$F$554:$F$687,$B428,วันทำงาน!$K$554:$K$687)</f>
        <v>0</v>
      </c>
      <c r="AP428" s="182">
        <f>IF((AND($W428&gt;=100%,$W428&lt;&gt;"")),เงื่อนไข!$F$8*AH428/$V428,0)</f>
        <v>0</v>
      </c>
      <c r="AQ428" s="184">
        <f>วันทำงาน!AU428</f>
        <v>0</v>
      </c>
      <c r="AR428" s="150"/>
      <c r="AS428" s="150">
        <f>IF(W428="",0,IF($W428&gt;=100%,เงื่อนไข!$P$4,IF($W428&gt;=80%,เงื่อนไข!$O$4,IF($W428&gt;=50%,เงื่อนไข!$N$4,IF($W428&lt;50%,เงื่อนไข!$M$4)))))</f>
        <v>0</v>
      </c>
      <c r="AT428" s="179">
        <f t="shared" si="95"/>
        <v>0</v>
      </c>
      <c r="AU428" s="175">
        <f t="shared" si="96"/>
        <v>0</v>
      </c>
      <c r="AV428" s="175">
        <f>IF(AT428=0,0,AT428/$R428*เงื่อนไข!$B$4)</f>
        <v>0</v>
      </c>
      <c r="AW428" s="181">
        <f t="shared" si="99"/>
        <v>0</v>
      </c>
      <c r="AX428" s="175">
        <f>SUMIF(วันทำงาน!$F$554:$F$687,$B428,วันทำงาน!$L$554:$L$687)</f>
        <v>0</v>
      </c>
      <c r="AY428" s="182">
        <f>IF((AND($W428&gt;=100%,$W428&lt;&gt;"")),เงื่อนไข!$F$8*AQ428/$V428,0)</f>
        <v>0</v>
      </c>
    </row>
    <row r="429" spans="1:51" s="6" customFormat="1" x14ac:dyDescent="0.25">
      <c r="A429" s="124" t="str">
        <f>IF(วันทำงาน!A429&lt;&gt;"",วันทำงาน!A429,"")</f>
        <v/>
      </c>
      <c r="B429" s="124" t="str">
        <f>IF(วันทำงาน!B429&lt;&gt;"",วันทำงาน!B429,"")</f>
        <v/>
      </c>
      <c r="C429" s="124"/>
      <c r="D429" s="124" t="str">
        <f>IF(วันทำงาน!C429&lt;&gt;"",วันทำงาน!C429,"")</f>
        <v/>
      </c>
      <c r="E429" s="125" t="str">
        <f>IF(วันทำงาน!D429&lt;&gt;"",วันทำงาน!D429,"")</f>
        <v/>
      </c>
      <c r="F429" s="90" t="str">
        <f>IF(วันทำงาน!E429&lt;&gt;"",วันทำงาน!E429,"")</f>
        <v/>
      </c>
      <c r="G429" s="124" t="str">
        <f>IF(วันทำงาน!F429&lt;&gt;"",วันทำงาน!F429,"")</f>
        <v/>
      </c>
      <c r="H429" s="136" t="str">
        <f>IF(F429="Salesman",วันทำงาน!G429,"")</f>
        <v/>
      </c>
      <c r="I429" s="141" t="str">
        <f>IF($H429="","",AB429/$R429*(100%-เงื่อนไข!$B$4))</f>
        <v/>
      </c>
      <c r="J429" s="141" t="str">
        <f>IF($H429="","",AK429/$R429*(100%-เงื่อนไข!$B$4))</f>
        <v/>
      </c>
      <c r="K429" s="141" t="str">
        <f>IF($H429="","",AT429/$R429*(100%-เงื่อนไข!$B$4))</f>
        <v/>
      </c>
      <c r="L429" s="141" t="str">
        <f t="shared" si="100"/>
        <v/>
      </c>
      <c r="M429" s="142" t="str">
        <f>IF((OR(วันทำงาน!H429="",$F$1="")),"",IF(F429="Salesman",วันทำงาน!H429,""))</f>
        <v/>
      </c>
      <c r="N429" s="111">
        <f>IF($M429="",0,IF($X429="P",Y429*เงื่อนไข!$C$5,0))</f>
        <v>0</v>
      </c>
      <c r="O429" s="111">
        <f>IF($M429="",0,IF($X429="P",AH429*เงื่อนไข!$C$5,0))</f>
        <v>0</v>
      </c>
      <c r="P429" s="141">
        <f>IF($M429="",0,IF($X429="P",AQ429*เงื่อนไข!$C$5,0))</f>
        <v>0</v>
      </c>
      <c r="Q429" s="141">
        <f t="shared" si="101"/>
        <v>0</v>
      </c>
      <c r="R429" s="124" t="str">
        <f>IF($A429="","",IF(วันทำงาน!J429&lt;&gt;"",วันทำงาน!J429,""))</f>
        <v/>
      </c>
      <c r="S429" s="124" t="str">
        <f>IF($A429="","",IF(วันทำงาน!K429&lt;&gt;"",วันทำงาน!K429,""))</f>
        <v/>
      </c>
      <c r="T429" s="156">
        <f>IF(วันทำงาน!AZ429&lt;&gt;"",IF(วันทำงาน!AZ429&gt;S429,S429,วันทำงาน!AZ429),"")</f>
        <v>1</v>
      </c>
      <c r="U429" s="106" t="str">
        <f>IF(A429="","",เงื่อนไข!C$4)</f>
        <v/>
      </c>
      <c r="V429" s="106">
        <f t="shared" si="88"/>
        <v>0</v>
      </c>
      <c r="W429" s="105" t="str">
        <f t="shared" si="89"/>
        <v/>
      </c>
      <c r="X429" s="186" t="str">
        <f t="shared" si="90"/>
        <v/>
      </c>
      <c r="Y429" s="184">
        <f>วันทำงาน!AQ429</f>
        <v>0</v>
      </c>
      <c r="Z429" s="150"/>
      <c r="AA429" s="150">
        <f>IF($W429="",0,IF($W429&gt;=100%,เงื่อนไข!$H$4,IF($W429&gt;=80%,เงื่อนไข!$G$4,IF($W429&gt;=50%,เงื่อนไข!$F$4,IF($W429&lt;50%,เงื่อนไข!$E$4)))))</f>
        <v>0</v>
      </c>
      <c r="AB429" s="179">
        <f t="shared" si="91"/>
        <v>0</v>
      </c>
      <c r="AC429" s="141">
        <f t="shared" si="92"/>
        <v>0</v>
      </c>
      <c r="AD429" s="175">
        <f>IF(AB429=0,0,AB429/$R429*เงื่อนไข!$B$4)</f>
        <v>0</v>
      </c>
      <c r="AE429" s="181">
        <f t="shared" si="97"/>
        <v>0</v>
      </c>
      <c r="AF429" s="175">
        <f>SUMIF(วันทำงาน!$F$554:$F$687,$B429,วันทำงาน!$J$554:$J$687)</f>
        <v>0</v>
      </c>
      <c r="AG429" s="182">
        <f>IF((AND($W429&gt;=100%,$W429&lt;&gt;"")),เงื่อนไข!$F$8*Y429/$V429,0)</f>
        <v>0</v>
      </c>
      <c r="AH429" s="181">
        <f>SUM(วันทำงาน!AR429:AT429,วันทำงาน!AV429:AX429)</f>
        <v>0</v>
      </c>
      <c r="AI429" s="150"/>
      <c r="AJ429" s="150">
        <f>IF($W429="",0,IF($W429&gt;=100%,เงื่อนไข!$L$4,IF($W429&gt;=80%,เงื่อนไข!$K$4,IF($W429&gt;=50%,เงื่อนไข!$J$4,IF($W429&lt;50%,เงื่อนไข!$I$4)))))</f>
        <v>0</v>
      </c>
      <c r="AK429" s="179">
        <f t="shared" si="93"/>
        <v>0</v>
      </c>
      <c r="AL429" s="175">
        <f t="shared" si="94"/>
        <v>0</v>
      </c>
      <c r="AM429" s="175">
        <f>IF(AK429=0,0,AK429/$R429*เงื่อนไข!$B$4)</f>
        <v>0</v>
      </c>
      <c r="AN429" s="181">
        <f t="shared" si="98"/>
        <v>0</v>
      </c>
      <c r="AO429" s="175">
        <f>SUMIF(วันทำงาน!$F$554:$F$687,$B429,วันทำงาน!$K$554:$K$687)</f>
        <v>0</v>
      </c>
      <c r="AP429" s="182">
        <f>IF((AND($W429&gt;=100%,$W429&lt;&gt;"")),เงื่อนไข!$F$8*AH429/$V429,0)</f>
        <v>0</v>
      </c>
      <c r="AQ429" s="184">
        <f>วันทำงาน!AU429</f>
        <v>0</v>
      </c>
      <c r="AR429" s="150"/>
      <c r="AS429" s="150">
        <f>IF(W429="",0,IF($W429&gt;=100%,เงื่อนไข!$P$4,IF($W429&gt;=80%,เงื่อนไข!$O$4,IF($W429&gt;=50%,เงื่อนไข!$N$4,IF($W429&lt;50%,เงื่อนไข!$M$4)))))</f>
        <v>0</v>
      </c>
      <c r="AT429" s="179">
        <f t="shared" si="95"/>
        <v>0</v>
      </c>
      <c r="AU429" s="175">
        <f t="shared" si="96"/>
        <v>0</v>
      </c>
      <c r="AV429" s="175">
        <f>IF(AT429=0,0,AT429/$R429*เงื่อนไข!$B$4)</f>
        <v>0</v>
      </c>
      <c r="AW429" s="181">
        <f t="shared" si="99"/>
        <v>0</v>
      </c>
      <c r="AX429" s="175">
        <f>SUMIF(วันทำงาน!$F$554:$F$687,$B429,วันทำงาน!$L$554:$L$687)</f>
        <v>0</v>
      </c>
      <c r="AY429" s="182">
        <f>IF((AND($W429&gt;=100%,$W429&lt;&gt;"")),เงื่อนไข!$F$8*AQ429/$V429,0)</f>
        <v>0</v>
      </c>
    </row>
    <row r="430" spans="1:51" s="6" customFormat="1" x14ac:dyDescent="0.25">
      <c r="A430" s="124" t="str">
        <f>IF(วันทำงาน!A430&lt;&gt;"",วันทำงาน!A430,"")</f>
        <v/>
      </c>
      <c r="B430" s="124" t="str">
        <f>IF(วันทำงาน!B430&lt;&gt;"",วันทำงาน!B430,"")</f>
        <v/>
      </c>
      <c r="C430" s="124"/>
      <c r="D430" s="124" t="str">
        <f>IF(วันทำงาน!C430&lt;&gt;"",วันทำงาน!C430,"")</f>
        <v/>
      </c>
      <c r="E430" s="125" t="str">
        <f>IF(วันทำงาน!D430&lt;&gt;"",วันทำงาน!D430,"")</f>
        <v/>
      </c>
      <c r="F430" s="90" t="str">
        <f>IF(วันทำงาน!E430&lt;&gt;"",วันทำงาน!E430,"")</f>
        <v/>
      </c>
      <c r="G430" s="124" t="str">
        <f>IF(วันทำงาน!F430&lt;&gt;"",วันทำงาน!F430,"")</f>
        <v/>
      </c>
      <c r="H430" s="136" t="str">
        <f>IF(F430="Salesman",วันทำงาน!G430,"")</f>
        <v/>
      </c>
      <c r="I430" s="141" t="str">
        <f>IF($H430="","",AB430/$R430*(100%-เงื่อนไข!$B$4))</f>
        <v/>
      </c>
      <c r="J430" s="141" t="str">
        <f>IF($H430="","",AK430/$R430*(100%-เงื่อนไข!$B$4))</f>
        <v/>
      </c>
      <c r="K430" s="141" t="str">
        <f>IF($H430="","",AT430/$R430*(100%-เงื่อนไข!$B$4))</f>
        <v/>
      </c>
      <c r="L430" s="141" t="str">
        <f t="shared" si="100"/>
        <v/>
      </c>
      <c r="M430" s="142" t="str">
        <f>IF((OR(วันทำงาน!H430="",$F$1="")),"",IF(F430="Salesman",วันทำงาน!H430,""))</f>
        <v/>
      </c>
      <c r="N430" s="111">
        <f>IF($M430="",0,IF($X430="P",Y430*เงื่อนไข!$C$5,0))</f>
        <v>0</v>
      </c>
      <c r="O430" s="111">
        <f>IF($M430="",0,IF($X430="P",AH430*เงื่อนไข!$C$5,0))</f>
        <v>0</v>
      </c>
      <c r="P430" s="141">
        <f>IF($M430="",0,IF($X430="P",AQ430*เงื่อนไข!$C$5,0))</f>
        <v>0</v>
      </c>
      <c r="Q430" s="141">
        <f t="shared" si="101"/>
        <v>0</v>
      </c>
      <c r="R430" s="124" t="str">
        <f>IF($A430="","",IF(วันทำงาน!J430&lt;&gt;"",วันทำงาน!J430,""))</f>
        <v/>
      </c>
      <c r="S430" s="124" t="str">
        <f>IF($A430="","",IF(วันทำงาน!K430&lt;&gt;"",วันทำงาน!K430,""))</f>
        <v/>
      </c>
      <c r="T430" s="156">
        <f>IF(วันทำงาน!AZ430&lt;&gt;"",IF(วันทำงาน!AZ430&gt;S430,S430,วันทำงาน!AZ430),"")</f>
        <v>1</v>
      </c>
      <c r="U430" s="106" t="str">
        <f>IF(A430="","",เงื่อนไข!C$4)</f>
        <v/>
      </c>
      <c r="V430" s="106">
        <f t="shared" si="88"/>
        <v>0</v>
      </c>
      <c r="W430" s="105" t="str">
        <f t="shared" si="89"/>
        <v/>
      </c>
      <c r="X430" s="186" t="str">
        <f t="shared" si="90"/>
        <v/>
      </c>
      <c r="Y430" s="184">
        <f>วันทำงาน!AQ430</f>
        <v>0</v>
      </c>
      <c r="Z430" s="150"/>
      <c r="AA430" s="150">
        <f>IF($W430="",0,IF($W430&gt;=100%,เงื่อนไข!$H$4,IF($W430&gt;=80%,เงื่อนไข!$G$4,IF($W430&gt;=50%,เงื่อนไข!$F$4,IF($W430&lt;50%,เงื่อนไข!$E$4)))))</f>
        <v>0</v>
      </c>
      <c r="AB430" s="179">
        <f t="shared" si="91"/>
        <v>0</v>
      </c>
      <c r="AC430" s="141">
        <f t="shared" si="92"/>
        <v>0</v>
      </c>
      <c r="AD430" s="175">
        <f>IF(AB430=0,0,AB430/$R430*เงื่อนไข!$B$4)</f>
        <v>0</v>
      </c>
      <c r="AE430" s="181">
        <f t="shared" si="97"/>
        <v>0</v>
      </c>
      <c r="AF430" s="175">
        <f>SUMIF(วันทำงาน!$F$554:$F$687,$B430,วันทำงาน!$J$554:$J$687)</f>
        <v>0</v>
      </c>
      <c r="AG430" s="182">
        <f>IF((AND($W430&gt;=100%,$W430&lt;&gt;"")),เงื่อนไข!$F$8*Y430/$V430,0)</f>
        <v>0</v>
      </c>
      <c r="AH430" s="181">
        <f>SUM(วันทำงาน!AR430:AT430,วันทำงาน!AV430:AX430)</f>
        <v>0</v>
      </c>
      <c r="AI430" s="150"/>
      <c r="AJ430" s="150">
        <f>IF($W430="",0,IF($W430&gt;=100%,เงื่อนไข!$L$4,IF($W430&gt;=80%,เงื่อนไข!$K$4,IF($W430&gt;=50%,เงื่อนไข!$J$4,IF($W430&lt;50%,เงื่อนไข!$I$4)))))</f>
        <v>0</v>
      </c>
      <c r="AK430" s="179">
        <f t="shared" si="93"/>
        <v>0</v>
      </c>
      <c r="AL430" s="175">
        <f t="shared" si="94"/>
        <v>0</v>
      </c>
      <c r="AM430" s="175">
        <f>IF(AK430=0,0,AK430/$R430*เงื่อนไข!$B$4)</f>
        <v>0</v>
      </c>
      <c r="AN430" s="181">
        <f t="shared" si="98"/>
        <v>0</v>
      </c>
      <c r="AO430" s="175">
        <f>SUMIF(วันทำงาน!$F$554:$F$687,$B430,วันทำงาน!$K$554:$K$687)</f>
        <v>0</v>
      </c>
      <c r="AP430" s="182">
        <f>IF((AND($W430&gt;=100%,$W430&lt;&gt;"")),เงื่อนไข!$F$8*AH430/$V430,0)</f>
        <v>0</v>
      </c>
      <c r="AQ430" s="184">
        <f>วันทำงาน!AU430</f>
        <v>0</v>
      </c>
      <c r="AR430" s="150"/>
      <c r="AS430" s="150">
        <f>IF(W430="",0,IF($W430&gt;=100%,เงื่อนไข!$P$4,IF($W430&gt;=80%,เงื่อนไข!$O$4,IF($W430&gt;=50%,เงื่อนไข!$N$4,IF($W430&lt;50%,เงื่อนไข!$M$4)))))</f>
        <v>0</v>
      </c>
      <c r="AT430" s="179">
        <f t="shared" si="95"/>
        <v>0</v>
      </c>
      <c r="AU430" s="175">
        <f t="shared" si="96"/>
        <v>0</v>
      </c>
      <c r="AV430" s="175">
        <f>IF(AT430=0,0,AT430/$R430*เงื่อนไข!$B$4)</f>
        <v>0</v>
      </c>
      <c r="AW430" s="181">
        <f t="shared" si="99"/>
        <v>0</v>
      </c>
      <c r="AX430" s="175">
        <f>SUMIF(วันทำงาน!$F$554:$F$687,$B430,วันทำงาน!$L$554:$L$687)</f>
        <v>0</v>
      </c>
      <c r="AY430" s="182">
        <f>IF((AND($W430&gt;=100%,$W430&lt;&gt;"")),เงื่อนไข!$F$8*AQ430/$V430,0)</f>
        <v>0</v>
      </c>
    </row>
    <row r="431" spans="1:51" s="6" customFormat="1" x14ac:dyDescent="0.25">
      <c r="A431" s="124" t="str">
        <f>IF(วันทำงาน!A431&lt;&gt;"",วันทำงาน!A431,"")</f>
        <v/>
      </c>
      <c r="B431" s="124" t="str">
        <f>IF(วันทำงาน!B431&lt;&gt;"",วันทำงาน!B431,"")</f>
        <v/>
      </c>
      <c r="C431" s="124"/>
      <c r="D431" s="124" t="str">
        <f>IF(วันทำงาน!C431&lt;&gt;"",วันทำงาน!C431,"")</f>
        <v/>
      </c>
      <c r="E431" s="125" t="str">
        <f>IF(วันทำงาน!D431&lt;&gt;"",วันทำงาน!D431,"")</f>
        <v/>
      </c>
      <c r="F431" s="90" t="str">
        <f>IF(วันทำงาน!E431&lt;&gt;"",วันทำงาน!E431,"")</f>
        <v/>
      </c>
      <c r="G431" s="124" t="str">
        <f>IF(วันทำงาน!F431&lt;&gt;"",วันทำงาน!F431,"")</f>
        <v/>
      </c>
      <c r="H431" s="136" t="str">
        <f>IF(F431="Salesman",วันทำงาน!G431,"")</f>
        <v/>
      </c>
      <c r="I431" s="141" t="str">
        <f>IF($H431="","",AB431/$R431*(100%-เงื่อนไข!$B$4))</f>
        <v/>
      </c>
      <c r="J431" s="141" t="str">
        <f>IF($H431="","",AK431/$R431*(100%-เงื่อนไข!$B$4))</f>
        <v/>
      </c>
      <c r="K431" s="141" t="str">
        <f>IF($H431="","",AT431/$R431*(100%-เงื่อนไข!$B$4))</f>
        <v/>
      </c>
      <c r="L431" s="141" t="str">
        <f t="shared" si="100"/>
        <v/>
      </c>
      <c r="M431" s="142" t="str">
        <f>IF((OR(วันทำงาน!H431="",$F$1="")),"",IF(F431="Salesman",วันทำงาน!H431,""))</f>
        <v/>
      </c>
      <c r="N431" s="111">
        <f>IF($M431="",0,IF($X431="P",Y431*เงื่อนไข!$C$5,0))</f>
        <v>0</v>
      </c>
      <c r="O431" s="111">
        <f>IF($M431="",0,IF($X431="P",AH431*เงื่อนไข!$C$5,0))</f>
        <v>0</v>
      </c>
      <c r="P431" s="141">
        <f>IF($M431="",0,IF($X431="P",AQ431*เงื่อนไข!$C$5,0))</f>
        <v>0</v>
      </c>
      <c r="Q431" s="141">
        <f t="shared" si="101"/>
        <v>0</v>
      </c>
      <c r="R431" s="124" t="str">
        <f>IF($A431="","",IF(วันทำงาน!J431&lt;&gt;"",วันทำงาน!J431,""))</f>
        <v/>
      </c>
      <c r="S431" s="124" t="str">
        <f>IF($A431="","",IF(วันทำงาน!K431&lt;&gt;"",วันทำงาน!K431,""))</f>
        <v/>
      </c>
      <c r="T431" s="156">
        <f>IF(วันทำงาน!AZ431&lt;&gt;"",IF(วันทำงาน!AZ431&gt;S431,S431,วันทำงาน!AZ431),"")</f>
        <v>1</v>
      </c>
      <c r="U431" s="106" t="str">
        <f>IF(A431="","",เงื่อนไข!C$4)</f>
        <v/>
      </c>
      <c r="V431" s="106">
        <f t="shared" si="88"/>
        <v>0</v>
      </c>
      <c r="W431" s="105" t="str">
        <f t="shared" si="89"/>
        <v/>
      </c>
      <c r="X431" s="186" t="str">
        <f t="shared" si="90"/>
        <v/>
      </c>
      <c r="Y431" s="184">
        <f>วันทำงาน!AQ431</f>
        <v>0</v>
      </c>
      <c r="Z431" s="150"/>
      <c r="AA431" s="150">
        <f>IF($W431="",0,IF($W431&gt;=100%,เงื่อนไข!$H$4,IF($W431&gt;=80%,เงื่อนไข!$G$4,IF($W431&gt;=50%,เงื่อนไข!$F$4,IF($W431&lt;50%,เงื่อนไข!$E$4)))))</f>
        <v>0</v>
      </c>
      <c r="AB431" s="179">
        <f t="shared" si="91"/>
        <v>0</v>
      </c>
      <c r="AC431" s="141">
        <f t="shared" si="92"/>
        <v>0</v>
      </c>
      <c r="AD431" s="175">
        <f>IF(AB431=0,0,AB431/$R431*เงื่อนไข!$B$4)</f>
        <v>0</v>
      </c>
      <c r="AE431" s="181">
        <f t="shared" si="97"/>
        <v>0</v>
      </c>
      <c r="AF431" s="175">
        <f>SUMIF(วันทำงาน!$F$554:$F$687,$B431,วันทำงาน!$J$554:$J$687)</f>
        <v>0</v>
      </c>
      <c r="AG431" s="182">
        <f>IF((AND($W431&gt;=100%,$W431&lt;&gt;"")),เงื่อนไข!$F$8*Y431/$V431,0)</f>
        <v>0</v>
      </c>
      <c r="AH431" s="181">
        <f>SUM(วันทำงาน!AR431:AT431,วันทำงาน!AV431:AX431)</f>
        <v>0</v>
      </c>
      <c r="AI431" s="150"/>
      <c r="AJ431" s="150">
        <f>IF($W431="",0,IF($W431&gt;=100%,เงื่อนไข!$L$4,IF($W431&gt;=80%,เงื่อนไข!$K$4,IF($W431&gt;=50%,เงื่อนไข!$J$4,IF($W431&lt;50%,เงื่อนไข!$I$4)))))</f>
        <v>0</v>
      </c>
      <c r="AK431" s="179">
        <f t="shared" si="93"/>
        <v>0</v>
      </c>
      <c r="AL431" s="175">
        <f t="shared" si="94"/>
        <v>0</v>
      </c>
      <c r="AM431" s="175">
        <f>IF(AK431=0,0,AK431/$R431*เงื่อนไข!$B$4)</f>
        <v>0</v>
      </c>
      <c r="AN431" s="181">
        <f t="shared" si="98"/>
        <v>0</v>
      </c>
      <c r="AO431" s="175">
        <f>SUMIF(วันทำงาน!$F$554:$F$687,$B431,วันทำงาน!$K$554:$K$687)</f>
        <v>0</v>
      </c>
      <c r="AP431" s="182">
        <f>IF((AND($W431&gt;=100%,$W431&lt;&gt;"")),เงื่อนไข!$F$8*AH431/$V431,0)</f>
        <v>0</v>
      </c>
      <c r="AQ431" s="184">
        <f>วันทำงาน!AU431</f>
        <v>0</v>
      </c>
      <c r="AR431" s="150"/>
      <c r="AS431" s="150">
        <f>IF(W431="",0,IF($W431&gt;=100%,เงื่อนไข!$P$4,IF($W431&gt;=80%,เงื่อนไข!$O$4,IF($W431&gt;=50%,เงื่อนไข!$N$4,IF($W431&lt;50%,เงื่อนไข!$M$4)))))</f>
        <v>0</v>
      </c>
      <c r="AT431" s="179">
        <f t="shared" si="95"/>
        <v>0</v>
      </c>
      <c r="AU431" s="175">
        <f t="shared" si="96"/>
        <v>0</v>
      </c>
      <c r="AV431" s="175">
        <f>IF(AT431=0,0,AT431/$R431*เงื่อนไข!$B$4)</f>
        <v>0</v>
      </c>
      <c r="AW431" s="181">
        <f t="shared" si="99"/>
        <v>0</v>
      </c>
      <c r="AX431" s="175">
        <f>SUMIF(วันทำงาน!$F$554:$F$687,$B431,วันทำงาน!$L$554:$L$687)</f>
        <v>0</v>
      </c>
      <c r="AY431" s="182">
        <f>IF((AND($W431&gt;=100%,$W431&lt;&gt;"")),เงื่อนไข!$F$8*AQ431/$V431,0)</f>
        <v>0</v>
      </c>
    </row>
    <row r="432" spans="1:51" s="6" customFormat="1" x14ac:dyDescent="0.25">
      <c r="A432" s="124" t="str">
        <f>IF(วันทำงาน!A432&lt;&gt;"",วันทำงาน!A432,"")</f>
        <v/>
      </c>
      <c r="B432" s="124" t="str">
        <f>IF(วันทำงาน!B432&lt;&gt;"",วันทำงาน!B432,"")</f>
        <v/>
      </c>
      <c r="C432" s="124"/>
      <c r="D432" s="124" t="str">
        <f>IF(วันทำงาน!C432&lt;&gt;"",วันทำงาน!C432,"")</f>
        <v/>
      </c>
      <c r="E432" s="125" t="str">
        <f>IF(วันทำงาน!D432&lt;&gt;"",วันทำงาน!D432,"")</f>
        <v/>
      </c>
      <c r="F432" s="90" t="str">
        <f>IF(วันทำงาน!E432&lt;&gt;"",วันทำงาน!E432,"")</f>
        <v/>
      </c>
      <c r="G432" s="124" t="str">
        <f>IF(วันทำงาน!F432&lt;&gt;"",วันทำงาน!F432,"")</f>
        <v/>
      </c>
      <c r="H432" s="136" t="str">
        <f>IF(F432="Salesman",วันทำงาน!G432,"")</f>
        <v/>
      </c>
      <c r="I432" s="141" t="str">
        <f>IF($H432="","",AB432/$R432*(100%-เงื่อนไข!$B$4))</f>
        <v/>
      </c>
      <c r="J432" s="141" t="str">
        <f>IF($H432="","",AK432/$R432*(100%-เงื่อนไข!$B$4))</f>
        <v/>
      </c>
      <c r="K432" s="141" t="str">
        <f>IF($H432="","",AT432/$R432*(100%-เงื่อนไข!$B$4))</f>
        <v/>
      </c>
      <c r="L432" s="141" t="str">
        <f t="shared" si="100"/>
        <v/>
      </c>
      <c r="M432" s="142" t="str">
        <f>IF((OR(วันทำงาน!H432="",$F$1="")),"",IF(F432="Salesman",วันทำงาน!H432,""))</f>
        <v/>
      </c>
      <c r="N432" s="111">
        <f>IF($M432="",0,IF($X432="P",Y432*เงื่อนไข!$C$5,0))</f>
        <v>0</v>
      </c>
      <c r="O432" s="111">
        <f>IF($M432="",0,IF($X432="P",AH432*เงื่อนไข!$C$5,0))</f>
        <v>0</v>
      </c>
      <c r="P432" s="141">
        <f>IF($M432="",0,IF($X432="P",AQ432*เงื่อนไข!$C$5,0))</f>
        <v>0</v>
      </c>
      <c r="Q432" s="141">
        <f t="shared" si="101"/>
        <v>0</v>
      </c>
      <c r="R432" s="124" t="str">
        <f>IF($A432="","",IF(วันทำงาน!J432&lt;&gt;"",วันทำงาน!J432,""))</f>
        <v/>
      </c>
      <c r="S432" s="124" t="str">
        <f>IF($A432="","",IF(วันทำงาน!K432&lt;&gt;"",วันทำงาน!K432,""))</f>
        <v/>
      </c>
      <c r="T432" s="156">
        <f>IF(วันทำงาน!AZ432&lt;&gt;"",IF(วันทำงาน!AZ432&gt;S432,S432,วันทำงาน!AZ432),"")</f>
        <v>1</v>
      </c>
      <c r="U432" s="106" t="str">
        <f>IF(A432="","",เงื่อนไข!C$4)</f>
        <v/>
      </c>
      <c r="V432" s="106">
        <f t="shared" si="88"/>
        <v>0</v>
      </c>
      <c r="W432" s="105" t="str">
        <f t="shared" si="89"/>
        <v/>
      </c>
      <c r="X432" s="186" t="str">
        <f t="shared" si="90"/>
        <v/>
      </c>
      <c r="Y432" s="184">
        <f>วันทำงาน!AQ432</f>
        <v>0</v>
      </c>
      <c r="Z432" s="150"/>
      <c r="AA432" s="150">
        <f>IF($W432="",0,IF($W432&gt;=100%,เงื่อนไข!$H$4,IF($W432&gt;=80%,เงื่อนไข!$G$4,IF($W432&gt;=50%,เงื่อนไข!$F$4,IF($W432&lt;50%,เงื่อนไข!$E$4)))))</f>
        <v>0</v>
      </c>
      <c r="AB432" s="179">
        <f t="shared" si="91"/>
        <v>0</v>
      </c>
      <c r="AC432" s="141">
        <f t="shared" si="92"/>
        <v>0</v>
      </c>
      <c r="AD432" s="175">
        <f>IF(AB432=0,0,AB432/$R432*เงื่อนไข!$B$4)</f>
        <v>0</v>
      </c>
      <c r="AE432" s="181">
        <f t="shared" si="97"/>
        <v>0</v>
      </c>
      <c r="AF432" s="175">
        <f>SUMIF(วันทำงาน!$F$554:$F$687,$B432,วันทำงาน!$J$554:$J$687)</f>
        <v>0</v>
      </c>
      <c r="AG432" s="182">
        <f>IF((AND($W432&gt;=100%,$W432&lt;&gt;"")),เงื่อนไข!$F$8*Y432/$V432,0)</f>
        <v>0</v>
      </c>
      <c r="AH432" s="181">
        <f>SUM(วันทำงาน!AR432:AT432,วันทำงาน!AV432:AX432)</f>
        <v>0</v>
      </c>
      <c r="AI432" s="150"/>
      <c r="AJ432" s="150">
        <f>IF($W432="",0,IF($W432&gt;=100%,เงื่อนไข!$L$4,IF($W432&gt;=80%,เงื่อนไข!$K$4,IF($W432&gt;=50%,เงื่อนไข!$J$4,IF($W432&lt;50%,เงื่อนไข!$I$4)))))</f>
        <v>0</v>
      </c>
      <c r="AK432" s="179">
        <f t="shared" si="93"/>
        <v>0</v>
      </c>
      <c r="AL432" s="175">
        <f t="shared" si="94"/>
        <v>0</v>
      </c>
      <c r="AM432" s="175">
        <f>IF(AK432=0,0,AK432/$R432*เงื่อนไข!$B$4)</f>
        <v>0</v>
      </c>
      <c r="AN432" s="181">
        <f t="shared" si="98"/>
        <v>0</v>
      </c>
      <c r="AO432" s="175">
        <f>SUMIF(วันทำงาน!$F$554:$F$687,$B432,วันทำงาน!$K$554:$K$687)</f>
        <v>0</v>
      </c>
      <c r="AP432" s="182">
        <f>IF((AND($W432&gt;=100%,$W432&lt;&gt;"")),เงื่อนไข!$F$8*AH432/$V432,0)</f>
        <v>0</v>
      </c>
      <c r="AQ432" s="184">
        <f>วันทำงาน!AU432</f>
        <v>0</v>
      </c>
      <c r="AR432" s="150"/>
      <c r="AS432" s="150">
        <f>IF(W432="",0,IF($W432&gt;=100%,เงื่อนไข!$P$4,IF($W432&gt;=80%,เงื่อนไข!$O$4,IF($W432&gt;=50%,เงื่อนไข!$N$4,IF($W432&lt;50%,เงื่อนไข!$M$4)))))</f>
        <v>0</v>
      </c>
      <c r="AT432" s="179">
        <f t="shared" si="95"/>
        <v>0</v>
      </c>
      <c r="AU432" s="175">
        <f t="shared" si="96"/>
        <v>0</v>
      </c>
      <c r="AV432" s="175">
        <f>IF(AT432=0,0,AT432/$R432*เงื่อนไข!$B$4)</f>
        <v>0</v>
      </c>
      <c r="AW432" s="181">
        <f t="shared" si="99"/>
        <v>0</v>
      </c>
      <c r="AX432" s="175">
        <f>SUMIF(วันทำงาน!$F$554:$F$687,$B432,วันทำงาน!$L$554:$L$687)</f>
        <v>0</v>
      </c>
      <c r="AY432" s="182">
        <f>IF((AND($W432&gt;=100%,$W432&lt;&gt;"")),เงื่อนไข!$F$8*AQ432/$V432,0)</f>
        <v>0</v>
      </c>
    </row>
    <row r="433" spans="1:51" s="6" customFormat="1" x14ac:dyDescent="0.25">
      <c r="A433" s="124" t="str">
        <f>IF(วันทำงาน!A433&lt;&gt;"",วันทำงาน!A433,"")</f>
        <v/>
      </c>
      <c r="B433" s="124" t="str">
        <f>IF(วันทำงาน!B433&lt;&gt;"",วันทำงาน!B433,"")</f>
        <v/>
      </c>
      <c r="C433" s="124"/>
      <c r="D433" s="124" t="str">
        <f>IF(วันทำงาน!C433&lt;&gt;"",วันทำงาน!C433,"")</f>
        <v/>
      </c>
      <c r="E433" s="125" t="str">
        <f>IF(วันทำงาน!D433&lt;&gt;"",วันทำงาน!D433,"")</f>
        <v/>
      </c>
      <c r="F433" s="90" t="str">
        <f>IF(วันทำงาน!E433&lt;&gt;"",วันทำงาน!E433,"")</f>
        <v/>
      </c>
      <c r="G433" s="124" t="str">
        <f>IF(วันทำงาน!F433&lt;&gt;"",วันทำงาน!F433,"")</f>
        <v/>
      </c>
      <c r="H433" s="136" t="str">
        <f>IF(F433="Salesman",วันทำงาน!G433,"")</f>
        <v/>
      </c>
      <c r="I433" s="141" t="str">
        <f>IF($H433="","",AB433/$R433*(100%-เงื่อนไข!$B$4))</f>
        <v/>
      </c>
      <c r="J433" s="141" t="str">
        <f>IF($H433="","",AK433/$R433*(100%-เงื่อนไข!$B$4))</f>
        <v/>
      </c>
      <c r="K433" s="141" t="str">
        <f>IF($H433="","",AT433/$R433*(100%-เงื่อนไข!$B$4))</f>
        <v/>
      </c>
      <c r="L433" s="141" t="str">
        <f t="shared" si="100"/>
        <v/>
      </c>
      <c r="M433" s="142" t="str">
        <f>IF((OR(วันทำงาน!H433="",$F$1="")),"",IF(F433="Salesman",วันทำงาน!H433,""))</f>
        <v/>
      </c>
      <c r="N433" s="111">
        <f>IF($M433="",0,IF($X433="P",Y433*เงื่อนไข!$C$5,0))</f>
        <v>0</v>
      </c>
      <c r="O433" s="111">
        <f>IF($M433="",0,IF($X433="P",AH433*เงื่อนไข!$C$5,0))</f>
        <v>0</v>
      </c>
      <c r="P433" s="141">
        <f>IF($M433="",0,IF($X433="P",AQ433*เงื่อนไข!$C$5,0))</f>
        <v>0</v>
      </c>
      <c r="Q433" s="141">
        <f t="shared" si="101"/>
        <v>0</v>
      </c>
      <c r="R433" s="124" t="str">
        <f>IF($A433="","",IF(วันทำงาน!J433&lt;&gt;"",วันทำงาน!J433,""))</f>
        <v/>
      </c>
      <c r="S433" s="124" t="str">
        <f>IF($A433="","",IF(วันทำงาน!K433&lt;&gt;"",วันทำงาน!K433,""))</f>
        <v/>
      </c>
      <c r="T433" s="156">
        <f>IF(วันทำงาน!AZ433&lt;&gt;"",IF(วันทำงาน!AZ433&gt;S433,S433,วันทำงาน!AZ433),"")</f>
        <v>1</v>
      </c>
      <c r="U433" s="106" t="str">
        <f>IF(A433="","",เงื่อนไข!C$4)</f>
        <v/>
      </c>
      <c r="V433" s="106">
        <f t="shared" si="88"/>
        <v>0</v>
      </c>
      <c r="W433" s="105" t="str">
        <f t="shared" si="89"/>
        <v/>
      </c>
      <c r="X433" s="186" t="str">
        <f t="shared" si="90"/>
        <v/>
      </c>
      <c r="Y433" s="184">
        <f>วันทำงาน!AQ433</f>
        <v>0</v>
      </c>
      <c r="Z433" s="150"/>
      <c r="AA433" s="150">
        <f>IF($W433="",0,IF($W433&gt;=100%,เงื่อนไข!$H$4,IF($W433&gt;=80%,เงื่อนไข!$G$4,IF($W433&gt;=50%,เงื่อนไข!$F$4,IF($W433&lt;50%,เงื่อนไข!$E$4)))))</f>
        <v>0</v>
      </c>
      <c r="AB433" s="179">
        <f t="shared" si="91"/>
        <v>0</v>
      </c>
      <c r="AC433" s="141">
        <f t="shared" si="92"/>
        <v>0</v>
      </c>
      <c r="AD433" s="175">
        <f>IF(AB433=0,0,AB433/$R433*เงื่อนไข!$B$4)</f>
        <v>0</v>
      </c>
      <c r="AE433" s="181">
        <f t="shared" si="97"/>
        <v>0</v>
      </c>
      <c r="AF433" s="175">
        <f>SUMIF(วันทำงาน!$F$554:$F$687,$B433,วันทำงาน!$J$554:$J$687)</f>
        <v>0</v>
      </c>
      <c r="AG433" s="182">
        <f>IF((AND($W433&gt;=100%,$W433&lt;&gt;"")),เงื่อนไข!$F$8*Y433/$V433,0)</f>
        <v>0</v>
      </c>
      <c r="AH433" s="181">
        <f>SUM(วันทำงาน!AR433:AT433,วันทำงาน!AV433:AX433)</f>
        <v>0</v>
      </c>
      <c r="AI433" s="150"/>
      <c r="AJ433" s="150">
        <f>IF($W433="",0,IF($W433&gt;=100%,เงื่อนไข!$L$4,IF($W433&gt;=80%,เงื่อนไข!$K$4,IF($W433&gt;=50%,เงื่อนไข!$J$4,IF($W433&lt;50%,เงื่อนไข!$I$4)))))</f>
        <v>0</v>
      </c>
      <c r="AK433" s="179">
        <f t="shared" si="93"/>
        <v>0</v>
      </c>
      <c r="AL433" s="175">
        <f t="shared" si="94"/>
        <v>0</v>
      </c>
      <c r="AM433" s="175">
        <f>IF(AK433=0,0,AK433/$R433*เงื่อนไข!$B$4)</f>
        <v>0</v>
      </c>
      <c r="AN433" s="181">
        <f t="shared" si="98"/>
        <v>0</v>
      </c>
      <c r="AO433" s="175">
        <f>SUMIF(วันทำงาน!$F$554:$F$687,$B433,วันทำงาน!$K$554:$K$687)</f>
        <v>0</v>
      </c>
      <c r="AP433" s="182">
        <f>IF((AND($W433&gt;=100%,$W433&lt;&gt;"")),เงื่อนไข!$F$8*AH433/$V433,0)</f>
        <v>0</v>
      </c>
      <c r="AQ433" s="184">
        <f>วันทำงาน!AU433</f>
        <v>0</v>
      </c>
      <c r="AR433" s="150"/>
      <c r="AS433" s="150">
        <f>IF(W433="",0,IF($W433&gt;=100%,เงื่อนไข!$P$4,IF($W433&gt;=80%,เงื่อนไข!$O$4,IF($W433&gt;=50%,เงื่อนไข!$N$4,IF($W433&lt;50%,เงื่อนไข!$M$4)))))</f>
        <v>0</v>
      </c>
      <c r="AT433" s="179">
        <f t="shared" si="95"/>
        <v>0</v>
      </c>
      <c r="AU433" s="175">
        <f t="shared" si="96"/>
        <v>0</v>
      </c>
      <c r="AV433" s="175">
        <f>IF(AT433=0,0,AT433/$R433*เงื่อนไข!$B$4)</f>
        <v>0</v>
      </c>
      <c r="AW433" s="181">
        <f t="shared" si="99"/>
        <v>0</v>
      </c>
      <c r="AX433" s="175">
        <f>SUMIF(วันทำงาน!$F$554:$F$687,$B433,วันทำงาน!$L$554:$L$687)</f>
        <v>0</v>
      </c>
      <c r="AY433" s="182">
        <f>IF((AND($W433&gt;=100%,$W433&lt;&gt;"")),เงื่อนไข!$F$8*AQ433/$V433,0)</f>
        <v>0</v>
      </c>
    </row>
    <row r="434" spans="1:51" s="6" customFormat="1" x14ac:dyDescent="0.25">
      <c r="A434" s="124" t="str">
        <f>IF(วันทำงาน!A434&lt;&gt;"",วันทำงาน!A434,"")</f>
        <v/>
      </c>
      <c r="B434" s="124" t="str">
        <f>IF(วันทำงาน!B434&lt;&gt;"",วันทำงาน!B434,"")</f>
        <v/>
      </c>
      <c r="C434" s="124"/>
      <c r="D434" s="124" t="str">
        <f>IF(วันทำงาน!C434&lt;&gt;"",วันทำงาน!C434,"")</f>
        <v/>
      </c>
      <c r="E434" s="125" t="str">
        <f>IF(วันทำงาน!D434&lt;&gt;"",วันทำงาน!D434,"")</f>
        <v/>
      </c>
      <c r="F434" s="90" t="str">
        <f>IF(วันทำงาน!E434&lt;&gt;"",วันทำงาน!E434,"")</f>
        <v/>
      </c>
      <c r="G434" s="124" t="str">
        <f>IF(วันทำงาน!F434&lt;&gt;"",วันทำงาน!F434,"")</f>
        <v/>
      </c>
      <c r="H434" s="136" t="str">
        <f>IF(F434="Salesman",วันทำงาน!G434,"")</f>
        <v/>
      </c>
      <c r="I434" s="141" t="str">
        <f>IF($H434="","",AB434/$R434*(100%-เงื่อนไข!$B$4))</f>
        <v/>
      </c>
      <c r="J434" s="141" t="str">
        <f>IF($H434="","",AK434/$R434*(100%-เงื่อนไข!$B$4))</f>
        <v/>
      </c>
      <c r="K434" s="141" t="str">
        <f>IF($H434="","",AT434/$R434*(100%-เงื่อนไข!$B$4))</f>
        <v/>
      </c>
      <c r="L434" s="141" t="str">
        <f t="shared" si="100"/>
        <v/>
      </c>
      <c r="M434" s="142" t="str">
        <f>IF((OR(วันทำงาน!H434="",$F$1="")),"",IF(F434="Salesman",วันทำงาน!H434,""))</f>
        <v/>
      </c>
      <c r="N434" s="111">
        <f>IF($M434="",0,IF($X434="P",Y434*เงื่อนไข!$C$5,0))</f>
        <v>0</v>
      </c>
      <c r="O434" s="111">
        <f>IF($M434="",0,IF($X434="P",AH434*เงื่อนไข!$C$5,0))</f>
        <v>0</v>
      </c>
      <c r="P434" s="141">
        <f>IF($M434="",0,IF($X434="P",AQ434*เงื่อนไข!$C$5,0))</f>
        <v>0</v>
      </c>
      <c r="Q434" s="141">
        <f t="shared" si="101"/>
        <v>0</v>
      </c>
      <c r="R434" s="124" t="str">
        <f>IF($A434="","",IF(วันทำงาน!J434&lt;&gt;"",วันทำงาน!J434,""))</f>
        <v/>
      </c>
      <c r="S434" s="124" t="str">
        <f>IF($A434="","",IF(วันทำงาน!K434&lt;&gt;"",วันทำงาน!K434,""))</f>
        <v/>
      </c>
      <c r="T434" s="156">
        <f>IF(วันทำงาน!AZ434&lt;&gt;"",IF(วันทำงาน!AZ434&gt;S434,S434,วันทำงาน!AZ434),"")</f>
        <v>1</v>
      </c>
      <c r="U434" s="106" t="str">
        <f>IF(A434="","",เงื่อนไข!C$4)</f>
        <v/>
      </c>
      <c r="V434" s="106">
        <f t="shared" si="88"/>
        <v>0</v>
      </c>
      <c r="W434" s="105" t="str">
        <f t="shared" si="89"/>
        <v/>
      </c>
      <c r="X434" s="186" t="str">
        <f t="shared" si="90"/>
        <v/>
      </c>
      <c r="Y434" s="184">
        <f>วันทำงาน!AQ434</f>
        <v>0</v>
      </c>
      <c r="Z434" s="150"/>
      <c r="AA434" s="150">
        <f>IF($W434="",0,IF($W434&gt;=100%,เงื่อนไข!$H$4,IF($W434&gt;=80%,เงื่อนไข!$G$4,IF($W434&gt;=50%,เงื่อนไข!$F$4,IF($W434&lt;50%,เงื่อนไข!$E$4)))))</f>
        <v>0</v>
      </c>
      <c r="AB434" s="179">
        <f t="shared" si="91"/>
        <v>0</v>
      </c>
      <c r="AC434" s="141">
        <f t="shared" si="92"/>
        <v>0</v>
      </c>
      <c r="AD434" s="175">
        <f>IF(AB434=0,0,AB434/$R434*เงื่อนไข!$B$4)</f>
        <v>0</v>
      </c>
      <c r="AE434" s="181">
        <f t="shared" si="97"/>
        <v>0</v>
      </c>
      <c r="AF434" s="175">
        <f>SUMIF(วันทำงาน!$F$554:$F$687,$B434,วันทำงาน!$J$554:$J$687)</f>
        <v>0</v>
      </c>
      <c r="AG434" s="182">
        <f>IF((AND($W434&gt;=100%,$W434&lt;&gt;"")),เงื่อนไข!$F$8*Y434/$V434,0)</f>
        <v>0</v>
      </c>
      <c r="AH434" s="181">
        <f>SUM(วันทำงาน!AR434:AT434,วันทำงาน!AV434:AX434)</f>
        <v>0</v>
      </c>
      <c r="AI434" s="150"/>
      <c r="AJ434" s="150">
        <f>IF($W434="",0,IF($W434&gt;=100%,เงื่อนไข!$L$4,IF($W434&gt;=80%,เงื่อนไข!$K$4,IF($W434&gt;=50%,เงื่อนไข!$J$4,IF($W434&lt;50%,เงื่อนไข!$I$4)))))</f>
        <v>0</v>
      </c>
      <c r="AK434" s="179">
        <f t="shared" si="93"/>
        <v>0</v>
      </c>
      <c r="AL434" s="175">
        <f t="shared" si="94"/>
        <v>0</v>
      </c>
      <c r="AM434" s="175">
        <f>IF(AK434=0,0,AK434/$R434*เงื่อนไข!$B$4)</f>
        <v>0</v>
      </c>
      <c r="AN434" s="181">
        <f t="shared" si="98"/>
        <v>0</v>
      </c>
      <c r="AO434" s="175">
        <f>SUMIF(วันทำงาน!$F$554:$F$687,$B434,วันทำงาน!$K$554:$K$687)</f>
        <v>0</v>
      </c>
      <c r="AP434" s="182">
        <f>IF((AND($W434&gt;=100%,$W434&lt;&gt;"")),เงื่อนไข!$F$8*AH434/$V434,0)</f>
        <v>0</v>
      </c>
      <c r="AQ434" s="184">
        <f>วันทำงาน!AU434</f>
        <v>0</v>
      </c>
      <c r="AR434" s="150"/>
      <c r="AS434" s="150">
        <f>IF(W434="",0,IF($W434&gt;=100%,เงื่อนไข!$P$4,IF($W434&gt;=80%,เงื่อนไข!$O$4,IF($W434&gt;=50%,เงื่อนไข!$N$4,IF($W434&lt;50%,เงื่อนไข!$M$4)))))</f>
        <v>0</v>
      </c>
      <c r="AT434" s="179">
        <f t="shared" si="95"/>
        <v>0</v>
      </c>
      <c r="AU434" s="175">
        <f t="shared" si="96"/>
        <v>0</v>
      </c>
      <c r="AV434" s="175">
        <f>IF(AT434=0,0,AT434/$R434*เงื่อนไข!$B$4)</f>
        <v>0</v>
      </c>
      <c r="AW434" s="181">
        <f t="shared" si="99"/>
        <v>0</v>
      </c>
      <c r="AX434" s="175">
        <f>SUMIF(วันทำงาน!$F$554:$F$687,$B434,วันทำงาน!$L$554:$L$687)</f>
        <v>0</v>
      </c>
      <c r="AY434" s="182">
        <f>IF((AND($W434&gt;=100%,$W434&lt;&gt;"")),เงื่อนไข!$F$8*AQ434/$V434,0)</f>
        <v>0</v>
      </c>
    </row>
    <row r="435" spans="1:51" s="6" customFormat="1" x14ac:dyDescent="0.25">
      <c r="A435" s="124" t="str">
        <f>IF(วันทำงาน!A435&lt;&gt;"",วันทำงาน!A435,"")</f>
        <v/>
      </c>
      <c r="B435" s="124" t="str">
        <f>IF(วันทำงาน!B435&lt;&gt;"",วันทำงาน!B435,"")</f>
        <v/>
      </c>
      <c r="C435" s="124"/>
      <c r="D435" s="124" t="str">
        <f>IF(วันทำงาน!C435&lt;&gt;"",วันทำงาน!C435,"")</f>
        <v/>
      </c>
      <c r="E435" s="125" t="str">
        <f>IF(วันทำงาน!D435&lt;&gt;"",วันทำงาน!D435,"")</f>
        <v/>
      </c>
      <c r="F435" s="90" t="str">
        <f>IF(วันทำงาน!E435&lt;&gt;"",วันทำงาน!E435,"")</f>
        <v/>
      </c>
      <c r="G435" s="124" t="str">
        <f>IF(วันทำงาน!F435&lt;&gt;"",วันทำงาน!F435,"")</f>
        <v/>
      </c>
      <c r="H435" s="136" t="str">
        <f>IF(F435="Salesman",วันทำงาน!G435,"")</f>
        <v/>
      </c>
      <c r="I435" s="141" t="str">
        <f>IF($H435="","",AB435/$R435*(100%-เงื่อนไข!$B$4))</f>
        <v/>
      </c>
      <c r="J435" s="141" t="str">
        <f>IF($H435="","",AK435/$R435*(100%-เงื่อนไข!$B$4))</f>
        <v/>
      </c>
      <c r="K435" s="141" t="str">
        <f>IF($H435="","",AT435/$R435*(100%-เงื่อนไข!$B$4))</f>
        <v/>
      </c>
      <c r="L435" s="141" t="str">
        <f t="shared" si="100"/>
        <v/>
      </c>
      <c r="M435" s="142" t="str">
        <f>IF((OR(วันทำงาน!H435="",$F$1="")),"",IF(F435="Salesman",วันทำงาน!H435,""))</f>
        <v/>
      </c>
      <c r="N435" s="111">
        <f>IF($M435="",0,IF($X435="P",Y435*เงื่อนไข!$C$5,0))</f>
        <v>0</v>
      </c>
      <c r="O435" s="111">
        <f>IF($M435="",0,IF($X435="P",AH435*เงื่อนไข!$C$5,0))</f>
        <v>0</v>
      </c>
      <c r="P435" s="141">
        <f>IF($M435="",0,IF($X435="P",AQ435*เงื่อนไข!$C$5,0))</f>
        <v>0</v>
      </c>
      <c r="Q435" s="141">
        <f t="shared" si="101"/>
        <v>0</v>
      </c>
      <c r="R435" s="124" t="str">
        <f>IF($A435="","",IF(วันทำงาน!J435&lt;&gt;"",วันทำงาน!J435,""))</f>
        <v/>
      </c>
      <c r="S435" s="124" t="str">
        <f>IF($A435="","",IF(วันทำงาน!K435&lt;&gt;"",วันทำงาน!K435,""))</f>
        <v/>
      </c>
      <c r="T435" s="156">
        <f>IF(วันทำงาน!AZ435&lt;&gt;"",IF(วันทำงาน!AZ435&gt;S435,S435,วันทำงาน!AZ435),"")</f>
        <v>1</v>
      </c>
      <c r="U435" s="106" t="str">
        <f>IF(A435="","",เงื่อนไข!C$4)</f>
        <v/>
      </c>
      <c r="V435" s="106">
        <f t="shared" si="88"/>
        <v>0</v>
      </c>
      <c r="W435" s="105" t="str">
        <f t="shared" si="89"/>
        <v/>
      </c>
      <c r="X435" s="186" t="str">
        <f t="shared" si="90"/>
        <v/>
      </c>
      <c r="Y435" s="184">
        <f>วันทำงาน!AQ435</f>
        <v>0</v>
      </c>
      <c r="Z435" s="150"/>
      <c r="AA435" s="150">
        <f>IF($W435="",0,IF($W435&gt;=100%,เงื่อนไข!$H$4,IF($W435&gt;=80%,เงื่อนไข!$G$4,IF($W435&gt;=50%,เงื่อนไข!$F$4,IF($W435&lt;50%,เงื่อนไข!$E$4)))))</f>
        <v>0</v>
      </c>
      <c r="AB435" s="179">
        <f t="shared" si="91"/>
        <v>0</v>
      </c>
      <c r="AC435" s="141">
        <f t="shared" si="92"/>
        <v>0</v>
      </c>
      <c r="AD435" s="175">
        <f>IF(AB435=0,0,AB435/$R435*เงื่อนไข!$B$4)</f>
        <v>0</v>
      </c>
      <c r="AE435" s="181">
        <f t="shared" si="97"/>
        <v>0</v>
      </c>
      <c r="AF435" s="175">
        <f>SUMIF(วันทำงาน!$F$554:$F$687,$B435,วันทำงาน!$J$554:$J$687)</f>
        <v>0</v>
      </c>
      <c r="AG435" s="182">
        <f>IF((AND($W435&gt;=100%,$W435&lt;&gt;"")),เงื่อนไข!$F$8*Y435/$V435,0)</f>
        <v>0</v>
      </c>
      <c r="AH435" s="181">
        <f>SUM(วันทำงาน!AR435:AT435,วันทำงาน!AV435:AX435)</f>
        <v>0</v>
      </c>
      <c r="AI435" s="150"/>
      <c r="AJ435" s="150">
        <f>IF($W435="",0,IF($W435&gt;=100%,เงื่อนไข!$L$4,IF($W435&gt;=80%,เงื่อนไข!$K$4,IF($W435&gt;=50%,เงื่อนไข!$J$4,IF($W435&lt;50%,เงื่อนไข!$I$4)))))</f>
        <v>0</v>
      </c>
      <c r="AK435" s="179">
        <f t="shared" si="93"/>
        <v>0</v>
      </c>
      <c r="AL435" s="175">
        <f t="shared" si="94"/>
        <v>0</v>
      </c>
      <c r="AM435" s="175">
        <f>IF(AK435=0,0,AK435/$R435*เงื่อนไข!$B$4)</f>
        <v>0</v>
      </c>
      <c r="AN435" s="181">
        <f t="shared" si="98"/>
        <v>0</v>
      </c>
      <c r="AO435" s="175">
        <f>SUMIF(วันทำงาน!$F$554:$F$687,$B435,วันทำงาน!$K$554:$K$687)</f>
        <v>0</v>
      </c>
      <c r="AP435" s="182">
        <f>IF((AND($W435&gt;=100%,$W435&lt;&gt;"")),เงื่อนไข!$F$8*AH435/$V435,0)</f>
        <v>0</v>
      </c>
      <c r="AQ435" s="184">
        <f>วันทำงาน!AU435</f>
        <v>0</v>
      </c>
      <c r="AR435" s="150"/>
      <c r="AS435" s="150">
        <f>IF(W435="",0,IF($W435&gt;=100%,เงื่อนไข!$P$4,IF($W435&gt;=80%,เงื่อนไข!$O$4,IF($W435&gt;=50%,เงื่อนไข!$N$4,IF($W435&lt;50%,เงื่อนไข!$M$4)))))</f>
        <v>0</v>
      </c>
      <c r="AT435" s="179">
        <f t="shared" si="95"/>
        <v>0</v>
      </c>
      <c r="AU435" s="175">
        <f t="shared" si="96"/>
        <v>0</v>
      </c>
      <c r="AV435" s="175">
        <f>IF(AT435=0,0,AT435/$R435*เงื่อนไข!$B$4)</f>
        <v>0</v>
      </c>
      <c r="AW435" s="181">
        <f t="shared" si="99"/>
        <v>0</v>
      </c>
      <c r="AX435" s="175">
        <f>SUMIF(วันทำงาน!$F$554:$F$687,$B435,วันทำงาน!$L$554:$L$687)</f>
        <v>0</v>
      </c>
      <c r="AY435" s="182">
        <f>IF((AND($W435&gt;=100%,$W435&lt;&gt;"")),เงื่อนไข!$F$8*AQ435/$V435,0)</f>
        <v>0</v>
      </c>
    </row>
    <row r="436" spans="1:51" s="6" customFormat="1" x14ac:dyDescent="0.25">
      <c r="A436" s="124" t="str">
        <f>IF(วันทำงาน!A436&lt;&gt;"",วันทำงาน!A436,"")</f>
        <v/>
      </c>
      <c r="B436" s="124" t="str">
        <f>IF(วันทำงาน!B436&lt;&gt;"",วันทำงาน!B436,"")</f>
        <v/>
      </c>
      <c r="C436" s="124"/>
      <c r="D436" s="124" t="str">
        <f>IF(วันทำงาน!C436&lt;&gt;"",วันทำงาน!C436,"")</f>
        <v/>
      </c>
      <c r="E436" s="125" t="str">
        <f>IF(วันทำงาน!D436&lt;&gt;"",วันทำงาน!D436,"")</f>
        <v/>
      </c>
      <c r="F436" s="90" t="str">
        <f>IF(วันทำงาน!E436&lt;&gt;"",วันทำงาน!E436,"")</f>
        <v/>
      </c>
      <c r="G436" s="124" t="str">
        <f>IF(วันทำงาน!F436&lt;&gt;"",วันทำงาน!F436,"")</f>
        <v/>
      </c>
      <c r="H436" s="136" t="str">
        <f>IF(F436="Salesman",วันทำงาน!G436,"")</f>
        <v/>
      </c>
      <c r="I436" s="141" t="str">
        <f>IF($H436="","",AB436/$R436*(100%-เงื่อนไข!$B$4))</f>
        <v/>
      </c>
      <c r="J436" s="141" t="str">
        <f>IF($H436="","",AK436/$R436*(100%-เงื่อนไข!$B$4))</f>
        <v/>
      </c>
      <c r="K436" s="141" t="str">
        <f>IF($H436="","",AT436/$R436*(100%-เงื่อนไข!$B$4))</f>
        <v/>
      </c>
      <c r="L436" s="141" t="str">
        <f t="shared" si="100"/>
        <v/>
      </c>
      <c r="M436" s="142" t="str">
        <f>IF((OR(วันทำงาน!H436="",$F$1="")),"",IF(F436="Salesman",วันทำงาน!H436,""))</f>
        <v/>
      </c>
      <c r="N436" s="111">
        <f>IF($M436="",0,IF($X436="P",Y436*เงื่อนไข!$C$5,0))</f>
        <v>0</v>
      </c>
      <c r="O436" s="111">
        <f>IF($M436="",0,IF($X436="P",AH436*เงื่อนไข!$C$5,0))</f>
        <v>0</v>
      </c>
      <c r="P436" s="141">
        <f>IF($M436="",0,IF($X436="P",AQ436*เงื่อนไข!$C$5,0))</f>
        <v>0</v>
      </c>
      <c r="Q436" s="141">
        <f t="shared" si="101"/>
        <v>0</v>
      </c>
      <c r="R436" s="124" t="str">
        <f>IF($A436="","",IF(วันทำงาน!J436&lt;&gt;"",วันทำงาน!J436,""))</f>
        <v/>
      </c>
      <c r="S436" s="124" t="str">
        <f>IF($A436="","",IF(วันทำงาน!K436&lt;&gt;"",วันทำงาน!K436,""))</f>
        <v/>
      </c>
      <c r="T436" s="156">
        <f>IF(วันทำงาน!AZ436&lt;&gt;"",IF(วันทำงาน!AZ436&gt;S436,S436,วันทำงาน!AZ436),"")</f>
        <v>1</v>
      </c>
      <c r="U436" s="106" t="str">
        <f>IF(A436="","",เงื่อนไข!C$4)</f>
        <v/>
      </c>
      <c r="V436" s="106">
        <f t="shared" si="88"/>
        <v>0</v>
      </c>
      <c r="W436" s="105" t="str">
        <f t="shared" si="89"/>
        <v/>
      </c>
      <c r="X436" s="186" t="str">
        <f t="shared" si="90"/>
        <v/>
      </c>
      <c r="Y436" s="184">
        <f>วันทำงาน!AQ436</f>
        <v>0</v>
      </c>
      <c r="Z436" s="150"/>
      <c r="AA436" s="150">
        <f>IF($W436="",0,IF($W436&gt;=100%,เงื่อนไข!$H$4,IF($W436&gt;=80%,เงื่อนไข!$G$4,IF($W436&gt;=50%,เงื่อนไข!$F$4,IF($W436&lt;50%,เงื่อนไข!$E$4)))))</f>
        <v>0</v>
      </c>
      <c r="AB436" s="179">
        <f t="shared" si="91"/>
        <v>0</v>
      </c>
      <c r="AC436" s="141">
        <f t="shared" si="92"/>
        <v>0</v>
      </c>
      <c r="AD436" s="175">
        <f>IF(AB436=0,0,AB436/$R436*เงื่อนไข!$B$4)</f>
        <v>0</v>
      </c>
      <c r="AE436" s="181">
        <f t="shared" si="97"/>
        <v>0</v>
      </c>
      <c r="AF436" s="175">
        <f>SUMIF(วันทำงาน!$F$554:$F$687,$B436,วันทำงาน!$J$554:$J$687)</f>
        <v>0</v>
      </c>
      <c r="AG436" s="182">
        <f>IF((AND($W436&gt;=100%,$W436&lt;&gt;"")),เงื่อนไข!$F$8*Y436/$V436,0)</f>
        <v>0</v>
      </c>
      <c r="AH436" s="181">
        <f>SUM(วันทำงาน!AR436:AT436,วันทำงาน!AV436:AX436)</f>
        <v>0</v>
      </c>
      <c r="AI436" s="150"/>
      <c r="AJ436" s="150">
        <f>IF($W436="",0,IF($W436&gt;=100%,เงื่อนไข!$L$4,IF($W436&gt;=80%,เงื่อนไข!$K$4,IF($W436&gt;=50%,เงื่อนไข!$J$4,IF($W436&lt;50%,เงื่อนไข!$I$4)))))</f>
        <v>0</v>
      </c>
      <c r="AK436" s="179">
        <f t="shared" si="93"/>
        <v>0</v>
      </c>
      <c r="AL436" s="175">
        <f t="shared" si="94"/>
        <v>0</v>
      </c>
      <c r="AM436" s="175">
        <f>IF(AK436=0,0,AK436/$R436*เงื่อนไข!$B$4)</f>
        <v>0</v>
      </c>
      <c r="AN436" s="181">
        <f t="shared" si="98"/>
        <v>0</v>
      </c>
      <c r="AO436" s="175">
        <f>SUMIF(วันทำงาน!$F$554:$F$687,$B436,วันทำงาน!$K$554:$K$687)</f>
        <v>0</v>
      </c>
      <c r="AP436" s="182">
        <f>IF((AND($W436&gt;=100%,$W436&lt;&gt;"")),เงื่อนไข!$F$8*AH436/$V436,0)</f>
        <v>0</v>
      </c>
      <c r="AQ436" s="184">
        <f>วันทำงาน!AU436</f>
        <v>0</v>
      </c>
      <c r="AR436" s="150"/>
      <c r="AS436" s="150">
        <f>IF(W436="",0,IF($W436&gt;=100%,เงื่อนไข!$P$4,IF($W436&gt;=80%,เงื่อนไข!$O$4,IF($W436&gt;=50%,เงื่อนไข!$N$4,IF($W436&lt;50%,เงื่อนไข!$M$4)))))</f>
        <v>0</v>
      </c>
      <c r="AT436" s="179">
        <f t="shared" si="95"/>
        <v>0</v>
      </c>
      <c r="AU436" s="175">
        <f t="shared" si="96"/>
        <v>0</v>
      </c>
      <c r="AV436" s="175">
        <f>IF(AT436=0,0,AT436/$R436*เงื่อนไข!$B$4)</f>
        <v>0</v>
      </c>
      <c r="AW436" s="181">
        <f t="shared" si="99"/>
        <v>0</v>
      </c>
      <c r="AX436" s="175">
        <f>SUMIF(วันทำงาน!$F$554:$F$687,$B436,วันทำงาน!$L$554:$L$687)</f>
        <v>0</v>
      </c>
      <c r="AY436" s="182">
        <f>IF((AND($W436&gt;=100%,$W436&lt;&gt;"")),เงื่อนไข!$F$8*AQ436/$V436,0)</f>
        <v>0</v>
      </c>
    </row>
    <row r="437" spans="1:51" s="6" customFormat="1" x14ac:dyDescent="0.25">
      <c r="A437" s="124" t="str">
        <f>IF(วันทำงาน!A437&lt;&gt;"",วันทำงาน!A437,"")</f>
        <v/>
      </c>
      <c r="B437" s="124" t="str">
        <f>IF(วันทำงาน!B437&lt;&gt;"",วันทำงาน!B437,"")</f>
        <v/>
      </c>
      <c r="C437" s="124"/>
      <c r="D437" s="124" t="str">
        <f>IF(วันทำงาน!C437&lt;&gt;"",วันทำงาน!C437,"")</f>
        <v/>
      </c>
      <c r="E437" s="125" t="str">
        <f>IF(วันทำงาน!D437&lt;&gt;"",วันทำงาน!D437,"")</f>
        <v/>
      </c>
      <c r="F437" s="90" t="str">
        <f>IF(วันทำงาน!E437&lt;&gt;"",วันทำงาน!E437,"")</f>
        <v/>
      </c>
      <c r="G437" s="124" t="str">
        <f>IF(วันทำงาน!F437&lt;&gt;"",วันทำงาน!F437,"")</f>
        <v/>
      </c>
      <c r="H437" s="136" t="str">
        <f>IF(F437="Salesman",วันทำงาน!G437,"")</f>
        <v/>
      </c>
      <c r="I437" s="141" t="str">
        <f>IF($H437="","",AB437/$R437*(100%-เงื่อนไข!$B$4))</f>
        <v/>
      </c>
      <c r="J437" s="141" t="str">
        <f>IF($H437="","",AK437/$R437*(100%-เงื่อนไข!$B$4))</f>
        <v/>
      </c>
      <c r="K437" s="141" t="str">
        <f>IF($H437="","",AT437/$R437*(100%-เงื่อนไข!$B$4))</f>
        <v/>
      </c>
      <c r="L437" s="141" t="str">
        <f t="shared" si="100"/>
        <v/>
      </c>
      <c r="M437" s="142" t="str">
        <f>IF((OR(วันทำงาน!H437="",$F$1="")),"",IF(F437="Salesman",วันทำงาน!H437,""))</f>
        <v/>
      </c>
      <c r="N437" s="111">
        <f>IF($M437="",0,IF($X437="P",Y437*เงื่อนไข!$C$5,0))</f>
        <v>0</v>
      </c>
      <c r="O437" s="111">
        <f>IF($M437="",0,IF($X437="P",AH437*เงื่อนไข!$C$5,0))</f>
        <v>0</v>
      </c>
      <c r="P437" s="141">
        <f>IF($M437="",0,IF($X437="P",AQ437*เงื่อนไข!$C$5,0))</f>
        <v>0</v>
      </c>
      <c r="Q437" s="141">
        <f t="shared" si="101"/>
        <v>0</v>
      </c>
      <c r="R437" s="124" t="str">
        <f>IF($A437="","",IF(วันทำงาน!J437&lt;&gt;"",วันทำงาน!J437,""))</f>
        <v/>
      </c>
      <c r="S437" s="124" t="str">
        <f>IF($A437="","",IF(วันทำงาน!K437&lt;&gt;"",วันทำงาน!K437,""))</f>
        <v/>
      </c>
      <c r="T437" s="156">
        <f>IF(วันทำงาน!AZ437&lt;&gt;"",IF(วันทำงาน!AZ437&gt;S437,S437,วันทำงาน!AZ437),"")</f>
        <v>1</v>
      </c>
      <c r="U437" s="106" t="str">
        <f>IF(A437="","",เงื่อนไข!C$4)</f>
        <v/>
      </c>
      <c r="V437" s="106">
        <f t="shared" si="88"/>
        <v>0</v>
      </c>
      <c r="W437" s="105" t="str">
        <f t="shared" si="89"/>
        <v/>
      </c>
      <c r="X437" s="186" t="str">
        <f t="shared" si="90"/>
        <v/>
      </c>
      <c r="Y437" s="184">
        <f>วันทำงาน!AQ437</f>
        <v>0</v>
      </c>
      <c r="Z437" s="150"/>
      <c r="AA437" s="150">
        <f>IF($W437="",0,IF($W437&gt;=100%,เงื่อนไข!$H$4,IF($W437&gt;=80%,เงื่อนไข!$G$4,IF($W437&gt;=50%,เงื่อนไข!$F$4,IF($W437&lt;50%,เงื่อนไข!$E$4)))))</f>
        <v>0</v>
      </c>
      <c r="AB437" s="179">
        <f t="shared" si="91"/>
        <v>0</v>
      </c>
      <c r="AC437" s="141">
        <f t="shared" si="92"/>
        <v>0</v>
      </c>
      <c r="AD437" s="175">
        <f>IF(AB437=0,0,AB437/$R437*เงื่อนไข!$B$4)</f>
        <v>0</v>
      </c>
      <c r="AE437" s="181">
        <f t="shared" si="97"/>
        <v>0</v>
      </c>
      <c r="AF437" s="175">
        <f>SUMIF(วันทำงาน!$F$554:$F$687,$B437,วันทำงาน!$J$554:$J$687)</f>
        <v>0</v>
      </c>
      <c r="AG437" s="182">
        <f>IF((AND($W437&gt;=100%,$W437&lt;&gt;"")),เงื่อนไข!$F$8*Y437/$V437,0)</f>
        <v>0</v>
      </c>
      <c r="AH437" s="181">
        <f>SUM(วันทำงาน!AR437:AT437,วันทำงาน!AV437:AX437)</f>
        <v>0</v>
      </c>
      <c r="AI437" s="150"/>
      <c r="AJ437" s="150">
        <f>IF($W437="",0,IF($W437&gt;=100%,เงื่อนไข!$L$4,IF($W437&gt;=80%,เงื่อนไข!$K$4,IF($W437&gt;=50%,เงื่อนไข!$J$4,IF($W437&lt;50%,เงื่อนไข!$I$4)))))</f>
        <v>0</v>
      </c>
      <c r="AK437" s="179">
        <f t="shared" si="93"/>
        <v>0</v>
      </c>
      <c r="AL437" s="175">
        <f t="shared" si="94"/>
        <v>0</v>
      </c>
      <c r="AM437" s="175">
        <f>IF(AK437=0,0,AK437/$R437*เงื่อนไข!$B$4)</f>
        <v>0</v>
      </c>
      <c r="AN437" s="181">
        <f t="shared" si="98"/>
        <v>0</v>
      </c>
      <c r="AO437" s="175">
        <f>SUMIF(วันทำงาน!$F$554:$F$687,$B437,วันทำงาน!$K$554:$K$687)</f>
        <v>0</v>
      </c>
      <c r="AP437" s="182">
        <f>IF((AND($W437&gt;=100%,$W437&lt;&gt;"")),เงื่อนไข!$F$8*AH437/$V437,0)</f>
        <v>0</v>
      </c>
      <c r="AQ437" s="184">
        <f>วันทำงาน!AU437</f>
        <v>0</v>
      </c>
      <c r="AR437" s="150"/>
      <c r="AS437" s="150">
        <f>IF(W437="",0,IF($W437&gt;=100%,เงื่อนไข!$P$4,IF($W437&gt;=80%,เงื่อนไข!$O$4,IF($W437&gt;=50%,เงื่อนไข!$N$4,IF($W437&lt;50%,เงื่อนไข!$M$4)))))</f>
        <v>0</v>
      </c>
      <c r="AT437" s="179">
        <f t="shared" si="95"/>
        <v>0</v>
      </c>
      <c r="AU437" s="175">
        <f t="shared" si="96"/>
        <v>0</v>
      </c>
      <c r="AV437" s="175">
        <f>IF(AT437=0,0,AT437/$R437*เงื่อนไข!$B$4)</f>
        <v>0</v>
      </c>
      <c r="AW437" s="181">
        <f t="shared" si="99"/>
        <v>0</v>
      </c>
      <c r="AX437" s="175">
        <f>SUMIF(วันทำงาน!$F$554:$F$687,$B437,วันทำงาน!$L$554:$L$687)</f>
        <v>0</v>
      </c>
      <c r="AY437" s="182">
        <f>IF((AND($W437&gt;=100%,$W437&lt;&gt;"")),เงื่อนไข!$F$8*AQ437/$V437,0)</f>
        <v>0</v>
      </c>
    </row>
    <row r="438" spans="1:51" s="6" customFormat="1" x14ac:dyDescent="0.25">
      <c r="A438" s="124" t="str">
        <f>IF(วันทำงาน!A438&lt;&gt;"",วันทำงาน!A438,"")</f>
        <v/>
      </c>
      <c r="B438" s="124" t="str">
        <f>IF(วันทำงาน!B438&lt;&gt;"",วันทำงาน!B438,"")</f>
        <v/>
      </c>
      <c r="C438" s="124"/>
      <c r="D438" s="124" t="str">
        <f>IF(วันทำงาน!C438&lt;&gt;"",วันทำงาน!C438,"")</f>
        <v/>
      </c>
      <c r="E438" s="125" t="str">
        <f>IF(วันทำงาน!D438&lt;&gt;"",วันทำงาน!D438,"")</f>
        <v/>
      </c>
      <c r="F438" s="90" t="str">
        <f>IF(วันทำงาน!E438&lt;&gt;"",วันทำงาน!E438,"")</f>
        <v/>
      </c>
      <c r="G438" s="124" t="str">
        <f>IF(วันทำงาน!F438&lt;&gt;"",วันทำงาน!F438,"")</f>
        <v/>
      </c>
      <c r="H438" s="136" t="str">
        <f>IF(F438="Salesman",วันทำงาน!G438,"")</f>
        <v/>
      </c>
      <c r="I438" s="141" t="str">
        <f>IF($H438="","",AB438/$R438*(100%-เงื่อนไข!$B$4))</f>
        <v/>
      </c>
      <c r="J438" s="141" t="str">
        <f>IF($H438="","",AK438/$R438*(100%-เงื่อนไข!$B$4))</f>
        <v/>
      </c>
      <c r="K438" s="141" t="str">
        <f>IF($H438="","",AT438/$R438*(100%-เงื่อนไข!$B$4))</f>
        <v/>
      </c>
      <c r="L438" s="141" t="str">
        <f t="shared" si="100"/>
        <v/>
      </c>
      <c r="M438" s="142" t="str">
        <f>IF((OR(วันทำงาน!H438="",$F$1="")),"",IF(F438="Salesman",วันทำงาน!H438,""))</f>
        <v/>
      </c>
      <c r="N438" s="111">
        <f>IF($M438="",0,IF($X438="P",Y438*เงื่อนไข!$C$5,0))</f>
        <v>0</v>
      </c>
      <c r="O438" s="111">
        <f>IF($M438="",0,IF($X438="P",AH438*เงื่อนไข!$C$5,0))</f>
        <v>0</v>
      </c>
      <c r="P438" s="141">
        <f>IF($M438="",0,IF($X438="P",AQ438*เงื่อนไข!$C$5,0))</f>
        <v>0</v>
      </c>
      <c r="Q438" s="141">
        <f t="shared" si="101"/>
        <v>0</v>
      </c>
      <c r="R438" s="124" t="str">
        <f>IF($A438="","",IF(วันทำงาน!J438&lt;&gt;"",วันทำงาน!J438,""))</f>
        <v/>
      </c>
      <c r="S438" s="124" t="str">
        <f>IF($A438="","",IF(วันทำงาน!K438&lt;&gt;"",วันทำงาน!K438,""))</f>
        <v/>
      </c>
      <c r="T438" s="156">
        <f>IF(วันทำงาน!AZ438&lt;&gt;"",IF(วันทำงาน!AZ438&gt;S438,S438,วันทำงาน!AZ438),"")</f>
        <v>1</v>
      </c>
      <c r="U438" s="106" t="str">
        <f>IF(A438="","",เงื่อนไข!C$4)</f>
        <v/>
      </c>
      <c r="V438" s="106">
        <f t="shared" si="88"/>
        <v>0</v>
      </c>
      <c r="W438" s="105" t="str">
        <f t="shared" si="89"/>
        <v/>
      </c>
      <c r="X438" s="186" t="str">
        <f t="shared" si="90"/>
        <v/>
      </c>
      <c r="Y438" s="184">
        <f>วันทำงาน!AQ438</f>
        <v>0</v>
      </c>
      <c r="Z438" s="150"/>
      <c r="AA438" s="150">
        <f>IF($W438="",0,IF($W438&gt;=100%,เงื่อนไข!$H$4,IF($W438&gt;=80%,เงื่อนไข!$G$4,IF($W438&gt;=50%,เงื่อนไข!$F$4,IF($W438&lt;50%,เงื่อนไข!$E$4)))))</f>
        <v>0</v>
      </c>
      <c r="AB438" s="179">
        <f t="shared" si="91"/>
        <v>0</v>
      </c>
      <c r="AC438" s="141">
        <f t="shared" si="92"/>
        <v>0</v>
      </c>
      <c r="AD438" s="175">
        <f>IF(AB438=0,0,AB438/$R438*เงื่อนไข!$B$4)</f>
        <v>0</v>
      </c>
      <c r="AE438" s="181">
        <f t="shared" si="97"/>
        <v>0</v>
      </c>
      <c r="AF438" s="175">
        <f>SUMIF(วันทำงาน!$F$554:$F$687,$B438,วันทำงาน!$J$554:$J$687)</f>
        <v>0</v>
      </c>
      <c r="AG438" s="182">
        <f>IF((AND($W438&gt;=100%,$W438&lt;&gt;"")),เงื่อนไข!$F$8*Y438/$V438,0)</f>
        <v>0</v>
      </c>
      <c r="AH438" s="181">
        <f>SUM(วันทำงาน!AR438:AT438,วันทำงาน!AV438:AX438)</f>
        <v>0</v>
      </c>
      <c r="AI438" s="150"/>
      <c r="AJ438" s="150">
        <f>IF($W438="",0,IF($W438&gt;=100%,เงื่อนไข!$L$4,IF($W438&gt;=80%,เงื่อนไข!$K$4,IF($W438&gt;=50%,เงื่อนไข!$J$4,IF($W438&lt;50%,เงื่อนไข!$I$4)))))</f>
        <v>0</v>
      </c>
      <c r="AK438" s="179">
        <f t="shared" si="93"/>
        <v>0</v>
      </c>
      <c r="AL438" s="175">
        <f t="shared" si="94"/>
        <v>0</v>
      </c>
      <c r="AM438" s="175">
        <f>IF(AK438=0,0,AK438/$R438*เงื่อนไข!$B$4)</f>
        <v>0</v>
      </c>
      <c r="AN438" s="181">
        <f t="shared" si="98"/>
        <v>0</v>
      </c>
      <c r="AO438" s="175">
        <f>SUMIF(วันทำงาน!$F$554:$F$687,$B438,วันทำงาน!$K$554:$K$687)</f>
        <v>0</v>
      </c>
      <c r="AP438" s="182">
        <f>IF((AND($W438&gt;=100%,$W438&lt;&gt;"")),เงื่อนไข!$F$8*AH438/$V438,0)</f>
        <v>0</v>
      </c>
      <c r="AQ438" s="184">
        <f>วันทำงาน!AU438</f>
        <v>0</v>
      </c>
      <c r="AR438" s="150"/>
      <c r="AS438" s="150">
        <f>IF(W438="",0,IF($W438&gt;=100%,เงื่อนไข!$P$4,IF($W438&gt;=80%,เงื่อนไข!$O$4,IF($W438&gt;=50%,เงื่อนไข!$N$4,IF($W438&lt;50%,เงื่อนไข!$M$4)))))</f>
        <v>0</v>
      </c>
      <c r="AT438" s="179">
        <f t="shared" si="95"/>
        <v>0</v>
      </c>
      <c r="AU438" s="175">
        <f t="shared" si="96"/>
        <v>0</v>
      </c>
      <c r="AV438" s="175">
        <f>IF(AT438=0,0,AT438/$R438*เงื่อนไข!$B$4)</f>
        <v>0</v>
      </c>
      <c r="AW438" s="181">
        <f t="shared" si="99"/>
        <v>0</v>
      </c>
      <c r="AX438" s="175">
        <f>SUMIF(วันทำงาน!$F$554:$F$687,$B438,วันทำงาน!$L$554:$L$687)</f>
        <v>0</v>
      </c>
      <c r="AY438" s="182">
        <f>IF((AND($W438&gt;=100%,$W438&lt;&gt;"")),เงื่อนไข!$F$8*AQ438/$V438,0)</f>
        <v>0</v>
      </c>
    </row>
    <row r="439" spans="1:51" s="6" customFormat="1" x14ac:dyDescent="0.25">
      <c r="A439" s="124" t="str">
        <f>IF(วันทำงาน!A439&lt;&gt;"",วันทำงาน!A439,"")</f>
        <v/>
      </c>
      <c r="B439" s="124" t="str">
        <f>IF(วันทำงาน!B439&lt;&gt;"",วันทำงาน!B439,"")</f>
        <v/>
      </c>
      <c r="C439" s="124"/>
      <c r="D439" s="124" t="str">
        <f>IF(วันทำงาน!C439&lt;&gt;"",วันทำงาน!C439,"")</f>
        <v/>
      </c>
      <c r="E439" s="125" t="str">
        <f>IF(วันทำงาน!D439&lt;&gt;"",วันทำงาน!D439,"")</f>
        <v/>
      </c>
      <c r="F439" s="90" t="str">
        <f>IF(วันทำงาน!E439&lt;&gt;"",วันทำงาน!E439,"")</f>
        <v/>
      </c>
      <c r="G439" s="124" t="str">
        <f>IF(วันทำงาน!F439&lt;&gt;"",วันทำงาน!F439,"")</f>
        <v/>
      </c>
      <c r="H439" s="136" t="str">
        <f>IF(F439="Salesman",วันทำงาน!G439,"")</f>
        <v/>
      </c>
      <c r="I439" s="141" t="str">
        <f>IF($H439="","",AB439/$R439*(100%-เงื่อนไข!$B$4))</f>
        <v/>
      </c>
      <c r="J439" s="141" t="str">
        <f>IF($H439="","",AK439/$R439*(100%-เงื่อนไข!$B$4))</f>
        <v/>
      </c>
      <c r="K439" s="141" t="str">
        <f>IF($H439="","",AT439/$R439*(100%-เงื่อนไข!$B$4))</f>
        <v/>
      </c>
      <c r="L439" s="141" t="str">
        <f t="shared" si="100"/>
        <v/>
      </c>
      <c r="M439" s="142" t="str">
        <f>IF((OR(วันทำงาน!H439="",$F$1="")),"",IF(F439="Salesman",วันทำงาน!H439,""))</f>
        <v/>
      </c>
      <c r="N439" s="111">
        <f>IF($M439="",0,IF($X439="P",Y439*เงื่อนไข!$C$5,0))</f>
        <v>0</v>
      </c>
      <c r="O439" s="111">
        <f>IF($M439="",0,IF($X439="P",AH439*เงื่อนไข!$C$5,0))</f>
        <v>0</v>
      </c>
      <c r="P439" s="141">
        <f>IF($M439="",0,IF($X439="P",AQ439*เงื่อนไข!$C$5,0))</f>
        <v>0</v>
      </c>
      <c r="Q439" s="141">
        <f t="shared" si="101"/>
        <v>0</v>
      </c>
      <c r="R439" s="124" t="str">
        <f>IF($A439="","",IF(วันทำงาน!J439&lt;&gt;"",วันทำงาน!J439,""))</f>
        <v/>
      </c>
      <c r="S439" s="124" t="str">
        <f>IF($A439="","",IF(วันทำงาน!K439&lt;&gt;"",วันทำงาน!K439,""))</f>
        <v/>
      </c>
      <c r="T439" s="156">
        <f>IF(วันทำงาน!AZ439&lt;&gt;"",IF(วันทำงาน!AZ439&gt;S439,S439,วันทำงาน!AZ439),"")</f>
        <v>1</v>
      </c>
      <c r="U439" s="106" t="str">
        <f>IF(A439="","",เงื่อนไข!C$4)</f>
        <v/>
      </c>
      <c r="V439" s="106">
        <f t="shared" si="88"/>
        <v>0</v>
      </c>
      <c r="W439" s="105" t="str">
        <f t="shared" si="89"/>
        <v/>
      </c>
      <c r="X439" s="186" t="str">
        <f t="shared" si="90"/>
        <v/>
      </c>
      <c r="Y439" s="184">
        <f>วันทำงาน!AQ439</f>
        <v>0</v>
      </c>
      <c r="Z439" s="150"/>
      <c r="AA439" s="150">
        <f>IF($W439="",0,IF($W439&gt;=100%,เงื่อนไข!$H$4,IF($W439&gt;=80%,เงื่อนไข!$G$4,IF($W439&gt;=50%,เงื่อนไข!$F$4,IF($W439&lt;50%,เงื่อนไข!$E$4)))))</f>
        <v>0</v>
      </c>
      <c r="AB439" s="179">
        <f t="shared" si="91"/>
        <v>0</v>
      </c>
      <c r="AC439" s="141">
        <f t="shared" si="92"/>
        <v>0</v>
      </c>
      <c r="AD439" s="175">
        <f>IF(AB439=0,0,AB439/$R439*เงื่อนไข!$B$4)</f>
        <v>0</v>
      </c>
      <c r="AE439" s="181">
        <f t="shared" si="97"/>
        <v>0</v>
      </c>
      <c r="AF439" s="175">
        <f>SUMIF(วันทำงาน!$F$554:$F$687,$B439,วันทำงาน!$J$554:$J$687)</f>
        <v>0</v>
      </c>
      <c r="AG439" s="182">
        <f>IF((AND($W439&gt;=100%,$W439&lt;&gt;"")),เงื่อนไข!$F$8*Y439/$V439,0)</f>
        <v>0</v>
      </c>
      <c r="AH439" s="181">
        <f>SUM(วันทำงาน!AR439:AT439,วันทำงาน!AV439:AX439)</f>
        <v>0</v>
      </c>
      <c r="AI439" s="150"/>
      <c r="AJ439" s="150">
        <f>IF($W439="",0,IF($W439&gt;=100%,เงื่อนไข!$L$4,IF($W439&gt;=80%,เงื่อนไข!$K$4,IF($W439&gt;=50%,เงื่อนไข!$J$4,IF($W439&lt;50%,เงื่อนไข!$I$4)))))</f>
        <v>0</v>
      </c>
      <c r="AK439" s="179">
        <f t="shared" si="93"/>
        <v>0</v>
      </c>
      <c r="AL439" s="175">
        <f t="shared" si="94"/>
        <v>0</v>
      </c>
      <c r="AM439" s="175">
        <f>IF(AK439=0,0,AK439/$R439*เงื่อนไข!$B$4)</f>
        <v>0</v>
      </c>
      <c r="AN439" s="181">
        <f t="shared" si="98"/>
        <v>0</v>
      </c>
      <c r="AO439" s="175">
        <f>SUMIF(วันทำงาน!$F$554:$F$687,$B439,วันทำงาน!$K$554:$K$687)</f>
        <v>0</v>
      </c>
      <c r="AP439" s="182">
        <f>IF((AND($W439&gt;=100%,$W439&lt;&gt;"")),เงื่อนไข!$F$8*AH439/$V439,0)</f>
        <v>0</v>
      </c>
      <c r="AQ439" s="184">
        <f>วันทำงาน!AU439</f>
        <v>0</v>
      </c>
      <c r="AR439" s="150"/>
      <c r="AS439" s="150">
        <f>IF(W439="",0,IF($W439&gt;=100%,เงื่อนไข!$P$4,IF($W439&gt;=80%,เงื่อนไข!$O$4,IF($W439&gt;=50%,เงื่อนไข!$N$4,IF($W439&lt;50%,เงื่อนไข!$M$4)))))</f>
        <v>0</v>
      </c>
      <c r="AT439" s="179">
        <f t="shared" si="95"/>
        <v>0</v>
      </c>
      <c r="AU439" s="175">
        <f t="shared" si="96"/>
        <v>0</v>
      </c>
      <c r="AV439" s="175">
        <f>IF(AT439=0,0,AT439/$R439*เงื่อนไข!$B$4)</f>
        <v>0</v>
      </c>
      <c r="AW439" s="181">
        <f t="shared" si="99"/>
        <v>0</v>
      </c>
      <c r="AX439" s="175">
        <f>SUMIF(วันทำงาน!$F$554:$F$687,$B439,วันทำงาน!$L$554:$L$687)</f>
        <v>0</v>
      </c>
      <c r="AY439" s="182">
        <f>IF((AND($W439&gt;=100%,$W439&lt;&gt;"")),เงื่อนไข!$F$8*AQ439/$V439,0)</f>
        <v>0</v>
      </c>
    </row>
    <row r="440" spans="1:51" s="6" customFormat="1" x14ac:dyDescent="0.25">
      <c r="A440" s="124" t="str">
        <f>IF(วันทำงาน!A440&lt;&gt;"",วันทำงาน!A440,"")</f>
        <v/>
      </c>
      <c r="B440" s="124" t="str">
        <f>IF(วันทำงาน!B440&lt;&gt;"",วันทำงาน!B440,"")</f>
        <v/>
      </c>
      <c r="C440" s="124"/>
      <c r="D440" s="124" t="str">
        <f>IF(วันทำงาน!C440&lt;&gt;"",วันทำงาน!C440,"")</f>
        <v/>
      </c>
      <c r="E440" s="125" t="str">
        <f>IF(วันทำงาน!D440&lt;&gt;"",วันทำงาน!D440,"")</f>
        <v/>
      </c>
      <c r="F440" s="90" t="str">
        <f>IF(วันทำงาน!E440&lt;&gt;"",วันทำงาน!E440,"")</f>
        <v/>
      </c>
      <c r="G440" s="124" t="str">
        <f>IF(วันทำงาน!F440&lt;&gt;"",วันทำงาน!F440,"")</f>
        <v/>
      </c>
      <c r="H440" s="136" t="str">
        <f>IF(F440="Salesman",วันทำงาน!G440,"")</f>
        <v/>
      </c>
      <c r="I440" s="141" t="str">
        <f>IF($H440="","",AB440/$R440*(100%-เงื่อนไข!$B$4))</f>
        <v/>
      </c>
      <c r="J440" s="141" t="str">
        <f>IF($H440="","",AK440/$R440*(100%-เงื่อนไข!$B$4))</f>
        <v/>
      </c>
      <c r="K440" s="141" t="str">
        <f>IF($H440="","",AT440/$R440*(100%-เงื่อนไข!$B$4))</f>
        <v/>
      </c>
      <c r="L440" s="141" t="str">
        <f t="shared" si="100"/>
        <v/>
      </c>
      <c r="M440" s="142" t="str">
        <f>IF((OR(วันทำงาน!H440="",$F$1="")),"",IF(F440="Salesman",วันทำงาน!H440,""))</f>
        <v/>
      </c>
      <c r="N440" s="111">
        <f>IF($M440="",0,IF($X440="P",Y440*เงื่อนไข!$C$5,0))</f>
        <v>0</v>
      </c>
      <c r="O440" s="111">
        <f>IF($M440="",0,IF($X440="P",AH440*เงื่อนไข!$C$5,0))</f>
        <v>0</v>
      </c>
      <c r="P440" s="141">
        <f>IF($M440="",0,IF($X440="P",AQ440*เงื่อนไข!$C$5,0))</f>
        <v>0</v>
      </c>
      <c r="Q440" s="141">
        <f t="shared" si="101"/>
        <v>0</v>
      </c>
      <c r="R440" s="124" t="str">
        <f>IF($A440="","",IF(วันทำงาน!J440&lt;&gt;"",วันทำงาน!J440,""))</f>
        <v/>
      </c>
      <c r="S440" s="124" t="str">
        <f>IF($A440="","",IF(วันทำงาน!K440&lt;&gt;"",วันทำงาน!K440,""))</f>
        <v/>
      </c>
      <c r="T440" s="156">
        <f>IF(วันทำงาน!AZ440&lt;&gt;"",IF(วันทำงาน!AZ440&gt;S440,S440,วันทำงาน!AZ440),"")</f>
        <v>1</v>
      </c>
      <c r="U440" s="106" t="str">
        <f>IF(A440="","",เงื่อนไข!C$4)</f>
        <v/>
      </c>
      <c r="V440" s="106">
        <f t="shared" si="88"/>
        <v>0</v>
      </c>
      <c r="W440" s="105" t="str">
        <f t="shared" si="89"/>
        <v/>
      </c>
      <c r="X440" s="186" t="str">
        <f t="shared" si="90"/>
        <v/>
      </c>
      <c r="Y440" s="184">
        <f>วันทำงาน!AQ440</f>
        <v>0</v>
      </c>
      <c r="Z440" s="150"/>
      <c r="AA440" s="150">
        <f>IF($W440="",0,IF($W440&gt;=100%,เงื่อนไข!$H$4,IF($W440&gt;=80%,เงื่อนไข!$G$4,IF($W440&gt;=50%,เงื่อนไข!$F$4,IF($W440&lt;50%,เงื่อนไข!$E$4)))))</f>
        <v>0</v>
      </c>
      <c r="AB440" s="179">
        <f t="shared" si="91"/>
        <v>0</v>
      </c>
      <c r="AC440" s="141">
        <f t="shared" si="92"/>
        <v>0</v>
      </c>
      <c r="AD440" s="175">
        <f>IF(AB440=0,0,AB440/$R440*เงื่อนไข!$B$4)</f>
        <v>0</v>
      </c>
      <c r="AE440" s="181">
        <f t="shared" si="97"/>
        <v>0</v>
      </c>
      <c r="AF440" s="175">
        <f>SUMIF(วันทำงาน!$F$554:$F$687,$B440,วันทำงาน!$J$554:$J$687)</f>
        <v>0</v>
      </c>
      <c r="AG440" s="182">
        <f>IF((AND($W440&gt;=100%,$W440&lt;&gt;"")),เงื่อนไข!$F$8*Y440/$V440,0)</f>
        <v>0</v>
      </c>
      <c r="AH440" s="181">
        <f>SUM(วันทำงาน!AR440:AT440,วันทำงาน!AV440:AX440)</f>
        <v>0</v>
      </c>
      <c r="AI440" s="150"/>
      <c r="AJ440" s="150">
        <f>IF($W440="",0,IF($W440&gt;=100%,เงื่อนไข!$L$4,IF($W440&gt;=80%,เงื่อนไข!$K$4,IF($W440&gt;=50%,เงื่อนไข!$J$4,IF($W440&lt;50%,เงื่อนไข!$I$4)))))</f>
        <v>0</v>
      </c>
      <c r="AK440" s="179">
        <f t="shared" si="93"/>
        <v>0</v>
      </c>
      <c r="AL440" s="175">
        <f t="shared" si="94"/>
        <v>0</v>
      </c>
      <c r="AM440" s="175">
        <f>IF(AK440=0,0,AK440/$R440*เงื่อนไข!$B$4)</f>
        <v>0</v>
      </c>
      <c r="AN440" s="181">
        <f t="shared" si="98"/>
        <v>0</v>
      </c>
      <c r="AO440" s="175">
        <f>SUMIF(วันทำงาน!$F$554:$F$687,$B440,วันทำงาน!$K$554:$K$687)</f>
        <v>0</v>
      </c>
      <c r="AP440" s="182">
        <f>IF((AND($W440&gt;=100%,$W440&lt;&gt;"")),เงื่อนไข!$F$8*AH440/$V440,0)</f>
        <v>0</v>
      </c>
      <c r="AQ440" s="184">
        <f>วันทำงาน!AU440</f>
        <v>0</v>
      </c>
      <c r="AR440" s="150"/>
      <c r="AS440" s="150">
        <f>IF(W440="",0,IF($W440&gt;=100%,เงื่อนไข!$P$4,IF($W440&gt;=80%,เงื่อนไข!$O$4,IF($W440&gt;=50%,เงื่อนไข!$N$4,IF($W440&lt;50%,เงื่อนไข!$M$4)))))</f>
        <v>0</v>
      </c>
      <c r="AT440" s="179">
        <f t="shared" si="95"/>
        <v>0</v>
      </c>
      <c r="AU440" s="175">
        <f t="shared" si="96"/>
        <v>0</v>
      </c>
      <c r="AV440" s="175">
        <f>IF(AT440=0,0,AT440/$R440*เงื่อนไข!$B$4)</f>
        <v>0</v>
      </c>
      <c r="AW440" s="181">
        <f t="shared" si="99"/>
        <v>0</v>
      </c>
      <c r="AX440" s="175">
        <f>SUMIF(วันทำงาน!$F$554:$F$687,$B440,วันทำงาน!$L$554:$L$687)</f>
        <v>0</v>
      </c>
      <c r="AY440" s="182">
        <f>IF((AND($W440&gt;=100%,$W440&lt;&gt;"")),เงื่อนไข!$F$8*AQ440/$V440,0)</f>
        <v>0</v>
      </c>
    </row>
    <row r="441" spans="1:51" s="6" customFormat="1" x14ac:dyDescent="0.25">
      <c r="A441" s="124" t="str">
        <f>IF(วันทำงาน!A441&lt;&gt;"",วันทำงาน!A441,"")</f>
        <v/>
      </c>
      <c r="B441" s="124" t="str">
        <f>IF(วันทำงาน!B441&lt;&gt;"",วันทำงาน!B441,"")</f>
        <v/>
      </c>
      <c r="C441" s="124"/>
      <c r="D441" s="124" t="str">
        <f>IF(วันทำงาน!C441&lt;&gt;"",วันทำงาน!C441,"")</f>
        <v/>
      </c>
      <c r="E441" s="125" t="str">
        <f>IF(วันทำงาน!D441&lt;&gt;"",วันทำงาน!D441,"")</f>
        <v/>
      </c>
      <c r="F441" s="90" t="str">
        <f>IF(วันทำงาน!E441&lt;&gt;"",วันทำงาน!E441,"")</f>
        <v/>
      </c>
      <c r="G441" s="124" t="str">
        <f>IF(วันทำงาน!F441&lt;&gt;"",วันทำงาน!F441,"")</f>
        <v/>
      </c>
      <c r="H441" s="136" t="str">
        <f>IF(F441="Salesman",วันทำงาน!G441,"")</f>
        <v/>
      </c>
      <c r="I441" s="141" t="str">
        <f>IF($H441="","",AB441/$R441*(100%-เงื่อนไข!$B$4))</f>
        <v/>
      </c>
      <c r="J441" s="141" t="str">
        <f>IF($H441="","",AK441/$R441*(100%-เงื่อนไข!$B$4))</f>
        <v/>
      </c>
      <c r="K441" s="141" t="str">
        <f>IF($H441="","",AT441/$R441*(100%-เงื่อนไข!$B$4))</f>
        <v/>
      </c>
      <c r="L441" s="141" t="str">
        <f t="shared" si="100"/>
        <v/>
      </c>
      <c r="M441" s="142" t="str">
        <f>IF((OR(วันทำงาน!H441="",$F$1="")),"",IF(F441="Salesman",วันทำงาน!H441,""))</f>
        <v/>
      </c>
      <c r="N441" s="111">
        <f>IF($M441="",0,IF($X441="P",Y441*เงื่อนไข!$C$5,0))</f>
        <v>0</v>
      </c>
      <c r="O441" s="111">
        <f>IF($M441="",0,IF($X441="P",AH441*เงื่อนไข!$C$5,0))</f>
        <v>0</v>
      </c>
      <c r="P441" s="141">
        <f>IF($M441="",0,IF($X441="P",AQ441*เงื่อนไข!$C$5,0))</f>
        <v>0</v>
      </c>
      <c r="Q441" s="141">
        <f t="shared" si="101"/>
        <v>0</v>
      </c>
      <c r="R441" s="124" t="str">
        <f>IF($A441="","",IF(วันทำงาน!J441&lt;&gt;"",วันทำงาน!J441,""))</f>
        <v/>
      </c>
      <c r="S441" s="124" t="str">
        <f>IF($A441="","",IF(วันทำงาน!K441&lt;&gt;"",วันทำงาน!K441,""))</f>
        <v/>
      </c>
      <c r="T441" s="156">
        <f>IF(วันทำงาน!AZ441&lt;&gt;"",IF(วันทำงาน!AZ441&gt;S441,S441,วันทำงาน!AZ441),"")</f>
        <v>1</v>
      </c>
      <c r="U441" s="106" t="str">
        <f>IF(A441="","",เงื่อนไข!C$4)</f>
        <v/>
      </c>
      <c r="V441" s="106">
        <f t="shared" si="88"/>
        <v>0</v>
      </c>
      <c r="W441" s="105" t="str">
        <f t="shared" si="89"/>
        <v/>
      </c>
      <c r="X441" s="186" t="str">
        <f t="shared" si="90"/>
        <v/>
      </c>
      <c r="Y441" s="184">
        <f>วันทำงาน!AQ441</f>
        <v>0</v>
      </c>
      <c r="Z441" s="150"/>
      <c r="AA441" s="150">
        <f>IF($W441="",0,IF($W441&gt;=100%,เงื่อนไข!$H$4,IF($W441&gt;=80%,เงื่อนไข!$G$4,IF($W441&gt;=50%,เงื่อนไข!$F$4,IF($W441&lt;50%,เงื่อนไข!$E$4)))))</f>
        <v>0</v>
      </c>
      <c r="AB441" s="179">
        <f t="shared" si="91"/>
        <v>0</v>
      </c>
      <c r="AC441" s="141">
        <f t="shared" si="92"/>
        <v>0</v>
      </c>
      <c r="AD441" s="175">
        <f>IF(AB441=0,0,AB441/$R441*เงื่อนไข!$B$4)</f>
        <v>0</v>
      </c>
      <c r="AE441" s="181">
        <f t="shared" si="97"/>
        <v>0</v>
      </c>
      <c r="AF441" s="175">
        <f>SUMIF(วันทำงาน!$F$554:$F$687,$B441,วันทำงาน!$J$554:$J$687)</f>
        <v>0</v>
      </c>
      <c r="AG441" s="182">
        <f>IF((AND($W441&gt;=100%,$W441&lt;&gt;"")),เงื่อนไข!$F$8*Y441/$V441,0)</f>
        <v>0</v>
      </c>
      <c r="AH441" s="181">
        <f>SUM(วันทำงาน!AR441:AT441,วันทำงาน!AV441:AX441)</f>
        <v>0</v>
      </c>
      <c r="AI441" s="150"/>
      <c r="AJ441" s="150">
        <f>IF($W441="",0,IF($W441&gt;=100%,เงื่อนไข!$L$4,IF($W441&gt;=80%,เงื่อนไข!$K$4,IF($W441&gt;=50%,เงื่อนไข!$J$4,IF($W441&lt;50%,เงื่อนไข!$I$4)))))</f>
        <v>0</v>
      </c>
      <c r="AK441" s="179">
        <f t="shared" si="93"/>
        <v>0</v>
      </c>
      <c r="AL441" s="175">
        <f t="shared" si="94"/>
        <v>0</v>
      </c>
      <c r="AM441" s="175">
        <f>IF(AK441=0,0,AK441/$R441*เงื่อนไข!$B$4)</f>
        <v>0</v>
      </c>
      <c r="AN441" s="181">
        <f t="shared" si="98"/>
        <v>0</v>
      </c>
      <c r="AO441" s="175">
        <f>SUMIF(วันทำงาน!$F$554:$F$687,$B441,วันทำงาน!$K$554:$K$687)</f>
        <v>0</v>
      </c>
      <c r="AP441" s="182">
        <f>IF((AND($W441&gt;=100%,$W441&lt;&gt;"")),เงื่อนไข!$F$8*AH441/$V441,0)</f>
        <v>0</v>
      </c>
      <c r="AQ441" s="184">
        <f>วันทำงาน!AU441</f>
        <v>0</v>
      </c>
      <c r="AR441" s="150"/>
      <c r="AS441" s="150">
        <f>IF(W441="",0,IF($W441&gt;=100%,เงื่อนไข!$P$4,IF($W441&gt;=80%,เงื่อนไข!$O$4,IF($W441&gt;=50%,เงื่อนไข!$N$4,IF($W441&lt;50%,เงื่อนไข!$M$4)))))</f>
        <v>0</v>
      </c>
      <c r="AT441" s="179">
        <f t="shared" si="95"/>
        <v>0</v>
      </c>
      <c r="AU441" s="175">
        <f t="shared" si="96"/>
        <v>0</v>
      </c>
      <c r="AV441" s="175">
        <f>IF(AT441=0,0,AT441/$R441*เงื่อนไข!$B$4)</f>
        <v>0</v>
      </c>
      <c r="AW441" s="181">
        <f t="shared" si="99"/>
        <v>0</v>
      </c>
      <c r="AX441" s="175">
        <f>SUMIF(วันทำงาน!$F$554:$F$687,$B441,วันทำงาน!$L$554:$L$687)</f>
        <v>0</v>
      </c>
      <c r="AY441" s="182">
        <f>IF((AND($W441&gt;=100%,$W441&lt;&gt;"")),เงื่อนไข!$F$8*AQ441/$V441,0)</f>
        <v>0</v>
      </c>
    </row>
    <row r="442" spans="1:51" s="6" customFormat="1" x14ac:dyDescent="0.25">
      <c r="A442" s="124" t="str">
        <f>IF(วันทำงาน!A442&lt;&gt;"",วันทำงาน!A442,"")</f>
        <v/>
      </c>
      <c r="B442" s="124" t="str">
        <f>IF(วันทำงาน!B442&lt;&gt;"",วันทำงาน!B442,"")</f>
        <v/>
      </c>
      <c r="C442" s="124"/>
      <c r="D442" s="124" t="str">
        <f>IF(วันทำงาน!C442&lt;&gt;"",วันทำงาน!C442,"")</f>
        <v/>
      </c>
      <c r="E442" s="125" t="str">
        <f>IF(วันทำงาน!D442&lt;&gt;"",วันทำงาน!D442,"")</f>
        <v/>
      </c>
      <c r="F442" s="90" t="str">
        <f>IF(วันทำงาน!E442&lt;&gt;"",วันทำงาน!E442,"")</f>
        <v/>
      </c>
      <c r="G442" s="124" t="str">
        <f>IF(วันทำงาน!F442&lt;&gt;"",วันทำงาน!F442,"")</f>
        <v/>
      </c>
      <c r="H442" s="136" t="str">
        <f>IF(F442="Salesman",วันทำงาน!G442,"")</f>
        <v/>
      </c>
      <c r="I442" s="141" t="str">
        <f>IF($H442="","",AB442/$R442*(100%-เงื่อนไข!$B$4))</f>
        <v/>
      </c>
      <c r="J442" s="141" t="str">
        <f>IF($H442="","",AK442/$R442*(100%-เงื่อนไข!$B$4))</f>
        <v/>
      </c>
      <c r="K442" s="141" t="str">
        <f>IF($H442="","",AT442/$R442*(100%-เงื่อนไข!$B$4))</f>
        <v/>
      </c>
      <c r="L442" s="141" t="str">
        <f t="shared" si="100"/>
        <v/>
      </c>
      <c r="M442" s="142" t="str">
        <f>IF((OR(วันทำงาน!H442="",$F$1="")),"",IF(F442="Salesman",วันทำงาน!H442,""))</f>
        <v/>
      </c>
      <c r="N442" s="111">
        <f>IF($M442="",0,IF($X442="P",Y442*เงื่อนไข!$C$5,0))</f>
        <v>0</v>
      </c>
      <c r="O442" s="111">
        <f>IF($M442="",0,IF($X442="P",AH442*เงื่อนไข!$C$5,0))</f>
        <v>0</v>
      </c>
      <c r="P442" s="141">
        <f>IF($M442="",0,IF($X442="P",AQ442*เงื่อนไข!$C$5,0))</f>
        <v>0</v>
      </c>
      <c r="Q442" s="141">
        <f t="shared" si="101"/>
        <v>0</v>
      </c>
      <c r="R442" s="124" t="str">
        <f>IF($A442="","",IF(วันทำงาน!J442&lt;&gt;"",วันทำงาน!J442,""))</f>
        <v/>
      </c>
      <c r="S442" s="124" t="str">
        <f>IF($A442="","",IF(วันทำงาน!K442&lt;&gt;"",วันทำงาน!K442,""))</f>
        <v/>
      </c>
      <c r="T442" s="156">
        <f>IF(วันทำงาน!AZ442&lt;&gt;"",IF(วันทำงาน!AZ442&gt;S442,S442,วันทำงาน!AZ442),"")</f>
        <v>1</v>
      </c>
      <c r="U442" s="106" t="str">
        <f>IF(A442="","",เงื่อนไข!C$4)</f>
        <v/>
      </c>
      <c r="V442" s="106">
        <f t="shared" si="88"/>
        <v>0</v>
      </c>
      <c r="W442" s="105" t="str">
        <f t="shared" si="89"/>
        <v/>
      </c>
      <c r="X442" s="186" t="str">
        <f t="shared" si="90"/>
        <v/>
      </c>
      <c r="Y442" s="184">
        <f>วันทำงาน!AQ442</f>
        <v>0</v>
      </c>
      <c r="Z442" s="150"/>
      <c r="AA442" s="150">
        <f>IF($W442="",0,IF($W442&gt;=100%,เงื่อนไข!$H$4,IF($W442&gt;=80%,เงื่อนไข!$G$4,IF($W442&gt;=50%,เงื่อนไข!$F$4,IF($W442&lt;50%,เงื่อนไข!$E$4)))))</f>
        <v>0</v>
      </c>
      <c r="AB442" s="179">
        <f t="shared" si="91"/>
        <v>0</v>
      </c>
      <c r="AC442" s="141">
        <f t="shared" si="92"/>
        <v>0</v>
      </c>
      <c r="AD442" s="175">
        <f>IF(AB442=0,0,AB442/$R442*เงื่อนไข!$B$4)</f>
        <v>0</v>
      </c>
      <c r="AE442" s="181">
        <f t="shared" si="97"/>
        <v>0</v>
      </c>
      <c r="AF442" s="175">
        <f>SUMIF(วันทำงาน!$F$554:$F$687,$B442,วันทำงาน!$J$554:$J$687)</f>
        <v>0</v>
      </c>
      <c r="AG442" s="182">
        <f>IF((AND($W442&gt;=100%,$W442&lt;&gt;"")),เงื่อนไข!$F$8*Y442/$V442,0)</f>
        <v>0</v>
      </c>
      <c r="AH442" s="181">
        <f>SUM(วันทำงาน!AR442:AT442,วันทำงาน!AV442:AX442)</f>
        <v>0</v>
      </c>
      <c r="AI442" s="150"/>
      <c r="AJ442" s="150">
        <f>IF($W442="",0,IF($W442&gt;=100%,เงื่อนไข!$L$4,IF($W442&gt;=80%,เงื่อนไข!$K$4,IF($W442&gt;=50%,เงื่อนไข!$J$4,IF($W442&lt;50%,เงื่อนไข!$I$4)))))</f>
        <v>0</v>
      </c>
      <c r="AK442" s="179">
        <f t="shared" si="93"/>
        <v>0</v>
      </c>
      <c r="AL442" s="175">
        <f t="shared" si="94"/>
        <v>0</v>
      </c>
      <c r="AM442" s="175">
        <f>IF(AK442=0,0,AK442/$R442*เงื่อนไข!$B$4)</f>
        <v>0</v>
      </c>
      <c r="AN442" s="181">
        <f t="shared" si="98"/>
        <v>0</v>
      </c>
      <c r="AO442" s="175">
        <f>SUMIF(วันทำงาน!$F$554:$F$687,$B442,วันทำงาน!$K$554:$K$687)</f>
        <v>0</v>
      </c>
      <c r="AP442" s="182">
        <f>IF((AND($W442&gt;=100%,$W442&lt;&gt;"")),เงื่อนไข!$F$8*AH442/$V442,0)</f>
        <v>0</v>
      </c>
      <c r="AQ442" s="184">
        <f>วันทำงาน!AU442</f>
        <v>0</v>
      </c>
      <c r="AR442" s="150"/>
      <c r="AS442" s="150">
        <f>IF(W442="",0,IF($W442&gt;=100%,เงื่อนไข!$P$4,IF($W442&gt;=80%,เงื่อนไข!$O$4,IF($W442&gt;=50%,เงื่อนไข!$N$4,IF($W442&lt;50%,เงื่อนไข!$M$4)))))</f>
        <v>0</v>
      </c>
      <c r="AT442" s="179">
        <f t="shared" si="95"/>
        <v>0</v>
      </c>
      <c r="AU442" s="175">
        <f t="shared" si="96"/>
        <v>0</v>
      </c>
      <c r="AV442" s="175">
        <f>IF(AT442=0,0,AT442/$R442*เงื่อนไข!$B$4)</f>
        <v>0</v>
      </c>
      <c r="AW442" s="181">
        <f t="shared" si="99"/>
        <v>0</v>
      </c>
      <c r="AX442" s="175">
        <f>SUMIF(วันทำงาน!$F$554:$F$687,$B442,วันทำงาน!$L$554:$L$687)</f>
        <v>0</v>
      </c>
      <c r="AY442" s="182">
        <f>IF((AND($W442&gt;=100%,$W442&lt;&gt;"")),เงื่อนไข!$F$8*AQ442/$V442,0)</f>
        <v>0</v>
      </c>
    </row>
    <row r="443" spans="1:51" s="6" customFormat="1" x14ac:dyDescent="0.25">
      <c r="A443" s="124" t="str">
        <f>IF(วันทำงาน!A443&lt;&gt;"",วันทำงาน!A443,"")</f>
        <v/>
      </c>
      <c r="B443" s="124" t="str">
        <f>IF(วันทำงาน!B443&lt;&gt;"",วันทำงาน!B443,"")</f>
        <v/>
      </c>
      <c r="C443" s="124"/>
      <c r="D443" s="124" t="str">
        <f>IF(วันทำงาน!C443&lt;&gt;"",วันทำงาน!C443,"")</f>
        <v/>
      </c>
      <c r="E443" s="125" t="str">
        <f>IF(วันทำงาน!D443&lt;&gt;"",วันทำงาน!D443,"")</f>
        <v/>
      </c>
      <c r="F443" s="90" t="str">
        <f>IF(วันทำงาน!E443&lt;&gt;"",วันทำงาน!E443,"")</f>
        <v/>
      </c>
      <c r="G443" s="124" t="str">
        <f>IF(วันทำงาน!F443&lt;&gt;"",วันทำงาน!F443,"")</f>
        <v/>
      </c>
      <c r="H443" s="136" t="str">
        <f>IF(F443="Salesman",วันทำงาน!G443,"")</f>
        <v/>
      </c>
      <c r="I443" s="141" t="str">
        <f>IF($H443="","",AB443/$R443*(100%-เงื่อนไข!$B$4))</f>
        <v/>
      </c>
      <c r="J443" s="141" t="str">
        <f>IF($H443="","",AK443/$R443*(100%-เงื่อนไข!$B$4))</f>
        <v/>
      </c>
      <c r="K443" s="141" t="str">
        <f>IF($H443="","",AT443/$R443*(100%-เงื่อนไข!$B$4))</f>
        <v/>
      </c>
      <c r="L443" s="141" t="str">
        <f t="shared" si="100"/>
        <v/>
      </c>
      <c r="M443" s="142" t="str">
        <f>IF((OR(วันทำงาน!H443="",$F$1="")),"",IF(F443="Salesman",วันทำงาน!H443,""))</f>
        <v/>
      </c>
      <c r="N443" s="111">
        <f>IF($M443="",0,IF($X443="P",Y443*เงื่อนไข!$C$5,0))</f>
        <v>0</v>
      </c>
      <c r="O443" s="111">
        <f>IF($M443="",0,IF($X443="P",AH443*เงื่อนไข!$C$5,0))</f>
        <v>0</v>
      </c>
      <c r="P443" s="141">
        <f>IF($M443="",0,IF($X443="P",AQ443*เงื่อนไข!$C$5,0))</f>
        <v>0</v>
      </c>
      <c r="Q443" s="141">
        <f t="shared" si="101"/>
        <v>0</v>
      </c>
      <c r="R443" s="124" t="str">
        <f>IF($A443="","",IF(วันทำงาน!J443&lt;&gt;"",วันทำงาน!J443,""))</f>
        <v/>
      </c>
      <c r="S443" s="124" t="str">
        <f>IF($A443="","",IF(วันทำงาน!K443&lt;&gt;"",วันทำงาน!K443,""))</f>
        <v/>
      </c>
      <c r="T443" s="156">
        <f>IF(วันทำงาน!AZ443&lt;&gt;"",IF(วันทำงาน!AZ443&gt;S443,S443,วันทำงาน!AZ443),"")</f>
        <v>1</v>
      </c>
      <c r="U443" s="106" t="str">
        <f>IF(A443="","",เงื่อนไข!C$4)</f>
        <v/>
      </c>
      <c r="V443" s="106">
        <f t="shared" si="88"/>
        <v>0</v>
      </c>
      <c r="W443" s="105" t="str">
        <f t="shared" si="89"/>
        <v/>
      </c>
      <c r="X443" s="186" t="str">
        <f t="shared" si="90"/>
        <v/>
      </c>
      <c r="Y443" s="184">
        <f>วันทำงาน!AQ443</f>
        <v>0</v>
      </c>
      <c r="Z443" s="150"/>
      <c r="AA443" s="150">
        <f>IF($W443="",0,IF($W443&gt;=100%,เงื่อนไข!$H$4,IF($W443&gt;=80%,เงื่อนไข!$G$4,IF($W443&gt;=50%,เงื่อนไข!$F$4,IF($W443&lt;50%,เงื่อนไข!$E$4)))))</f>
        <v>0</v>
      </c>
      <c r="AB443" s="179">
        <f t="shared" si="91"/>
        <v>0</v>
      </c>
      <c r="AC443" s="141">
        <f t="shared" si="92"/>
        <v>0</v>
      </c>
      <c r="AD443" s="175">
        <f>IF(AB443=0,0,AB443/$R443*เงื่อนไข!$B$4)</f>
        <v>0</v>
      </c>
      <c r="AE443" s="181">
        <f t="shared" si="97"/>
        <v>0</v>
      </c>
      <c r="AF443" s="175">
        <f>SUMIF(วันทำงาน!$F$554:$F$687,$B443,วันทำงาน!$J$554:$J$687)</f>
        <v>0</v>
      </c>
      <c r="AG443" s="182">
        <f>IF((AND($W443&gt;=100%,$W443&lt;&gt;"")),เงื่อนไข!$F$8*Y443/$V443,0)</f>
        <v>0</v>
      </c>
      <c r="AH443" s="181">
        <f>SUM(วันทำงาน!AR443:AT443,วันทำงาน!AV443:AX443)</f>
        <v>0</v>
      </c>
      <c r="AI443" s="150"/>
      <c r="AJ443" s="150">
        <f>IF($W443="",0,IF($W443&gt;=100%,เงื่อนไข!$L$4,IF($W443&gt;=80%,เงื่อนไข!$K$4,IF($W443&gt;=50%,เงื่อนไข!$J$4,IF($W443&lt;50%,เงื่อนไข!$I$4)))))</f>
        <v>0</v>
      </c>
      <c r="AK443" s="179">
        <f t="shared" si="93"/>
        <v>0</v>
      </c>
      <c r="AL443" s="175">
        <f t="shared" si="94"/>
        <v>0</v>
      </c>
      <c r="AM443" s="175">
        <f>IF(AK443=0,0,AK443/$R443*เงื่อนไข!$B$4)</f>
        <v>0</v>
      </c>
      <c r="AN443" s="181">
        <f t="shared" si="98"/>
        <v>0</v>
      </c>
      <c r="AO443" s="175">
        <f>SUMIF(วันทำงาน!$F$554:$F$687,$B443,วันทำงาน!$K$554:$K$687)</f>
        <v>0</v>
      </c>
      <c r="AP443" s="182">
        <f>IF((AND($W443&gt;=100%,$W443&lt;&gt;"")),เงื่อนไข!$F$8*AH443/$V443,0)</f>
        <v>0</v>
      </c>
      <c r="AQ443" s="184">
        <f>วันทำงาน!AU443</f>
        <v>0</v>
      </c>
      <c r="AR443" s="150"/>
      <c r="AS443" s="150">
        <f>IF(W443="",0,IF($W443&gt;=100%,เงื่อนไข!$P$4,IF($W443&gt;=80%,เงื่อนไข!$O$4,IF($W443&gt;=50%,เงื่อนไข!$N$4,IF($W443&lt;50%,เงื่อนไข!$M$4)))))</f>
        <v>0</v>
      </c>
      <c r="AT443" s="179">
        <f t="shared" si="95"/>
        <v>0</v>
      </c>
      <c r="AU443" s="175">
        <f t="shared" si="96"/>
        <v>0</v>
      </c>
      <c r="AV443" s="175">
        <f>IF(AT443=0,0,AT443/$R443*เงื่อนไข!$B$4)</f>
        <v>0</v>
      </c>
      <c r="AW443" s="181">
        <f t="shared" si="99"/>
        <v>0</v>
      </c>
      <c r="AX443" s="175">
        <f>SUMIF(วันทำงาน!$F$554:$F$687,$B443,วันทำงาน!$L$554:$L$687)</f>
        <v>0</v>
      </c>
      <c r="AY443" s="182">
        <f>IF((AND($W443&gt;=100%,$W443&lt;&gt;"")),เงื่อนไข!$F$8*AQ443/$V443,0)</f>
        <v>0</v>
      </c>
    </row>
    <row r="444" spans="1:51" s="6" customFormat="1" x14ac:dyDescent="0.25">
      <c r="A444" s="124" t="str">
        <f>IF(วันทำงาน!A444&lt;&gt;"",วันทำงาน!A444,"")</f>
        <v/>
      </c>
      <c r="B444" s="124" t="str">
        <f>IF(วันทำงาน!B444&lt;&gt;"",วันทำงาน!B444,"")</f>
        <v/>
      </c>
      <c r="C444" s="124"/>
      <c r="D444" s="124" t="str">
        <f>IF(วันทำงาน!C444&lt;&gt;"",วันทำงาน!C444,"")</f>
        <v/>
      </c>
      <c r="E444" s="125" t="str">
        <f>IF(วันทำงาน!D444&lt;&gt;"",วันทำงาน!D444,"")</f>
        <v/>
      </c>
      <c r="F444" s="90" t="str">
        <f>IF(วันทำงาน!E444&lt;&gt;"",วันทำงาน!E444,"")</f>
        <v/>
      </c>
      <c r="G444" s="124" t="str">
        <f>IF(วันทำงาน!F444&lt;&gt;"",วันทำงาน!F444,"")</f>
        <v/>
      </c>
      <c r="H444" s="136" t="str">
        <f>IF(F444="Salesman",วันทำงาน!G444,"")</f>
        <v/>
      </c>
      <c r="I444" s="141" t="str">
        <f>IF($H444="","",AB444/$R444*(100%-เงื่อนไข!$B$4))</f>
        <v/>
      </c>
      <c r="J444" s="141" t="str">
        <f>IF($H444="","",AK444/$R444*(100%-เงื่อนไข!$B$4))</f>
        <v/>
      </c>
      <c r="K444" s="141" t="str">
        <f>IF($H444="","",AT444/$R444*(100%-เงื่อนไข!$B$4))</f>
        <v/>
      </c>
      <c r="L444" s="141" t="str">
        <f t="shared" si="100"/>
        <v/>
      </c>
      <c r="M444" s="142" t="str">
        <f>IF((OR(วันทำงาน!H444="",$F$1="")),"",IF(F444="Salesman",วันทำงาน!H444,""))</f>
        <v/>
      </c>
      <c r="N444" s="111">
        <f>IF($M444="",0,IF($X444="P",Y444*เงื่อนไข!$C$5,0))</f>
        <v>0</v>
      </c>
      <c r="O444" s="111">
        <f>IF($M444="",0,IF($X444="P",AH444*เงื่อนไข!$C$5,0))</f>
        <v>0</v>
      </c>
      <c r="P444" s="141">
        <f>IF($M444="",0,IF($X444="P",AQ444*เงื่อนไข!$C$5,0))</f>
        <v>0</v>
      </c>
      <c r="Q444" s="141">
        <f t="shared" si="101"/>
        <v>0</v>
      </c>
      <c r="R444" s="124" t="str">
        <f>IF($A444="","",IF(วันทำงาน!J444&lt;&gt;"",วันทำงาน!J444,""))</f>
        <v/>
      </c>
      <c r="S444" s="124" t="str">
        <f>IF($A444="","",IF(วันทำงาน!K444&lt;&gt;"",วันทำงาน!K444,""))</f>
        <v/>
      </c>
      <c r="T444" s="156">
        <f>IF(วันทำงาน!AZ444&lt;&gt;"",IF(วันทำงาน!AZ444&gt;S444,S444,วันทำงาน!AZ444),"")</f>
        <v>1</v>
      </c>
      <c r="U444" s="106" t="str">
        <f>IF(A444="","",เงื่อนไข!C$4)</f>
        <v/>
      </c>
      <c r="V444" s="106">
        <f t="shared" si="88"/>
        <v>0</v>
      </c>
      <c r="W444" s="105" t="str">
        <f t="shared" si="89"/>
        <v/>
      </c>
      <c r="X444" s="186" t="str">
        <f t="shared" si="90"/>
        <v/>
      </c>
      <c r="Y444" s="184">
        <f>วันทำงาน!AQ444</f>
        <v>0</v>
      </c>
      <c r="Z444" s="150"/>
      <c r="AA444" s="150">
        <f>IF($W444="",0,IF($W444&gt;=100%,เงื่อนไข!$H$4,IF($W444&gt;=80%,เงื่อนไข!$G$4,IF($W444&gt;=50%,เงื่อนไข!$F$4,IF($W444&lt;50%,เงื่อนไข!$E$4)))))</f>
        <v>0</v>
      </c>
      <c r="AB444" s="179">
        <f t="shared" si="91"/>
        <v>0</v>
      </c>
      <c r="AC444" s="141">
        <f t="shared" si="92"/>
        <v>0</v>
      </c>
      <c r="AD444" s="175">
        <f>IF(AB444=0,0,AB444/$R444*เงื่อนไข!$B$4)</f>
        <v>0</v>
      </c>
      <c r="AE444" s="181">
        <f t="shared" si="97"/>
        <v>0</v>
      </c>
      <c r="AF444" s="175">
        <f>SUMIF(วันทำงาน!$F$554:$F$687,$B444,วันทำงาน!$J$554:$J$687)</f>
        <v>0</v>
      </c>
      <c r="AG444" s="182">
        <f>IF((AND($W444&gt;=100%,$W444&lt;&gt;"")),เงื่อนไข!$F$8*Y444/$V444,0)</f>
        <v>0</v>
      </c>
      <c r="AH444" s="181">
        <f>SUM(วันทำงาน!AR444:AT444,วันทำงาน!AV444:AX444)</f>
        <v>0</v>
      </c>
      <c r="AI444" s="150"/>
      <c r="AJ444" s="150">
        <f>IF($W444="",0,IF($W444&gt;=100%,เงื่อนไข!$L$4,IF($W444&gt;=80%,เงื่อนไข!$K$4,IF($W444&gt;=50%,เงื่อนไข!$J$4,IF($W444&lt;50%,เงื่อนไข!$I$4)))))</f>
        <v>0</v>
      </c>
      <c r="AK444" s="179">
        <f t="shared" si="93"/>
        <v>0</v>
      </c>
      <c r="AL444" s="175">
        <f t="shared" si="94"/>
        <v>0</v>
      </c>
      <c r="AM444" s="175">
        <f>IF(AK444=0,0,AK444/$R444*เงื่อนไข!$B$4)</f>
        <v>0</v>
      </c>
      <c r="AN444" s="181">
        <f t="shared" si="98"/>
        <v>0</v>
      </c>
      <c r="AO444" s="175">
        <f>SUMIF(วันทำงาน!$F$554:$F$687,$B444,วันทำงาน!$K$554:$K$687)</f>
        <v>0</v>
      </c>
      <c r="AP444" s="182">
        <f>IF((AND($W444&gt;=100%,$W444&lt;&gt;"")),เงื่อนไข!$F$8*AH444/$V444,0)</f>
        <v>0</v>
      </c>
      <c r="AQ444" s="184">
        <f>วันทำงาน!AU444</f>
        <v>0</v>
      </c>
      <c r="AR444" s="150"/>
      <c r="AS444" s="150">
        <f>IF(W444="",0,IF($W444&gt;=100%,เงื่อนไข!$P$4,IF($W444&gt;=80%,เงื่อนไข!$O$4,IF($W444&gt;=50%,เงื่อนไข!$N$4,IF($W444&lt;50%,เงื่อนไข!$M$4)))))</f>
        <v>0</v>
      </c>
      <c r="AT444" s="179">
        <f t="shared" si="95"/>
        <v>0</v>
      </c>
      <c r="AU444" s="175">
        <f t="shared" si="96"/>
        <v>0</v>
      </c>
      <c r="AV444" s="175">
        <f>IF(AT444=0,0,AT444/$R444*เงื่อนไข!$B$4)</f>
        <v>0</v>
      </c>
      <c r="AW444" s="181">
        <f t="shared" si="99"/>
        <v>0</v>
      </c>
      <c r="AX444" s="175">
        <f>SUMIF(วันทำงาน!$F$554:$F$687,$B444,วันทำงาน!$L$554:$L$687)</f>
        <v>0</v>
      </c>
      <c r="AY444" s="182">
        <f>IF((AND($W444&gt;=100%,$W444&lt;&gt;"")),เงื่อนไข!$F$8*AQ444/$V444,0)</f>
        <v>0</v>
      </c>
    </row>
    <row r="445" spans="1:51" s="6" customFormat="1" x14ac:dyDescent="0.25">
      <c r="A445" s="124" t="str">
        <f>IF(วันทำงาน!A445&lt;&gt;"",วันทำงาน!A445,"")</f>
        <v/>
      </c>
      <c r="B445" s="124" t="str">
        <f>IF(วันทำงาน!B445&lt;&gt;"",วันทำงาน!B445,"")</f>
        <v/>
      </c>
      <c r="C445" s="124"/>
      <c r="D445" s="124" t="str">
        <f>IF(วันทำงาน!C445&lt;&gt;"",วันทำงาน!C445,"")</f>
        <v/>
      </c>
      <c r="E445" s="125" t="str">
        <f>IF(วันทำงาน!D445&lt;&gt;"",วันทำงาน!D445,"")</f>
        <v/>
      </c>
      <c r="F445" s="90" t="str">
        <f>IF(วันทำงาน!E445&lt;&gt;"",วันทำงาน!E445,"")</f>
        <v/>
      </c>
      <c r="G445" s="124" t="str">
        <f>IF(วันทำงาน!F445&lt;&gt;"",วันทำงาน!F445,"")</f>
        <v/>
      </c>
      <c r="H445" s="136" t="str">
        <f>IF(F445="Salesman",วันทำงาน!G445,"")</f>
        <v/>
      </c>
      <c r="I445" s="141" t="str">
        <f>IF($H445="","",AB445/$R445*(100%-เงื่อนไข!$B$4))</f>
        <v/>
      </c>
      <c r="J445" s="141" t="str">
        <f>IF($H445="","",AK445/$R445*(100%-เงื่อนไข!$B$4))</f>
        <v/>
      </c>
      <c r="K445" s="141" t="str">
        <f>IF($H445="","",AT445/$R445*(100%-เงื่อนไข!$B$4))</f>
        <v/>
      </c>
      <c r="L445" s="141" t="str">
        <f t="shared" si="100"/>
        <v/>
      </c>
      <c r="M445" s="142" t="str">
        <f>IF((OR(วันทำงาน!H445="",$F$1="")),"",IF(F445="Salesman",วันทำงาน!H445,""))</f>
        <v/>
      </c>
      <c r="N445" s="111">
        <f>IF($M445="",0,IF($X445="P",Y445*เงื่อนไข!$C$5,0))</f>
        <v>0</v>
      </c>
      <c r="O445" s="111">
        <f>IF($M445="",0,IF($X445="P",AH445*เงื่อนไข!$C$5,0))</f>
        <v>0</v>
      </c>
      <c r="P445" s="141">
        <f>IF($M445="",0,IF($X445="P",AQ445*เงื่อนไข!$C$5,0))</f>
        <v>0</v>
      </c>
      <c r="Q445" s="141">
        <f t="shared" si="101"/>
        <v>0</v>
      </c>
      <c r="R445" s="124" t="str">
        <f>IF($A445="","",IF(วันทำงาน!J445&lt;&gt;"",วันทำงาน!J445,""))</f>
        <v/>
      </c>
      <c r="S445" s="124" t="str">
        <f>IF($A445="","",IF(วันทำงาน!K445&lt;&gt;"",วันทำงาน!K445,""))</f>
        <v/>
      </c>
      <c r="T445" s="156">
        <f>IF(วันทำงาน!AZ445&lt;&gt;"",IF(วันทำงาน!AZ445&gt;S445,S445,วันทำงาน!AZ445),"")</f>
        <v>1</v>
      </c>
      <c r="U445" s="106" t="str">
        <f>IF(A445="","",เงื่อนไข!C$4)</f>
        <v/>
      </c>
      <c r="V445" s="106">
        <f t="shared" si="88"/>
        <v>0</v>
      </c>
      <c r="W445" s="105" t="str">
        <f t="shared" si="89"/>
        <v/>
      </c>
      <c r="X445" s="186" t="str">
        <f t="shared" si="90"/>
        <v/>
      </c>
      <c r="Y445" s="184">
        <f>วันทำงาน!AQ445</f>
        <v>0</v>
      </c>
      <c r="Z445" s="150"/>
      <c r="AA445" s="150">
        <f>IF($W445="",0,IF($W445&gt;=100%,เงื่อนไข!$H$4,IF($W445&gt;=80%,เงื่อนไข!$G$4,IF($W445&gt;=50%,เงื่อนไข!$F$4,IF($W445&lt;50%,เงื่อนไข!$E$4)))))</f>
        <v>0</v>
      </c>
      <c r="AB445" s="179">
        <f t="shared" si="91"/>
        <v>0</v>
      </c>
      <c r="AC445" s="141">
        <f t="shared" si="92"/>
        <v>0</v>
      </c>
      <c r="AD445" s="175">
        <f>IF(AB445=0,0,AB445/$R445*เงื่อนไข!$B$4)</f>
        <v>0</v>
      </c>
      <c r="AE445" s="181">
        <f t="shared" si="97"/>
        <v>0</v>
      </c>
      <c r="AF445" s="175">
        <f>SUMIF(วันทำงาน!$F$554:$F$687,$B445,วันทำงาน!$J$554:$J$687)</f>
        <v>0</v>
      </c>
      <c r="AG445" s="182">
        <f>IF((AND($W445&gt;=100%,$W445&lt;&gt;"")),เงื่อนไข!$F$8*Y445/$V445,0)</f>
        <v>0</v>
      </c>
      <c r="AH445" s="181">
        <f>SUM(วันทำงาน!AR445:AT445,วันทำงาน!AV445:AX445)</f>
        <v>0</v>
      </c>
      <c r="AI445" s="150"/>
      <c r="AJ445" s="150">
        <f>IF($W445="",0,IF($W445&gt;=100%,เงื่อนไข!$L$4,IF($W445&gt;=80%,เงื่อนไข!$K$4,IF($W445&gt;=50%,เงื่อนไข!$J$4,IF($W445&lt;50%,เงื่อนไข!$I$4)))))</f>
        <v>0</v>
      </c>
      <c r="AK445" s="179">
        <f t="shared" si="93"/>
        <v>0</v>
      </c>
      <c r="AL445" s="175">
        <f t="shared" si="94"/>
        <v>0</v>
      </c>
      <c r="AM445" s="175">
        <f>IF(AK445=0,0,AK445/$R445*เงื่อนไข!$B$4)</f>
        <v>0</v>
      </c>
      <c r="AN445" s="181">
        <f t="shared" si="98"/>
        <v>0</v>
      </c>
      <c r="AO445" s="175">
        <f>SUMIF(วันทำงาน!$F$554:$F$687,$B445,วันทำงาน!$K$554:$K$687)</f>
        <v>0</v>
      </c>
      <c r="AP445" s="182">
        <f>IF((AND($W445&gt;=100%,$W445&lt;&gt;"")),เงื่อนไข!$F$8*AH445/$V445,0)</f>
        <v>0</v>
      </c>
      <c r="AQ445" s="184">
        <f>วันทำงาน!AU445</f>
        <v>0</v>
      </c>
      <c r="AR445" s="150"/>
      <c r="AS445" s="150">
        <f>IF(W445="",0,IF($W445&gt;=100%,เงื่อนไข!$P$4,IF($W445&gt;=80%,เงื่อนไข!$O$4,IF($W445&gt;=50%,เงื่อนไข!$N$4,IF($W445&lt;50%,เงื่อนไข!$M$4)))))</f>
        <v>0</v>
      </c>
      <c r="AT445" s="179">
        <f t="shared" si="95"/>
        <v>0</v>
      </c>
      <c r="AU445" s="175">
        <f t="shared" si="96"/>
        <v>0</v>
      </c>
      <c r="AV445" s="175">
        <f>IF(AT445=0,0,AT445/$R445*เงื่อนไข!$B$4)</f>
        <v>0</v>
      </c>
      <c r="AW445" s="181">
        <f t="shared" si="99"/>
        <v>0</v>
      </c>
      <c r="AX445" s="175">
        <f>SUMIF(วันทำงาน!$F$554:$F$687,$B445,วันทำงาน!$L$554:$L$687)</f>
        <v>0</v>
      </c>
      <c r="AY445" s="182">
        <f>IF((AND($W445&gt;=100%,$W445&lt;&gt;"")),เงื่อนไข!$F$8*AQ445/$V445,0)</f>
        <v>0</v>
      </c>
    </row>
    <row r="446" spans="1:51" s="6" customFormat="1" x14ac:dyDescent="0.25">
      <c r="A446" s="124" t="str">
        <f>IF(วันทำงาน!A446&lt;&gt;"",วันทำงาน!A446,"")</f>
        <v/>
      </c>
      <c r="B446" s="124" t="str">
        <f>IF(วันทำงาน!B446&lt;&gt;"",วันทำงาน!B446,"")</f>
        <v/>
      </c>
      <c r="C446" s="124"/>
      <c r="D446" s="124" t="str">
        <f>IF(วันทำงาน!C446&lt;&gt;"",วันทำงาน!C446,"")</f>
        <v/>
      </c>
      <c r="E446" s="125" t="str">
        <f>IF(วันทำงาน!D446&lt;&gt;"",วันทำงาน!D446,"")</f>
        <v/>
      </c>
      <c r="F446" s="90" t="str">
        <f>IF(วันทำงาน!E446&lt;&gt;"",วันทำงาน!E446,"")</f>
        <v/>
      </c>
      <c r="G446" s="124" t="str">
        <f>IF(วันทำงาน!F446&lt;&gt;"",วันทำงาน!F446,"")</f>
        <v/>
      </c>
      <c r="H446" s="136" t="str">
        <f>IF(F446="Salesman",วันทำงาน!G446,"")</f>
        <v/>
      </c>
      <c r="I446" s="141" t="str">
        <f>IF($H446="","",AB446/$R446*(100%-เงื่อนไข!$B$4))</f>
        <v/>
      </c>
      <c r="J446" s="141" t="str">
        <f>IF($H446="","",AK446/$R446*(100%-เงื่อนไข!$B$4))</f>
        <v/>
      </c>
      <c r="K446" s="141" t="str">
        <f>IF($H446="","",AT446/$R446*(100%-เงื่อนไข!$B$4))</f>
        <v/>
      </c>
      <c r="L446" s="141" t="str">
        <f t="shared" si="100"/>
        <v/>
      </c>
      <c r="M446" s="142" t="str">
        <f>IF((OR(วันทำงาน!H446="",$F$1="")),"",IF(F446="Salesman",วันทำงาน!H446,""))</f>
        <v/>
      </c>
      <c r="N446" s="111">
        <f>IF($M446="",0,IF($X446="P",Y446*เงื่อนไข!$C$5,0))</f>
        <v>0</v>
      </c>
      <c r="O446" s="111">
        <f>IF($M446="",0,IF($X446="P",AH446*เงื่อนไข!$C$5,0))</f>
        <v>0</v>
      </c>
      <c r="P446" s="141">
        <f>IF($M446="",0,IF($X446="P",AQ446*เงื่อนไข!$C$5,0))</f>
        <v>0</v>
      </c>
      <c r="Q446" s="141">
        <f t="shared" si="101"/>
        <v>0</v>
      </c>
      <c r="R446" s="124" t="str">
        <f>IF($A446="","",IF(วันทำงาน!J446&lt;&gt;"",วันทำงาน!J446,""))</f>
        <v/>
      </c>
      <c r="S446" s="124" t="str">
        <f>IF($A446="","",IF(วันทำงาน!K446&lt;&gt;"",วันทำงาน!K446,""))</f>
        <v/>
      </c>
      <c r="T446" s="156">
        <f>IF(วันทำงาน!AZ446&lt;&gt;"",IF(วันทำงาน!AZ446&gt;S446,S446,วันทำงาน!AZ446),"")</f>
        <v>1</v>
      </c>
      <c r="U446" s="106" t="str">
        <f>IF(A446="","",เงื่อนไข!C$4)</f>
        <v/>
      </c>
      <c r="V446" s="106">
        <f t="shared" si="88"/>
        <v>0</v>
      </c>
      <c r="W446" s="105" t="str">
        <f t="shared" si="89"/>
        <v/>
      </c>
      <c r="X446" s="186" t="str">
        <f t="shared" si="90"/>
        <v/>
      </c>
      <c r="Y446" s="184">
        <f>วันทำงาน!AQ446</f>
        <v>0</v>
      </c>
      <c r="Z446" s="150"/>
      <c r="AA446" s="150">
        <f>IF($W446="",0,IF($W446&gt;=100%,เงื่อนไข!$H$4,IF($W446&gt;=80%,เงื่อนไข!$G$4,IF($W446&gt;=50%,เงื่อนไข!$F$4,IF($W446&lt;50%,เงื่อนไข!$E$4)))))</f>
        <v>0</v>
      </c>
      <c r="AB446" s="179">
        <f t="shared" si="91"/>
        <v>0</v>
      </c>
      <c r="AC446" s="141">
        <f t="shared" si="92"/>
        <v>0</v>
      </c>
      <c r="AD446" s="175">
        <f>IF(AB446=0,0,AB446/$R446*เงื่อนไข!$B$4)</f>
        <v>0</v>
      </c>
      <c r="AE446" s="181">
        <f t="shared" si="97"/>
        <v>0</v>
      </c>
      <c r="AF446" s="175">
        <f>SUMIF(วันทำงาน!$F$554:$F$687,$B446,วันทำงาน!$J$554:$J$687)</f>
        <v>0</v>
      </c>
      <c r="AG446" s="182">
        <f>IF((AND($W446&gt;=100%,$W446&lt;&gt;"")),เงื่อนไข!$F$8*Y446/$V446,0)</f>
        <v>0</v>
      </c>
      <c r="AH446" s="181">
        <f>SUM(วันทำงาน!AR446:AT446,วันทำงาน!AV446:AX446)</f>
        <v>0</v>
      </c>
      <c r="AI446" s="150"/>
      <c r="AJ446" s="150">
        <f>IF($W446="",0,IF($W446&gt;=100%,เงื่อนไข!$L$4,IF($W446&gt;=80%,เงื่อนไข!$K$4,IF($W446&gt;=50%,เงื่อนไข!$J$4,IF($W446&lt;50%,เงื่อนไข!$I$4)))))</f>
        <v>0</v>
      </c>
      <c r="AK446" s="179">
        <f t="shared" si="93"/>
        <v>0</v>
      </c>
      <c r="AL446" s="175">
        <f t="shared" si="94"/>
        <v>0</v>
      </c>
      <c r="AM446" s="175">
        <f>IF(AK446=0,0,AK446/$R446*เงื่อนไข!$B$4)</f>
        <v>0</v>
      </c>
      <c r="AN446" s="181">
        <f t="shared" si="98"/>
        <v>0</v>
      </c>
      <c r="AO446" s="175">
        <f>SUMIF(วันทำงาน!$F$554:$F$687,$B446,วันทำงาน!$K$554:$K$687)</f>
        <v>0</v>
      </c>
      <c r="AP446" s="182">
        <f>IF((AND($W446&gt;=100%,$W446&lt;&gt;"")),เงื่อนไข!$F$8*AH446/$V446,0)</f>
        <v>0</v>
      </c>
      <c r="AQ446" s="184">
        <f>วันทำงาน!AU446</f>
        <v>0</v>
      </c>
      <c r="AR446" s="150"/>
      <c r="AS446" s="150">
        <f>IF(W446="",0,IF($W446&gt;=100%,เงื่อนไข!$P$4,IF($W446&gt;=80%,เงื่อนไข!$O$4,IF($W446&gt;=50%,เงื่อนไข!$N$4,IF($W446&lt;50%,เงื่อนไข!$M$4)))))</f>
        <v>0</v>
      </c>
      <c r="AT446" s="179">
        <f t="shared" si="95"/>
        <v>0</v>
      </c>
      <c r="AU446" s="175">
        <f t="shared" si="96"/>
        <v>0</v>
      </c>
      <c r="AV446" s="175">
        <f>IF(AT446=0,0,AT446/$R446*เงื่อนไข!$B$4)</f>
        <v>0</v>
      </c>
      <c r="AW446" s="181">
        <f t="shared" si="99"/>
        <v>0</v>
      </c>
      <c r="AX446" s="175">
        <f>SUMIF(วันทำงาน!$F$554:$F$687,$B446,วันทำงาน!$L$554:$L$687)</f>
        <v>0</v>
      </c>
      <c r="AY446" s="182">
        <f>IF((AND($W446&gt;=100%,$W446&lt;&gt;"")),เงื่อนไข!$F$8*AQ446/$V446,0)</f>
        <v>0</v>
      </c>
    </row>
    <row r="447" spans="1:51" s="6" customFormat="1" x14ac:dyDescent="0.25">
      <c r="A447" s="124" t="str">
        <f>IF(วันทำงาน!A447&lt;&gt;"",วันทำงาน!A447,"")</f>
        <v/>
      </c>
      <c r="B447" s="124" t="str">
        <f>IF(วันทำงาน!B447&lt;&gt;"",วันทำงาน!B447,"")</f>
        <v/>
      </c>
      <c r="C447" s="124"/>
      <c r="D447" s="124" t="str">
        <f>IF(วันทำงาน!C447&lt;&gt;"",วันทำงาน!C447,"")</f>
        <v/>
      </c>
      <c r="E447" s="125" t="str">
        <f>IF(วันทำงาน!D447&lt;&gt;"",วันทำงาน!D447,"")</f>
        <v/>
      </c>
      <c r="F447" s="90" t="str">
        <f>IF(วันทำงาน!E447&lt;&gt;"",วันทำงาน!E447,"")</f>
        <v/>
      </c>
      <c r="G447" s="124" t="str">
        <f>IF(วันทำงาน!F447&lt;&gt;"",วันทำงาน!F447,"")</f>
        <v/>
      </c>
      <c r="H447" s="136" t="str">
        <f>IF(F447="Salesman",วันทำงาน!G447,"")</f>
        <v/>
      </c>
      <c r="I447" s="141" t="str">
        <f>IF($H447="","",AB447/$R447*(100%-เงื่อนไข!$B$4))</f>
        <v/>
      </c>
      <c r="J447" s="141" t="str">
        <f>IF($H447="","",AK447/$R447*(100%-เงื่อนไข!$B$4))</f>
        <v/>
      </c>
      <c r="K447" s="141" t="str">
        <f>IF($H447="","",AT447/$R447*(100%-เงื่อนไข!$B$4))</f>
        <v/>
      </c>
      <c r="L447" s="141" t="str">
        <f t="shared" si="100"/>
        <v/>
      </c>
      <c r="M447" s="142" t="str">
        <f>IF((OR(วันทำงาน!H447="",$F$1="")),"",IF(F447="Salesman",วันทำงาน!H447,""))</f>
        <v/>
      </c>
      <c r="N447" s="111">
        <f>IF($M447="",0,IF($X447="P",Y447*เงื่อนไข!$C$5,0))</f>
        <v>0</v>
      </c>
      <c r="O447" s="111">
        <f>IF($M447="",0,IF($X447="P",AH447*เงื่อนไข!$C$5,0))</f>
        <v>0</v>
      </c>
      <c r="P447" s="141">
        <f>IF($M447="",0,IF($X447="P",AQ447*เงื่อนไข!$C$5,0))</f>
        <v>0</v>
      </c>
      <c r="Q447" s="141">
        <f t="shared" si="101"/>
        <v>0</v>
      </c>
      <c r="R447" s="124" t="str">
        <f>IF($A447="","",IF(วันทำงาน!J447&lt;&gt;"",วันทำงาน!J447,""))</f>
        <v/>
      </c>
      <c r="S447" s="124" t="str">
        <f>IF($A447="","",IF(วันทำงาน!K447&lt;&gt;"",วันทำงาน!K447,""))</f>
        <v/>
      </c>
      <c r="T447" s="156">
        <f>IF(วันทำงาน!AZ447&lt;&gt;"",IF(วันทำงาน!AZ447&gt;S447,S447,วันทำงาน!AZ447),"")</f>
        <v>1</v>
      </c>
      <c r="U447" s="106" t="str">
        <f>IF(A447="","",เงื่อนไข!C$4)</f>
        <v/>
      </c>
      <c r="V447" s="106">
        <f t="shared" si="88"/>
        <v>0</v>
      </c>
      <c r="W447" s="105" t="str">
        <f t="shared" si="89"/>
        <v/>
      </c>
      <c r="X447" s="186" t="str">
        <f t="shared" si="90"/>
        <v/>
      </c>
      <c r="Y447" s="184">
        <f>วันทำงาน!AQ447</f>
        <v>0</v>
      </c>
      <c r="Z447" s="150"/>
      <c r="AA447" s="150">
        <f>IF($W447="",0,IF($W447&gt;=100%,เงื่อนไข!$H$4,IF($W447&gt;=80%,เงื่อนไข!$G$4,IF($W447&gt;=50%,เงื่อนไข!$F$4,IF($W447&lt;50%,เงื่อนไข!$E$4)))))</f>
        <v>0</v>
      </c>
      <c r="AB447" s="179">
        <f t="shared" si="91"/>
        <v>0</v>
      </c>
      <c r="AC447" s="141">
        <f t="shared" si="92"/>
        <v>0</v>
      </c>
      <c r="AD447" s="175">
        <f>IF(AB447=0,0,AB447/$R447*เงื่อนไข!$B$4)</f>
        <v>0</v>
      </c>
      <c r="AE447" s="181">
        <f t="shared" si="97"/>
        <v>0</v>
      </c>
      <c r="AF447" s="175">
        <f>SUMIF(วันทำงาน!$F$554:$F$687,$B447,วันทำงาน!$J$554:$J$687)</f>
        <v>0</v>
      </c>
      <c r="AG447" s="182">
        <f>IF((AND($W447&gt;=100%,$W447&lt;&gt;"")),เงื่อนไข!$F$8*Y447/$V447,0)</f>
        <v>0</v>
      </c>
      <c r="AH447" s="181">
        <f>SUM(วันทำงาน!AR447:AT447,วันทำงาน!AV447:AX447)</f>
        <v>0</v>
      </c>
      <c r="AI447" s="150"/>
      <c r="AJ447" s="150">
        <f>IF($W447="",0,IF($W447&gt;=100%,เงื่อนไข!$L$4,IF($W447&gt;=80%,เงื่อนไข!$K$4,IF($W447&gt;=50%,เงื่อนไข!$J$4,IF($W447&lt;50%,เงื่อนไข!$I$4)))))</f>
        <v>0</v>
      </c>
      <c r="AK447" s="179">
        <f t="shared" si="93"/>
        <v>0</v>
      </c>
      <c r="AL447" s="175">
        <f t="shared" si="94"/>
        <v>0</v>
      </c>
      <c r="AM447" s="175">
        <f>IF(AK447=0,0,AK447/$R447*เงื่อนไข!$B$4)</f>
        <v>0</v>
      </c>
      <c r="AN447" s="181">
        <f t="shared" si="98"/>
        <v>0</v>
      </c>
      <c r="AO447" s="175">
        <f>SUMIF(วันทำงาน!$F$554:$F$687,$B447,วันทำงาน!$K$554:$K$687)</f>
        <v>0</v>
      </c>
      <c r="AP447" s="182">
        <f>IF((AND($W447&gt;=100%,$W447&lt;&gt;"")),เงื่อนไข!$F$8*AH447/$V447,0)</f>
        <v>0</v>
      </c>
      <c r="AQ447" s="184">
        <f>วันทำงาน!AU447</f>
        <v>0</v>
      </c>
      <c r="AR447" s="150"/>
      <c r="AS447" s="150">
        <f>IF(W447="",0,IF($W447&gt;=100%,เงื่อนไข!$P$4,IF($W447&gt;=80%,เงื่อนไข!$O$4,IF($W447&gt;=50%,เงื่อนไข!$N$4,IF($W447&lt;50%,เงื่อนไข!$M$4)))))</f>
        <v>0</v>
      </c>
      <c r="AT447" s="179">
        <f t="shared" si="95"/>
        <v>0</v>
      </c>
      <c r="AU447" s="175">
        <f t="shared" si="96"/>
        <v>0</v>
      </c>
      <c r="AV447" s="175">
        <f>IF(AT447=0,0,AT447/$R447*เงื่อนไข!$B$4)</f>
        <v>0</v>
      </c>
      <c r="AW447" s="181">
        <f t="shared" si="99"/>
        <v>0</v>
      </c>
      <c r="AX447" s="175">
        <f>SUMIF(วันทำงาน!$F$554:$F$687,$B447,วันทำงาน!$L$554:$L$687)</f>
        <v>0</v>
      </c>
      <c r="AY447" s="182">
        <f>IF((AND($W447&gt;=100%,$W447&lt;&gt;"")),เงื่อนไข!$F$8*AQ447/$V447,0)</f>
        <v>0</v>
      </c>
    </row>
    <row r="448" spans="1:51" s="6" customFormat="1" x14ac:dyDescent="0.25">
      <c r="A448" s="124" t="str">
        <f>IF(วันทำงาน!A448&lt;&gt;"",วันทำงาน!A448,"")</f>
        <v/>
      </c>
      <c r="B448" s="124" t="str">
        <f>IF(วันทำงาน!B448&lt;&gt;"",วันทำงาน!B448,"")</f>
        <v/>
      </c>
      <c r="C448" s="124"/>
      <c r="D448" s="124" t="str">
        <f>IF(วันทำงาน!C448&lt;&gt;"",วันทำงาน!C448,"")</f>
        <v/>
      </c>
      <c r="E448" s="125" t="str">
        <f>IF(วันทำงาน!D448&lt;&gt;"",วันทำงาน!D448,"")</f>
        <v/>
      </c>
      <c r="F448" s="90" t="str">
        <f>IF(วันทำงาน!E448&lt;&gt;"",วันทำงาน!E448,"")</f>
        <v/>
      </c>
      <c r="G448" s="124" t="str">
        <f>IF(วันทำงาน!F448&lt;&gt;"",วันทำงาน!F448,"")</f>
        <v/>
      </c>
      <c r="H448" s="136" t="str">
        <f>IF(F448="Salesman",วันทำงาน!G448,"")</f>
        <v/>
      </c>
      <c r="I448" s="141" t="str">
        <f>IF($H448="","",AB448/$R448*(100%-เงื่อนไข!$B$4))</f>
        <v/>
      </c>
      <c r="J448" s="141" t="str">
        <f>IF($H448="","",AK448/$R448*(100%-เงื่อนไข!$B$4))</f>
        <v/>
      </c>
      <c r="K448" s="141" t="str">
        <f>IF($H448="","",AT448/$R448*(100%-เงื่อนไข!$B$4))</f>
        <v/>
      </c>
      <c r="L448" s="141" t="str">
        <f t="shared" si="100"/>
        <v/>
      </c>
      <c r="M448" s="142" t="str">
        <f>IF((OR(วันทำงาน!H448="",$F$1="")),"",IF(F448="Salesman",วันทำงาน!H448,""))</f>
        <v/>
      </c>
      <c r="N448" s="111">
        <f>IF($M448="",0,IF($X448="P",Y448*เงื่อนไข!$C$5,0))</f>
        <v>0</v>
      </c>
      <c r="O448" s="111">
        <f>IF($M448="",0,IF($X448="P",AH448*เงื่อนไข!$C$5,0))</f>
        <v>0</v>
      </c>
      <c r="P448" s="141">
        <f>IF($M448="",0,IF($X448="P",AQ448*เงื่อนไข!$C$5,0))</f>
        <v>0</v>
      </c>
      <c r="Q448" s="141">
        <f t="shared" si="101"/>
        <v>0</v>
      </c>
      <c r="R448" s="124" t="str">
        <f>IF($A448="","",IF(วันทำงาน!J448&lt;&gt;"",วันทำงาน!J448,""))</f>
        <v/>
      </c>
      <c r="S448" s="124" t="str">
        <f>IF($A448="","",IF(วันทำงาน!K448&lt;&gt;"",วันทำงาน!K448,""))</f>
        <v/>
      </c>
      <c r="T448" s="156">
        <f>IF(วันทำงาน!AZ448&lt;&gt;"",IF(วันทำงาน!AZ448&gt;S448,S448,วันทำงาน!AZ448),"")</f>
        <v>1</v>
      </c>
      <c r="U448" s="106" t="str">
        <f>IF(A448="","",เงื่อนไข!C$4)</f>
        <v/>
      </c>
      <c r="V448" s="106">
        <f t="shared" si="88"/>
        <v>0</v>
      </c>
      <c r="W448" s="105" t="str">
        <f t="shared" si="89"/>
        <v/>
      </c>
      <c r="X448" s="186" t="str">
        <f t="shared" si="90"/>
        <v/>
      </c>
      <c r="Y448" s="184">
        <f>วันทำงาน!AQ448</f>
        <v>0</v>
      </c>
      <c r="Z448" s="150"/>
      <c r="AA448" s="150">
        <f>IF($W448="",0,IF($W448&gt;=100%,เงื่อนไข!$H$4,IF($W448&gt;=80%,เงื่อนไข!$G$4,IF($W448&gt;=50%,เงื่อนไข!$F$4,IF($W448&lt;50%,เงื่อนไข!$E$4)))))</f>
        <v>0</v>
      </c>
      <c r="AB448" s="179">
        <f t="shared" si="91"/>
        <v>0</v>
      </c>
      <c r="AC448" s="141">
        <f t="shared" si="92"/>
        <v>0</v>
      </c>
      <c r="AD448" s="175">
        <f>IF(AB448=0,0,AB448/$R448*เงื่อนไข!$B$4)</f>
        <v>0</v>
      </c>
      <c r="AE448" s="181">
        <f t="shared" si="97"/>
        <v>0</v>
      </c>
      <c r="AF448" s="175">
        <f>SUMIF(วันทำงาน!$F$554:$F$687,$B448,วันทำงาน!$J$554:$J$687)</f>
        <v>0</v>
      </c>
      <c r="AG448" s="182">
        <f>IF((AND($W448&gt;=100%,$W448&lt;&gt;"")),เงื่อนไข!$F$8*Y448/$V448,0)</f>
        <v>0</v>
      </c>
      <c r="AH448" s="181">
        <f>SUM(วันทำงาน!AR448:AT448,วันทำงาน!AV448:AX448)</f>
        <v>0</v>
      </c>
      <c r="AI448" s="150"/>
      <c r="AJ448" s="150">
        <f>IF($W448="",0,IF($W448&gt;=100%,เงื่อนไข!$L$4,IF($W448&gt;=80%,เงื่อนไข!$K$4,IF($W448&gt;=50%,เงื่อนไข!$J$4,IF($W448&lt;50%,เงื่อนไข!$I$4)))))</f>
        <v>0</v>
      </c>
      <c r="AK448" s="179">
        <f t="shared" si="93"/>
        <v>0</v>
      </c>
      <c r="AL448" s="175">
        <f t="shared" si="94"/>
        <v>0</v>
      </c>
      <c r="AM448" s="175">
        <f>IF(AK448=0,0,AK448/$R448*เงื่อนไข!$B$4)</f>
        <v>0</v>
      </c>
      <c r="AN448" s="181">
        <f t="shared" si="98"/>
        <v>0</v>
      </c>
      <c r="AO448" s="175">
        <f>SUMIF(วันทำงาน!$F$554:$F$687,$B448,วันทำงาน!$K$554:$K$687)</f>
        <v>0</v>
      </c>
      <c r="AP448" s="182">
        <f>IF((AND($W448&gt;=100%,$W448&lt;&gt;"")),เงื่อนไข!$F$8*AH448/$V448,0)</f>
        <v>0</v>
      </c>
      <c r="AQ448" s="184">
        <f>วันทำงาน!AU448</f>
        <v>0</v>
      </c>
      <c r="AR448" s="150"/>
      <c r="AS448" s="150">
        <f>IF(W448="",0,IF($W448&gt;=100%,เงื่อนไข!$P$4,IF($W448&gt;=80%,เงื่อนไข!$O$4,IF($W448&gt;=50%,เงื่อนไข!$N$4,IF($W448&lt;50%,เงื่อนไข!$M$4)))))</f>
        <v>0</v>
      </c>
      <c r="AT448" s="179">
        <f t="shared" si="95"/>
        <v>0</v>
      </c>
      <c r="AU448" s="175">
        <f t="shared" si="96"/>
        <v>0</v>
      </c>
      <c r="AV448" s="175">
        <f>IF(AT448=0,0,AT448/$R448*เงื่อนไข!$B$4)</f>
        <v>0</v>
      </c>
      <c r="AW448" s="181">
        <f t="shared" si="99"/>
        <v>0</v>
      </c>
      <c r="AX448" s="175">
        <f>SUMIF(วันทำงาน!$F$554:$F$687,$B448,วันทำงาน!$L$554:$L$687)</f>
        <v>0</v>
      </c>
      <c r="AY448" s="182">
        <f>IF((AND($W448&gt;=100%,$W448&lt;&gt;"")),เงื่อนไข!$F$8*AQ448/$V448,0)</f>
        <v>0</v>
      </c>
    </row>
    <row r="449" spans="1:51" s="6" customFormat="1" x14ac:dyDescent="0.25">
      <c r="A449" s="124" t="str">
        <f>IF(วันทำงาน!A449&lt;&gt;"",วันทำงาน!A449,"")</f>
        <v/>
      </c>
      <c r="B449" s="124" t="str">
        <f>IF(วันทำงาน!B449&lt;&gt;"",วันทำงาน!B449,"")</f>
        <v/>
      </c>
      <c r="C449" s="124"/>
      <c r="D449" s="124" t="str">
        <f>IF(วันทำงาน!C449&lt;&gt;"",วันทำงาน!C449,"")</f>
        <v/>
      </c>
      <c r="E449" s="125" t="str">
        <f>IF(วันทำงาน!D449&lt;&gt;"",วันทำงาน!D449,"")</f>
        <v/>
      </c>
      <c r="F449" s="90" t="str">
        <f>IF(วันทำงาน!E449&lt;&gt;"",วันทำงาน!E449,"")</f>
        <v/>
      </c>
      <c r="G449" s="124" t="str">
        <f>IF(วันทำงาน!F449&lt;&gt;"",วันทำงาน!F449,"")</f>
        <v/>
      </c>
      <c r="H449" s="136" t="str">
        <f>IF(F449="Salesman",วันทำงาน!G449,"")</f>
        <v/>
      </c>
      <c r="I449" s="141" t="str">
        <f>IF($H449="","",AB449/$R449*(100%-เงื่อนไข!$B$4))</f>
        <v/>
      </c>
      <c r="J449" s="141" t="str">
        <f>IF($H449="","",AK449/$R449*(100%-เงื่อนไข!$B$4))</f>
        <v/>
      </c>
      <c r="K449" s="141" t="str">
        <f>IF($H449="","",AT449/$R449*(100%-เงื่อนไข!$B$4))</f>
        <v/>
      </c>
      <c r="L449" s="141" t="str">
        <f t="shared" si="100"/>
        <v/>
      </c>
      <c r="M449" s="142" t="str">
        <f>IF((OR(วันทำงาน!H449="",$F$1="")),"",IF(F449="Salesman",วันทำงาน!H449,""))</f>
        <v/>
      </c>
      <c r="N449" s="111">
        <f>IF($M449="",0,IF($X449="P",Y449*เงื่อนไข!$C$5,0))</f>
        <v>0</v>
      </c>
      <c r="O449" s="111">
        <f>IF($M449="",0,IF($X449="P",AH449*เงื่อนไข!$C$5,0))</f>
        <v>0</v>
      </c>
      <c r="P449" s="141">
        <f>IF($M449="",0,IF($X449="P",AQ449*เงื่อนไข!$C$5,0))</f>
        <v>0</v>
      </c>
      <c r="Q449" s="141">
        <f t="shared" si="101"/>
        <v>0</v>
      </c>
      <c r="R449" s="124" t="str">
        <f>IF($A449="","",IF(วันทำงาน!J449&lt;&gt;"",วันทำงาน!J449,""))</f>
        <v/>
      </c>
      <c r="S449" s="124" t="str">
        <f>IF($A449="","",IF(วันทำงาน!K449&lt;&gt;"",วันทำงาน!K449,""))</f>
        <v/>
      </c>
      <c r="T449" s="156">
        <f>IF(วันทำงาน!AZ449&lt;&gt;"",IF(วันทำงาน!AZ449&gt;S449,S449,วันทำงาน!AZ449),"")</f>
        <v>1</v>
      </c>
      <c r="U449" s="106" t="str">
        <f>IF(A449="","",เงื่อนไข!C$4)</f>
        <v/>
      </c>
      <c r="V449" s="106">
        <f t="shared" si="88"/>
        <v>0</v>
      </c>
      <c r="W449" s="105" t="str">
        <f t="shared" si="89"/>
        <v/>
      </c>
      <c r="X449" s="186" t="str">
        <f t="shared" si="90"/>
        <v/>
      </c>
      <c r="Y449" s="184">
        <f>วันทำงาน!AQ449</f>
        <v>0</v>
      </c>
      <c r="Z449" s="150"/>
      <c r="AA449" s="150">
        <f>IF($W449="",0,IF($W449&gt;=100%,เงื่อนไข!$H$4,IF($W449&gt;=80%,เงื่อนไข!$G$4,IF($W449&gt;=50%,เงื่อนไข!$F$4,IF($W449&lt;50%,เงื่อนไข!$E$4)))))</f>
        <v>0</v>
      </c>
      <c r="AB449" s="179">
        <f t="shared" si="91"/>
        <v>0</v>
      </c>
      <c r="AC449" s="141">
        <f t="shared" si="92"/>
        <v>0</v>
      </c>
      <c r="AD449" s="175">
        <f>IF(AB449=0,0,AB449/$R449*เงื่อนไข!$B$4)</f>
        <v>0</v>
      </c>
      <c r="AE449" s="181">
        <f t="shared" si="97"/>
        <v>0</v>
      </c>
      <c r="AF449" s="175">
        <f>SUMIF(วันทำงาน!$F$554:$F$687,$B449,วันทำงาน!$J$554:$J$687)</f>
        <v>0</v>
      </c>
      <c r="AG449" s="182">
        <f>IF((AND($W449&gt;=100%,$W449&lt;&gt;"")),เงื่อนไข!$F$8*Y449/$V449,0)</f>
        <v>0</v>
      </c>
      <c r="AH449" s="181">
        <f>SUM(วันทำงาน!AR449:AT449,วันทำงาน!AV449:AX449)</f>
        <v>0</v>
      </c>
      <c r="AI449" s="150"/>
      <c r="AJ449" s="150">
        <f>IF($W449="",0,IF($W449&gt;=100%,เงื่อนไข!$L$4,IF($W449&gt;=80%,เงื่อนไข!$K$4,IF($W449&gt;=50%,เงื่อนไข!$J$4,IF($W449&lt;50%,เงื่อนไข!$I$4)))))</f>
        <v>0</v>
      </c>
      <c r="AK449" s="179">
        <f t="shared" si="93"/>
        <v>0</v>
      </c>
      <c r="AL449" s="175">
        <f t="shared" si="94"/>
        <v>0</v>
      </c>
      <c r="AM449" s="175">
        <f>IF(AK449=0,0,AK449/$R449*เงื่อนไข!$B$4)</f>
        <v>0</v>
      </c>
      <c r="AN449" s="181">
        <f t="shared" si="98"/>
        <v>0</v>
      </c>
      <c r="AO449" s="175">
        <f>SUMIF(วันทำงาน!$F$554:$F$687,$B449,วันทำงาน!$K$554:$K$687)</f>
        <v>0</v>
      </c>
      <c r="AP449" s="182">
        <f>IF((AND($W449&gt;=100%,$W449&lt;&gt;"")),เงื่อนไข!$F$8*AH449/$V449,0)</f>
        <v>0</v>
      </c>
      <c r="AQ449" s="184">
        <f>วันทำงาน!AU449</f>
        <v>0</v>
      </c>
      <c r="AR449" s="150"/>
      <c r="AS449" s="150">
        <f>IF(W449="",0,IF($W449&gt;=100%,เงื่อนไข!$P$4,IF($W449&gt;=80%,เงื่อนไข!$O$4,IF($W449&gt;=50%,เงื่อนไข!$N$4,IF($W449&lt;50%,เงื่อนไข!$M$4)))))</f>
        <v>0</v>
      </c>
      <c r="AT449" s="179">
        <f t="shared" si="95"/>
        <v>0</v>
      </c>
      <c r="AU449" s="175">
        <f t="shared" si="96"/>
        <v>0</v>
      </c>
      <c r="AV449" s="175">
        <f>IF(AT449=0,0,AT449/$R449*เงื่อนไข!$B$4)</f>
        <v>0</v>
      </c>
      <c r="AW449" s="181">
        <f t="shared" si="99"/>
        <v>0</v>
      </c>
      <c r="AX449" s="175">
        <f>SUMIF(วันทำงาน!$F$554:$F$687,$B449,วันทำงาน!$L$554:$L$687)</f>
        <v>0</v>
      </c>
      <c r="AY449" s="182">
        <f>IF((AND($W449&gt;=100%,$W449&lt;&gt;"")),เงื่อนไข!$F$8*AQ449/$V449,0)</f>
        <v>0</v>
      </c>
    </row>
    <row r="450" spans="1:51" s="6" customFormat="1" x14ac:dyDescent="0.25">
      <c r="A450" s="124" t="str">
        <f>IF(วันทำงาน!A450&lt;&gt;"",วันทำงาน!A450,"")</f>
        <v/>
      </c>
      <c r="B450" s="124" t="str">
        <f>IF(วันทำงาน!B450&lt;&gt;"",วันทำงาน!B450,"")</f>
        <v/>
      </c>
      <c r="C450" s="124"/>
      <c r="D450" s="124" t="str">
        <f>IF(วันทำงาน!C450&lt;&gt;"",วันทำงาน!C450,"")</f>
        <v/>
      </c>
      <c r="E450" s="125" t="str">
        <f>IF(วันทำงาน!D450&lt;&gt;"",วันทำงาน!D450,"")</f>
        <v/>
      </c>
      <c r="F450" s="90" t="str">
        <f>IF(วันทำงาน!E450&lt;&gt;"",วันทำงาน!E450,"")</f>
        <v/>
      </c>
      <c r="G450" s="124" t="str">
        <f>IF(วันทำงาน!F450&lt;&gt;"",วันทำงาน!F450,"")</f>
        <v/>
      </c>
      <c r="H450" s="136" t="str">
        <f>IF(F450="Salesman",วันทำงาน!G450,"")</f>
        <v/>
      </c>
      <c r="I450" s="141" t="str">
        <f>IF($H450="","",AB450/$R450*(100%-เงื่อนไข!$B$4))</f>
        <v/>
      </c>
      <c r="J450" s="141" t="str">
        <f>IF($H450="","",AK450/$R450*(100%-เงื่อนไข!$B$4))</f>
        <v/>
      </c>
      <c r="K450" s="141" t="str">
        <f>IF($H450="","",AT450/$R450*(100%-เงื่อนไข!$B$4))</f>
        <v/>
      </c>
      <c r="L450" s="141" t="str">
        <f t="shared" si="100"/>
        <v/>
      </c>
      <c r="M450" s="142" t="str">
        <f>IF((OR(วันทำงาน!H450="",$F$1="")),"",IF(F450="Salesman",วันทำงาน!H450,""))</f>
        <v/>
      </c>
      <c r="N450" s="111">
        <f>IF($M450="",0,IF($X450="P",Y450*เงื่อนไข!$C$5,0))</f>
        <v>0</v>
      </c>
      <c r="O450" s="111">
        <f>IF($M450="",0,IF($X450="P",AH450*เงื่อนไข!$C$5,0))</f>
        <v>0</v>
      </c>
      <c r="P450" s="141">
        <f>IF($M450="",0,IF($X450="P",AQ450*เงื่อนไข!$C$5,0))</f>
        <v>0</v>
      </c>
      <c r="Q450" s="141">
        <f t="shared" si="101"/>
        <v>0</v>
      </c>
      <c r="R450" s="124" t="str">
        <f>IF($A450="","",IF(วันทำงาน!J450&lt;&gt;"",วันทำงาน!J450,""))</f>
        <v/>
      </c>
      <c r="S450" s="124" t="str">
        <f>IF($A450="","",IF(วันทำงาน!K450&lt;&gt;"",วันทำงาน!K450,""))</f>
        <v/>
      </c>
      <c r="T450" s="156">
        <f>IF(วันทำงาน!AZ450&lt;&gt;"",IF(วันทำงาน!AZ450&gt;S450,S450,วันทำงาน!AZ450),"")</f>
        <v>1</v>
      </c>
      <c r="U450" s="106" t="str">
        <f>IF(A450="","",เงื่อนไข!C$4)</f>
        <v/>
      </c>
      <c r="V450" s="106">
        <f t="shared" si="88"/>
        <v>0</v>
      </c>
      <c r="W450" s="105" t="str">
        <f t="shared" si="89"/>
        <v/>
      </c>
      <c r="X450" s="186" t="str">
        <f t="shared" si="90"/>
        <v/>
      </c>
      <c r="Y450" s="184">
        <f>วันทำงาน!AQ450</f>
        <v>0</v>
      </c>
      <c r="Z450" s="150"/>
      <c r="AA450" s="150">
        <f>IF($W450="",0,IF($W450&gt;=100%,เงื่อนไข!$H$4,IF($W450&gt;=80%,เงื่อนไข!$G$4,IF($W450&gt;=50%,เงื่อนไข!$F$4,IF($W450&lt;50%,เงื่อนไข!$E$4)))))</f>
        <v>0</v>
      </c>
      <c r="AB450" s="179">
        <f t="shared" si="91"/>
        <v>0</v>
      </c>
      <c r="AC450" s="141">
        <f t="shared" si="92"/>
        <v>0</v>
      </c>
      <c r="AD450" s="175">
        <f>IF(AB450=0,0,AB450/$R450*เงื่อนไข!$B$4)</f>
        <v>0</v>
      </c>
      <c r="AE450" s="181">
        <f t="shared" si="97"/>
        <v>0</v>
      </c>
      <c r="AF450" s="175">
        <f>SUMIF(วันทำงาน!$F$554:$F$687,$B450,วันทำงาน!$J$554:$J$687)</f>
        <v>0</v>
      </c>
      <c r="AG450" s="182">
        <f>IF((AND($W450&gt;=100%,$W450&lt;&gt;"")),เงื่อนไข!$F$8*Y450/$V450,0)</f>
        <v>0</v>
      </c>
      <c r="AH450" s="181">
        <f>SUM(วันทำงาน!AR450:AT450,วันทำงาน!AV450:AX450)</f>
        <v>0</v>
      </c>
      <c r="AI450" s="150"/>
      <c r="AJ450" s="150">
        <f>IF($W450="",0,IF($W450&gt;=100%,เงื่อนไข!$L$4,IF($W450&gt;=80%,เงื่อนไข!$K$4,IF($W450&gt;=50%,เงื่อนไข!$J$4,IF($W450&lt;50%,เงื่อนไข!$I$4)))))</f>
        <v>0</v>
      </c>
      <c r="AK450" s="179">
        <f t="shared" si="93"/>
        <v>0</v>
      </c>
      <c r="AL450" s="175">
        <f t="shared" si="94"/>
        <v>0</v>
      </c>
      <c r="AM450" s="175">
        <f>IF(AK450=0,0,AK450/$R450*เงื่อนไข!$B$4)</f>
        <v>0</v>
      </c>
      <c r="AN450" s="181">
        <f t="shared" si="98"/>
        <v>0</v>
      </c>
      <c r="AO450" s="175">
        <f>SUMIF(วันทำงาน!$F$554:$F$687,$B450,วันทำงาน!$K$554:$K$687)</f>
        <v>0</v>
      </c>
      <c r="AP450" s="182">
        <f>IF((AND($W450&gt;=100%,$W450&lt;&gt;"")),เงื่อนไข!$F$8*AH450/$V450,0)</f>
        <v>0</v>
      </c>
      <c r="AQ450" s="184">
        <f>วันทำงาน!AU450</f>
        <v>0</v>
      </c>
      <c r="AR450" s="150"/>
      <c r="AS450" s="150">
        <f>IF(W450="",0,IF($W450&gt;=100%,เงื่อนไข!$P$4,IF($W450&gt;=80%,เงื่อนไข!$O$4,IF($W450&gt;=50%,เงื่อนไข!$N$4,IF($W450&lt;50%,เงื่อนไข!$M$4)))))</f>
        <v>0</v>
      </c>
      <c r="AT450" s="179">
        <f t="shared" si="95"/>
        <v>0</v>
      </c>
      <c r="AU450" s="175">
        <f t="shared" si="96"/>
        <v>0</v>
      </c>
      <c r="AV450" s="175">
        <f>IF(AT450=0,0,AT450/$R450*เงื่อนไข!$B$4)</f>
        <v>0</v>
      </c>
      <c r="AW450" s="181">
        <f t="shared" si="99"/>
        <v>0</v>
      </c>
      <c r="AX450" s="175">
        <f>SUMIF(วันทำงาน!$F$554:$F$687,$B450,วันทำงาน!$L$554:$L$687)</f>
        <v>0</v>
      </c>
      <c r="AY450" s="182">
        <f>IF((AND($W450&gt;=100%,$W450&lt;&gt;"")),เงื่อนไข!$F$8*AQ450/$V450,0)</f>
        <v>0</v>
      </c>
    </row>
    <row r="451" spans="1:51" s="6" customFormat="1" x14ac:dyDescent="0.25">
      <c r="A451" s="124" t="str">
        <f>IF(วันทำงาน!A451&lt;&gt;"",วันทำงาน!A451,"")</f>
        <v/>
      </c>
      <c r="B451" s="124" t="str">
        <f>IF(วันทำงาน!B451&lt;&gt;"",วันทำงาน!B451,"")</f>
        <v/>
      </c>
      <c r="C451" s="124"/>
      <c r="D451" s="124" t="str">
        <f>IF(วันทำงาน!C451&lt;&gt;"",วันทำงาน!C451,"")</f>
        <v/>
      </c>
      <c r="E451" s="125" t="str">
        <f>IF(วันทำงาน!D451&lt;&gt;"",วันทำงาน!D451,"")</f>
        <v/>
      </c>
      <c r="F451" s="90" t="str">
        <f>IF(วันทำงาน!E451&lt;&gt;"",วันทำงาน!E451,"")</f>
        <v/>
      </c>
      <c r="G451" s="124" t="str">
        <f>IF(วันทำงาน!F451&lt;&gt;"",วันทำงาน!F451,"")</f>
        <v/>
      </c>
      <c r="H451" s="136" t="str">
        <f>IF(F451="Salesman",วันทำงาน!G451,"")</f>
        <v/>
      </c>
      <c r="I451" s="141" t="str">
        <f>IF($H451="","",AB451/$R451*(100%-เงื่อนไข!$B$4))</f>
        <v/>
      </c>
      <c r="J451" s="141" t="str">
        <f>IF($H451="","",AK451/$R451*(100%-เงื่อนไข!$B$4))</f>
        <v/>
      </c>
      <c r="K451" s="141" t="str">
        <f>IF($H451="","",AT451/$R451*(100%-เงื่อนไข!$B$4))</f>
        <v/>
      </c>
      <c r="L451" s="141" t="str">
        <f t="shared" si="100"/>
        <v/>
      </c>
      <c r="M451" s="142" t="str">
        <f>IF((OR(วันทำงาน!H451="",$F$1="")),"",IF(F451="Salesman",วันทำงาน!H451,""))</f>
        <v/>
      </c>
      <c r="N451" s="111">
        <f>IF($M451="",0,IF($X451="P",Y451*เงื่อนไข!$C$5,0))</f>
        <v>0</v>
      </c>
      <c r="O451" s="111">
        <f>IF($M451="",0,IF($X451="P",AH451*เงื่อนไข!$C$5,0))</f>
        <v>0</v>
      </c>
      <c r="P451" s="141">
        <f>IF($M451="",0,IF($X451="P",AQ451*เงื่อนไข!$C$5,0))</f>
        <v>0</v>
      </c>
      <c r="Q451" s="141">
        <f t="shared" si="101"/>
        <v>0</v>
      </c>
      <c r="R451" s="124" t="str">
        <f>IF($A451="","",IF(วันทำงาน!J451&lt;&gt;"",วันทำงาน!J451,""))</f>
        <v/>
      </c>
      <c r="S451" s="124" t="str">
        <f>IF($A451="","",IF(วันทำงาน!K451&lt;&gt;"",วันทำงาน!K451,""))</f>
        <v/>
      </c>
      <c r="T451" s="156">
        <f>IF(วันทำงาน!AZ451&lt;&gt;"",IF(วันทำงาน!AZ451&gt;S451,S451,วันทำงาน!AZ451),"")</f>
        <v>1</v>
      </c>
      <c r="U451" s="106" t="str">
        <f>IF(A451="","",เงื่อนไข!C$4)</f>
        <v/>
      </c>
      <c r="V451" s="106">
        <f t="shared" si="88"/>
        <v>0</v>
      </c>
      <c r="W451" s="105" t="str">
        <f t="shared" si="89"/>
        <v/>
      </c>
      <c r="X451" s="186" t="str">
        <f t="shared" si="90"/>
        <v/>
      </c>
      <c r="Y451" s="184">
        <f>วันทำงาน!AQ451</f>
        <v>0</v>
      </c>
      <c r="Z451" s="150"/>
      <c r="AA451" s="150">
        <f>IF($W451="",0,IF($W451&gt;=100%,เงื่อนไข!$H$4,IF($W451&gt;=80%,เงื่อนไข!$G$4,IF($W451&gt;=50%,เงื่อนไข!$F$4,IF($W451&lt;50%,เงื่อนไข!$E$4)))))</f>
        <v>0</v>
      </c>
      <c r="AB451" s="179">
        <f t="shared" si="91"/>
        <v>0</v>
      </c>
      <c r="AC451" s="141">
        <f t="shared" si="92"/>
        <v>0</v>
      </c>
      <c r="AD451" s="175">
        <f>IF(AB451=0,0,AB451/$R451*เงื่อนไข!$B$4)</f>
        <v>0</v>
      </c>
      <c r="AE451" s="181">
        <f t="shared" si="97"/>
        <v>0</v>
      </c>
      <c r="AF451" s="175">
        <f>SUMIF(วันทำงาน!$F$554:$F$687,$B451,วันทำงาน!$J$554:$J$687)</f>
        <v>0</v>
      </c>
      <c r="AG451" s="182">
        <f>IF((AND($W451&gt;=100%,$W451&lt;&gt;"")),เงื่อนไข!$F$8*Y451/$V451,0)</f>
        <v>0</v>
      </c>
      <c r="AH451" s="181">
        <f>SUM(วันทำงาน!AR451:AT451,วันทำงาน!AV451:AX451)</f>
        <v>0</v>
      </c>
      <c r="AI451" s="150"/>
      <c r="AJ451" s="150">
        <f>IF($W451="",0,IF($W451&gt;=100%,เงื่อนไข!$L$4,IF($W451&gt;=80%,เงื่อนไข!$K$4,IF($W451&gt;=50%,เงื่อนไข!$J$4,IF($W451&lt;50%,เงื่อนไข!$I$4)))))</f>
        <v>0</v>
      </c>
      <c r="AK451" s="179">
        <f t="shared" si="93"/>
        <v>0</v>
      </c>
      <c r="AL451" s="175">
        <f t="shared" si="94"/>
        <v>0</v>
      </c>
      <c r="AM451" s="175">
        <f>IF(AK451=0,0,AK451/$R451*เงื่อนไข!$B$4)</f>
        <v>0</v>
      </c>
      <c r="AN451" s="181">
        <f t="shared" si="98"/>
        <v>0</v>
      </c>
      <c r="AO451" s="175">
        <f>SUMIF(วันทำงาน!$F$554:$F$687,$B451,วันทำงาน!$K$554:$K$687)</f>
        <v>0</v>
      </c>
      <c r="AP451" s="182">
        <f>IF((AND($W451&gt;=100%,$W451&lt;&gt;"")),เงื่อนไข!$F$8*AH451/$V451,0)</f>
        <v>0</v>
      </c>
      <c r="AQ451" s="184">
        <f>วันทำงาน!AU451</f>
        <v>0</v>
      </c>
      <c r="AR451" s="150"/>
      <c r="AS451" s="150">
        <f>IF(W451="",0,IF($W451&gt;=100%,เงื่อนไข!$P$4,IF($W451&gt;=80%,เงื่อนไข!$O$4,IF($W451&gt;=50%,เงื่อนไข!$N$4,IF($W451&lt;50%,เงื่อนไข!$M$4)))))</f>
        <v>0</v>
      </c>
      <c r="AT451" s="179">
        <f t="shared" si="95"/>
        <v>0</v>
      </c>
      <c r="AU451" s="175">
        <f t="shared" si="96"/>
        <v>0</v>
      </c>
      <c r="AV451" s="175">
        <f>IF(AT451=0,0,AT451/$R451*เงื่อนไข!$B$4)</f>
        <v>0</v>
      </c>
      <c r="AW451" s="181">
        <f t="shared" si="99"/>
        <v>0</v>
      </c>
      <c r="AX451" s="175">
        <f>SUMIF(วันทำงาน!$F$554:$F$687,$B451,วันทำงาน!$L$554:$L$687)</f>
        <v>0</v>
      </c>
      <c r="AY451" s="182">
        <f>IF((AND($W451&gt;=100%,$W451&lt;&gt;"")),เงื่อนไข!$F$8*AQ451/$V451,0)</f>
        <v>0</v>
      </c>
    </row>
    <row r="452" spans="1:51" s="6" customFormat="1" x14ac:dyDescent="0.25">
      <c r="A452" s="124" t="str">
        <f>IF(วันทำงาน!A452&lt;&gt;"",วันทำงาน!A452,"")</f>
        <v/>
      </c>
      <c r="B452" s="124" t="str">
        <f>IF(วันทำงาน!B452&lt;&gt;"",วันทำงาน!B452,"")</f>
        <v/>
      </c>
      <c r="C452" s="124"/>
      <c r="D452" s="124" t="str">
        <f>IF(วันทำงาน!C452&lt;&gt;"",วันทำงาน!C452,"")</f>
        <v/>
      </c>
      <c r="E452" s="125" t="str">
        <f>IF(วันทำงาน!D452&lt;&gt;"",วันทำงาน!D452,"")</f>
        <v/>
      </c>
      <c r="F452" s="90" t="str">
        <f>IF(วันทำงาน!E452&lt;&gt;"",วันทำงาน!E452,"")</f>
        <v/>
      </c>
      <c r="G452" s="124" t="str">
        <f>IF(วันทำงาน!F452&lt;&gt;"",วันทำงาน!F452,"")</f>
        <v/>
      </c>
      <c r="H452" s="136" t="str">
        <f>IF(F452="Salesman",วันทำงาน!G452,"")</f>
        <v/>
      </c>
      <c r="I452" s="141" t="str">
        <f>IF($H452="","",AB452/$R452*(100%-เงื่อนไข!$B$4))</f>
        <v/>
      </c>
      <c r="J452" s="141" t="str">
        <f>IF($H452="","",AK452/$R452*(100%-เงื่อนไข!$B$4))</f>
        <v/>
      </c>
      <c r="K452" s="141" t="str">
        <f>IF($H452="","",AT452/$R452*(100%-เงื่อนไข!$B$4))</f>
        <v/>
      </c>
      <c r="L452" s="141" t="str">
        <f t="shared" si="100"/>
        <v/>
      </c>
      <c r="M452" s="142" t="str">
        <f>IF((OR(วันทำงาน!H452="",$F$1="")),"",IF(F452="Salesman",วันทำงาน!H452,""))</f>
        <v/>
      </c>
      <c r="N452" s="111">
        <f>IF($M452="",0,IF($X452="P",Y452*เงื่อนไข!$C$5,0))</f>
        <v>0</v>
      </c>
      <c r="O452" s="111">
        <f>IF($M452="",0,IF($X452="P",AH452*เงื่อนไข!$C$5,0))</f>
        <v>0</v>
      </c>
      <c r="P452" s="141">
        <f>IF($M452="",0,IF($X452="P",AQ452*เงื่อนไข!$C$5,0))</f>
        <v>0</v>
      </c>
      <c r="Q452" s="141">
        <f t="shared" si="101"/>
        <v>0</v>
      </c>
      <c r="R452" s="124" t="str">
        <f>IF($A452="","",IF(วันทำงาน!J452&lt;&gt;"",วันทำงาน!J452,""))</f>
        <v/>
      </c>
      <c r="S452" s="124" t="str">
        <f>IF($A452="","",IF(วันทำงาน!K452&lt;&gt;"",วันทำงาน!K452,""))</f>
        <v/>
      </c>
      <c r="T452" s="156">
        <f>IF(วันทำงาน!AZ452&lt;&gt;"",IF(วันทำงาน!AZ452&gt;S452,S452,วันทำงาน!AZ452),"")</f>
        <v>1</v>
      </c>
      <c r="U452" s="106" t="str">
        <f>IF(A452="","",เงื่อนไข!C$4)</f>
        <v/>
      </c>
      <c r="V452" s="106">
        <f t="shared" si="88"/>
        <v>0</v>
      </c>
      <c r="W452" s="105" t="str">
        <f t="shared" si="89"/>
        <v/>
      </c>
      <c r="X452" s="186" t="str">
        <f t="shared" si="90"/>
        <v/>
      </c>
      <c r="Y452" s="184">
        <f>วันทำงาน!AQ452</f>
        <v>0</v>
      </c>
      <c r="Z452" s="150"/>
      <c r="AA452" s="150">
        <f>IF($W452="",0,IF($W452&gt;=100%,เงื่อนไข!$H$4,IF($W452&gt;=80%,เงื่อนไข!$G$4,IF($W452&gt;=50%,เงื่อนไข!$F$4,IF($W452&lt;50%,เงื่อนไข!$E$4)))))</f>
        <v>0</v>
      </c>
      <c r="AB452" s="179">
        <f t="shared" si="91"/>
        <v>0</v>
      </c>
      <c r="AC452" s="141">
        <f t="shared" si="92"/>
        <v>0</v>
      </c>
      <c r="AD452" s="175">
        <f>IF(AB452=0,0,AB452/$R452*เงื่อนไข!$B$4)</f>
        <v>0</v>
      </c>
      <c r="AE452" s="181">
        <f t="shared" si="97"/>
        <v>0</v>
      </c>
      <c r="AF452" s="175">
        <f>SUMIF(วันทำงาน!$F$554:$F$687,$B452,วันทำงาน!$J$554:$J$687)</f>
        <v>0</v>
      </c>
      <c r="AG452" s="182">
        <f>IF((AND($W452&gt;=100%,$W452&lt;&gt;"")),เงื่อนไข!$F$8*Y452/$V452,0)</f>
        <v>0</v>
      </c>
      <c r="AH452" s="181">
        <f>SUM(วันทำงาน!AR452:AT452,วันทำงาน!AV452:AX452)</f>
        <v>0</v>
      </c>
      <c r="AI452" s="150"/>
      <c r="AJ452" s="150">
        <f>IF($W452="",0,IF($W452&gt;=100%,เงื่อนไข!$L$4,IF($W452&gt;=80%,เงื่อนไข!$K$4,IF($W452&gt;=50%,เงื่อนไข!$J$4,IF($W452&lt;50%,เงื่อนไข!$I$4)))))</f>
        <v>0</v>
      </c>
      <c r="AK452" s="179">
        <f t="shared" si="93"/>
        <v>0</v>
      </c>
      <c r="AL452" s="175">
        <f t="shared" si="94"/>
        <v>0</v>
      </c>
      <c r="AM452" s="175">
        <f>IF(AK452=0,0,AK452/$R452*เงื่อนไข!$B$4)</f>
        <v>0</v>
      </c>
      <c r="AN452" s="181">
        <f t="shared" si="98"/>
        <v>0</v>
      </c>
      <c r="AO452" s="175">
        <f>SUMIF(วันทำงาน!$F$554:$F$687,$B452,วันทำงาน!$K$554:$K$687)</f>
        <v>0</v>
      </c>
      <c r="AP452" s="182">
        <f>IF((AND($W452&gt;=100%,$W452&lt;&gt;"")),เงื่อนไข!$F$8*AH452/$V452,0)</f>
        <v>0</v>
      </c>
      <c r="AQ452" s="184">
        <f>วันทำงาน!AU452</f>
        <v>0</v>
      </c>
      <c r="AR452" s="150"/>
      <c r="AS452" s="150">
        <f>IF(W452="",0,IF($W452&gt;=100%,เงื่อนไข!$P$4,IF($W452&gt;=80%,เงื่อนไข!$O$4,IF($W452&gt;=50%,เงื่อนไข!$N$4,IF($W452&lt;50%,เงื่อนไข!$M$4)))))</f>
        <v>0</v>
      </c>
      <c r="AT452" s="179">
        <f t="shared" si="95"/>
        <v>0</v>
      </c>
      <c r="AU452" s="175">
        <f t="shared" si="96"/>
        <v>0</v>
      </c>
      <c r="AV452" s="175">
        <f>IF(AT452=0,0,AT452/$R452*เงื่อนไข!$B$4)</f>
        <v>0</v>
      </c>
      <c r="AW452" s="181">
        <f t="shared" si="99"/>
        <v>0</v>
      </c>
      <c r="AX452" s="175">
        <f>SUMIF(วันทำงาน!$F$554:$F$687,$B452,วันทำงาน!$L$554:$L$687)</f>
        <v>0</v>
      </c>
      <c r="AY452" s="182">
        <f>IF((AND($W452&gt;=100%,$W452&lt;&gt;"")),เงื่อนไข!$F$8*AQ452/$V452,0)</f>
        <v>0</v>
      </c>
    </row>
    <row r="453" spans="1:51" s="6" customFormat="1" x14ac:dyDescent="0.25">
      <c r="A453" s="124" t="str">
        <f>IF(วันทำงาน!A453&lt;&gt;"",วันทำงาน!A453,"")</f>
        <v/>
      </c>
      <c r="B453" s="124" t="str">
        <f>IF(วันทำงาน!B453&lt;&gt;"",วันทำงาน!B453,"")</f>
        <v/>
      </c>
      <c r="C453" s="124"/>
      <c r="D453" s="124" t="str">
        <f>IF(วันทำงาน!C453&lt;&gt;"",วันทำงาน!C453,"")</f>
        <v/>
      </c>
      <c r="E453" s="125" t="str">
        <f>IF(วันทำงาน!D453&lt;&gt;"",วันทำงาน!D453,"")</f>
        <v/>
      </c>
      <c r="F453" s="90" t="str">
        <f>IF(วันทำงาน!E453&lt;&gt;"",วันทำงาน!E453,"")</f>
        <v/>
      </c>
      <c r="G453" s="124" t="str">
        <f>IF(วันทำงาน!F453&lt;&gt;"",วันทำงาน!F453,"")</f>
        <v/>
      </c>
      <c r="H453" s="136" t="str">
        <f>IF(F453="Salesman",วันทำงาน!G453,"")</f>
        <v/>
      </c>
      <c r="I453" s="141" t="str">
        <f>IF($H453="","",AB453/$R453*(100%-เงื่อนไข!$B$4))</f>
        <v/>
      </c>
      <c r="J453" s="141" t="str">
        <f>IF($H453="","",AK453/$R453*(100%-เงื่อนไข!$B$4))</f>
        <v/>
      </c>
      <c r="K453" s="141" t="str">
        <f>IF($H453="","",AT453/$R453*(100%-เงื่อนไข!$B$4))</f>
        <v/>
      </c>
      <c r="L453" s="141" t="str">
        <f t="shared" si="100"/>
        <v/>
      </c>
      <c r="M453" s="142" t="str">
        <f>IF((OR(วันทำงาน!H453="",$F$1="")),"",IF(F453="Salesman",วันทำงาน!H453,""))</f>
        <v/>
      </c>
      <c r="N453" s="111">
        <f>IF($M453="",0,IF($X453="P",Y453*เงื่อนไข!$C$5,0))</f>
        <v>0</v>
      </c>
      <c r="O453" s="111">
        <f>IF($M453="",0,IF($X453="P",AH453*เงื่อนไข!$C$5,0))</f>
        <v>0</v>
      </c>
      <c r="P453" s="141">
        <f>IF($M453="",0,IF($X453="P",AQ453*เงื่อนไข!$C$5,0))</f>
        <v>0</v>
      </c>
      <c r="Q453" s="141">
        <f t="shared" si="101"/>
        <v>0</v>
      </c>
      <c r="R453" s="124" t="str">
        <f>IF($A453="","",IF(วันทำงาน!J453&lt;&gt;"",วันทำงาน!J453,""))</f>
        <v/>
      </c>
      <c r="S453" s="124" t="str">
        <f>IF($A453="","",IF(วันทำงาน!K453&lt;&gt;"",วันทำงาน!K453,""))</f>
        <v/>
      </c>
      <c r="T453" s="156">
        <f>IF(วันทำงาน!AZ453&lt;&gt;"",IF(วันทำงาน!AZ453&gt;S453,S453,วันทำงาน!AZ453),"")</f>
        <v>1</v>
      </c>
      <c r="U453" s="106" t="str">
        <f>IF(A453="","",เงื่อนไข!C$4)</f>
        <v/>
      </c>
      <c r="V453" s="106">
        <f t="shared" si="88"/>
        <v>0</v>
      </c>
      <c r="W453" s="105" t="str">
        <f t="shared" si="89"/>
        <v/>
      </c>
      <c r="X453" s="186" t="str">
        <f t="shared" si="90"/>
        <v/>
      </c>
      <c r="Y453" s="184">
        <f>วันทำงาน!AQ453</f>
        <v>0</v>
      </c>
      <c r="Z453" s="150"/>
      <c r="AA453" s="150">
        <f>IF($W453="",0,IF($W453&gt;=100%,เงื่อนไข!$H$4,IF($W453&gt;=80%,เงื่อนไข!$G$4,IF($W453&gt;=50%,เงื่อนไข!$F$4,IF($W453&lt;50%,เงื่อนไข!$E$4)))))</f>
        <v>0</v>
      </c>
      <c r="AB453" s="179">
        <f t="shared" si="91"/>
        <v>0</v>
      </c>
      <c r="AC453" s="141">
        <f t="shared" si="92"/>
        <v>0</v>
      </c>
      <c r="AD453" s="175">
        <f>IF(AB453=0,0,AB453/$R453*เงื่อนไข!$B$4)</f>
        <v>0</v>
      </c>
      <c r="AE453" s="181">
        <f t="shared" si="97"/>
        <v>0</v>
      </c>
      <c r="AF453" s="175">
        <f>SUMIF(วันทำงาน!$F$554:$F$687,$B453,วันทำงาน!$J$554:$J$687)</f>
        <v>0</v>
      </c>
      <c r="AG453" s="182">
        <f>IF((AND($W453&gt;=100%,$W453&lt;&gt;"")),เงื่อนไข!$F$8*Y453/$V453,0)</f>
        <v>0</v>
      </c>
      <c r="AH453" s="181">
        <f>SUM(วันทำงาน!AR453:AT453,วันทำงาน!AV453:AX453)</f>
        <v>0</v>
      </c>
      <c r="AI453" s="150"/>
      <c r="AJ453" s="150">
        <f>IF($W453="",0,IF($W453&gt;=100%,เงื่อนไข!$L$4,IF($W453&gt;=80%,เงื่อนไข!$K$4,IF($W453&gt;=50%,เงื่อนไข!$J$4,IF($W453&lt;50%,เงื่อนไข!$I$4)))))</f>
        <v>0</v>
      </c>
      <c r="AK453" s="179">
        <f t="shared" si="93"/>
        <v>0</v>
      </c>
      <c r="AL453" s="175">
        <f t="shared" si="94"/>
        <v>0</v>
      </c>
      <c r="AM453" s="175">
        <f>IF(AK453=0,0,AK453/$R453*เงื่อนไข!$B$4)</f>
        <v>0</v>
      </c>
      <c r="AN453" s="181">
        <f t="shared" si="98"/>
        <v>0</v>
      </c>
      <c r="AO453" s="175">
        <f>SUMIF(วันทำงาน!$F$554:$F$687,$B453,วันทำงาน!$K$554:$K$687)</f>
        <v>0</v>
      </c>
      <c r="AP453" s="182">
        <f>IF((AND($W453&gt;=100%,$W453&lt;&gt;"")),เงื่อนไข!$F$8*AH453/$V453,0)</f>
        <v>0</v>
      </c>
      <c r="AQ453" s="184">
        <f>วันทำงาน!AU453</f>
        <v>0</v>
      </c>
      <c r="AR453" s="150"/>
      <c r="AS453" s="150">
        <f>IF(W453="",0,IF($W453&gt;=100%,เงื่อนไข!$P$4,IF($W453&gt;=80%,เงื่อนไข!$O$4,IF($W453&gt;=50%,เงื่อนไข!$N$4,IF($W453&lt;50%,เงื่อนไข!$M$4)))))</f>
        <v>0</v>
      </c>
      <c r="AT453" s="179">
        <f t="shared" si="95"/>
        <v>0</v>
      </c>
      <c r="AU453" s="175">
        <f t="shared" si="96"/>
        <v>0</v>
      </c>
      <c r="AV453" s="175">
        <f>IF(AT453=0,0,AT453/$R453*เงื่อนไข!$B$4)</f>
        <v>0</v>
      </c>
      <c r="AW453" s="181">
        <f t="shared" si="99"/>
        <v>0</v>
      </c>
      <c r="AX453" s="175">
        <f>SUMIF(วันทำงาน!$F$554:$F$687,$B453,วันทำงาน!$L$554:$L$687)</f>
        <v>0</v>
      </c>
      <c r="AY453" s="182">
        <f>IF((AND($W453&gt;=100%,$W453&lt;&gt;"")),เงื่อนไข!$F$8*AQ453/$V453,0)</f>
        <v>0</v>
      </c>
    </row>
    <row r="454" spans="1:51" s="6" customFormat="1" x14ac:dyDescent="0.25">
      <c r="A454" s="124" t="str">
        <f>IF(วันทำงาน!A454&lt;&gt;"",วันทำงาน!A454,"")</f>
        <v/>
      </c>
      <c r="B454" s="124" t="str">
        <f>IF(วันทำงาน!B454&lt;&gt;"",วันทำงาน!B454,"")</f>
        <v/>
      </c>
      <c r="C454" s="124"/>
      <c r="D454" s="124" t="str">
        <f>IF(วันทำงาน!C454&lt;&gt;"",วันทำงาน!C454,"")</f>
        <v/>
      </c>
      <c r="E454" s="125" t="str">
        <f>IF(วันทำงาน!D454&lt;&gt;"",วันทำงาน!D454,"")</f>
        <v/>
      </c>
      <c r="F454" s="90" t="str">
        <f>IF(วันทำงาน!E454&lt;&gt;"",วันทำงาน!E454,"")</f>
        <v/>
      </c>
      <c r="G454" s="124" t="str">
        <f>IF(วันทำงาน!F454&lt;&gt;"",วันทำงาน!F454,"")</f>
        <v/>
      </c>
      <c r="H454" s="136" t="str">
        <f>IF(F454="Salesman",วันทำงาน!G454,"")</f>
        <v/>
      </c>
      <c r="I454" s="141" t="str">
        <f>IF($H454="","",AB454/$R454*(100%-เงื่อนไข!$B$4))</f>
        <v/>
      </c>
      <c r="J454" s="141" t="str">
        <f>IF($H454="","",AK454/$R454*(100%-เงื่อนไข!$B$4))</f>
        <v/>
      </c>
      <c r="K454" s="141" t="str">
        <f>IF($H454="","",AT454/$R454*(100%-เงื่อนไข!$B$4))</f>
        <v/>
      </c>
      <c r="L454" s="141" t="str">
        <f t="shared" si="100"/>
        <v/>
      </c>
      <c r="M454" s="142" t="str">
        <f>IF((OR(วันทำงาน!H454="",$F$1="")),"",IF(F454="Salesman",วันทำงาน!H454,""))</f>
        <v/>
      </c>
      <c r="N454" s="111">
        <f>IF($M454="",0,IF($X454="P",Y454*เงื่อนไข!$C$5,0))</f>
        <v>0</v>
      </c>
      <c r="O454" s="111">
        <f>IF($M454="",0,IF($X454="P",AH454*เงื่อนไข!$C$5,0))</f>
        <v>0</v>
      </c>
      <c r="P454" s="141">
        <f>IF($M454="",0,IF($X454="P",AQ454*เงื่อนไข!$C$5,0))</f>
        <v>0</v>
      </c>
      <c r="Q454" s="141">
        <f t="shared" si="101"/>
        <v>0</v>
      </c>
      <c r="R454" s="124" t="str">
        <f>IF($A454="","",IF(วันทำงาน!J454&lt;&gt;"",วันทำงาน!J454,""))</f>
        <v/>
      </c>
      <c r="S454" s="124" t="str">
        <f>IF($A454="","",IF(วันทำงาน!K454&lt;&gt;"",วันทำงาน!K454,""))</f>
        <v/>
      </c>
      <c r="T454" s="156">
        <f>IF(วันทำงาน!AZ454&lt;&gt;"",IF(วันทำงาน!AZ454&gt;S454,S454,วันทำงาน!AZ454),"")</f>
        <v>1</v>
      </c>
      <c r="U454" s="106" t="str">
        <f>IF(A454="","",เงื่อนไข!C$4)</f>
        <v/>
      </c>
      <c r="V454" s="106">
        <f t="shared" ref="V454:V517" si="102">SUM(Y454,AH454,AQ454)</f>
        <v>0</v>
      </c>
      <c r="W454" s="105" t="str">
        <f t="shared" ref="W454:W517" si="103">IF((OR(U454=0,U454="")),"",V454/U454)</f>
        <v/>
      </c>
      <c r="X454" s="186" t="str">
        <f t="shared" ref="X454:X517" si="104">IF((AND(F454="Salesman",W454&gt;=80%)),"P","")</f>
        <v/>
      </c>
      <c r="Y454" s="184">
        <f>วันทำงาน!AQ454</f>
        <v>0</v>
      </c>
      <c r="Z454" s="150"/>
      <c r="AA454" s="150">
        <f>IF($W454="",0,IF($W454&gt;=100%,เงื่อนไข!$H$4,IF($W454&gt;=80%,เงื่อนไข!$G$4,IF($W454&gt;=50%,เงื่อนไข!$F$4,IF($W454&lt;50%,เงื่อนไข!$E$4)))))</f>
        <v>0</v>
      </c>
      <c r="AB454" s="179">
        <f t="shared" ref="AB454:AB517" si="105">Y454*AA454</f>
        <v>0</v>
      </c>
      <c r="AC454" s="141">
        <f t="shared" ref="AC454:AC517" si="106">IF(AB454=0,0,AB454/$R454)</f>
        <v>0</v>
      </c>
      <c r="AD454" s="175">
        <f>IF(AB454=0,0,AB454/$R454*เงื่อนไข!$B$4)</f>
        <v>0</v>
      </c>
      <c r="AE454" s="181">
        <f t="shared" si="97"/>
        <v>0</v>
      </c>
      <c r="AF454" s="175">
        <f>SUMIF(วันทำงาน!$F$554:$F$687,$B454,วันทำงาน!$J$554:$J$687)</f>
        <v>0</v>
      </c>
      <c r="AG454" s="182">
        <f>IF((AND($W454&gt;=100%,$W454&lt;&gt;"")),เงื่อนไข!$F$8*Y454/$V454,0)</f>
        <v>0</v>
      </c>
      <c r="AH454" s="181">
        <f>SUM(วันทำงาน!AR454:AT454,วันทำงาน!AV454:AX454)</f>
        <v>0</v>
      </c>
      <c r="AI454" s="150"/>
      <c r="AJ454" s="150">
        <f>IF($W454="",0,IF($W454&gt;=100%,เงื่อนไข!$L$4,IF($W454&gt;=80%,เงื่อนไข!$K$4,IF($W454&gt;=50%,เงื่อนไข!$J$4,IF($W454&lt;50%,เงื่อนไข!$I$4)))))</f>
        <v>0</v>
      </c>
      <c r="AK454" s="179">
        <f t="shared" ref="AK454:AK517" si="107">AH454*AJ454</f>
        <v>0</v>
      </c>
      <c r="AL454" s="175">
        <f t="shared" ref="AL454:AL517" si="108">IF(AK454=0,0,AK454/$R454)</f>
        <v>0</v>
      </c>
      <c r="AM454" s="175">
        <f>IF(AK454=0,0,AK454/$R454*เงื่อนไข!$B$4)</f>
        <v>0</v>
      </c>
      <c r="AN454" s="181">
        <f t="shared" si="98"/>
        <v>0</v>
      </c>
      <c r="AO454" s="175">
        <f>SUMIF(วันทำงาน!$F$554:$F$687,$B454,วันทำงาน!$K$554:$K$687)</f>
        <v>0</v>
      </c>
      <c r="AP454" s="182">
        <f>IF((AND($W454&gt;=100%,$W454&lt;&gt;"")),เงื่อนไข!$F$8*AH454/$V454,0)</f>
        <v>0</v>
      </c>
      <c r="AQ454" s="184">
        <f>วันทำงาน!AU454</f>
        <v>0</v>
      </c>
      <c r="AR454" s="150"/>
      <c r="AS454" s="150">
        <f>IF(W454="",0,IF($W454&gt;=100%,เงื่อนไข!$P$4,IF($W454&gt;=80%,เงื่อนไข!$O$4,IF($W454&gt;=50%,เงื่อนไข!$N$4,IF($W454&lt;50%,เงื่อนไข!$M$4)))))</f>
        <v>0</v>
      </c>
      <c r="AT454" s="179">
        <f t="shared" ref="AT454:AT517" si="109">AQ454*AS454</f>
        <v>0</v>
      </c>
      <c r="AU454" s="175">
        <f t="shared" ref="AU454:AU517" si="110">IF(AT454=0,0,AT454/$R454)</f>
        <v>0</v>
      </c>
      <c r="AV454" s="175">
        <f>IF(AT454=0,0,AT454/$R454*เงื่อนไข!$B$4)</f>
        <v>0</v>
      </c>
      <c r="AW454" s="181">
        <f t="shared" si="99"/>
        <v>0</v>
      </c>
      <c r="AX454" s="175">
        <f>SUMIF(วันทำงาน!$F$554:$F$687,$B454,วันทำงาน!$L$554:$L$687)</f>
        <v>0</v>
      </c>
      <c r="AY454" s="182">
        <f>IF((AND($W454&gt;=100%,$W454&lt;&gt;"")),เงื่อนไข!$F$8*AQ454/$V454,0)</f>
        <v>0</v>
      </c>
    </row>
    <row r="455" spans="1:51" s="6" customFormat="1" x14ac:dyDescent="0.25">
      <c r="A455" s="124" t="str">
        <f>IF(วันทำงาน!A455&lt;&gt;"",วันทำงาน!A455,"")</f>
        <v/>
      </c>
      <c r="B455" s="124" t="str">
        <f>IF(วันทำงาน!B455&lt;&gt;"",วันทำงาน!B455,"")</f>
        <v/>
      </c>
      <c r="C455" s="124"/>
      <c r="D455" s="124" t="str">
        <f>IF(วันทำงาน!C455&lt;&gt;"",วันทำงาน!C455,"")</f>
        <v/>
      </c>
      <c r="E455" s="125" t="str">
        <f>IF(วันทำงาน!D455&lt;&gt;"",วันทำงาน!D455,"")</f>
        <v/>
      </c>
      <c r="F455" s="90" t="str">
        <f>IF(วันทำงาน!E455&lt;&gt;"",วันทำงาน!E455,"")</f>
        <v/>
      </c>
      <c r="G455" s="124" t="str">
        <f>IF(วันทำงาน!F455&lt;&gt;"",วันทำงาน!F455,"")</f>
        <v/>
      </c>
      <c r="H455" s="136" t="str">
        <f>IF(F455="Salesman",วันทำงาน!G455,"")</f>
        <v/>
      </c>
      <c r="I455" s="141" t="str">
        <f>IF($H455="","",AB455/$R455*(100%-เงื่อนไข!$B$4))</f>
        <v/>
      </c>
      <c r="J455" s="141" t="str">
        <f>IF($H455="","",AK455/$R455*(100%-เงื่อนไข!$B$4))</f>
        <v/>
      </c>
      <c r="K455" s="141" t="str">
        <f>IF($H455="","",AT455/$R455*(100%-เงื่อนไข!$B$4))</f>
        <v/>
      </c>
      <c r="L455" s="141" t="str">
        <f t="shared" si="100"/>
        <v/>
      </c>
      <c r="M455" s="142" t="str">
        <f>IF((OR(วันทำงาน!H455="",$F$1="")),"",IF(F455="Salesman",วันทำงาน!H455,""))</f>
        <v/>
      </c>
      <c r="N455" s="111">
        <f>IF($M455="",0,IF($X455="P",Y455*เงื่อนไข!$C$5,0))</f>
        <v>0</v>
      </c>
      <c r="O455" s="111">
        <f>IF($M455="",0,IF($X455="P",AH455*เงื่อนไข!$C$5,0))</f>
        <v>0</v>
      </c>
      <c r="P455" s="141">
        <f>IF($M455="",0,IF($X455="P",AQ455*เงื่อนไข!$C$5,0))</f>
        <v>0</v>
      </c>
      <c r="Q455" s="141">
        <f t="shared" si="101"/>
        <v>0</v>
      </c>
      <c r="R455" s="124" t="str">
        <f>IF($A455="","",IF(วันทำงาน!J455&lt;&gt;"",วันทำงาน!J455,""))</f>
        <v/>
      </c>
      <c r="S455" s="124" t="str">
        <f>IF($A455="","",IF(วันทำงาน!K455&lt;&gt;"",วันทำงาน!K455,""))</f>
        <v/>
      </c>
      <c r="T455" s="156">
        <f>IF(วันทำงาน!AZ455&lt;&gt;"",IF(วันทำงาน!AZ455&gt;S455,S455,วันทำงาน!AZ455),"")</f>
        <v>1</v>
      </c>
      <c r="U455" s="106" t="str">
        <f>IF(A455="","",เงื่อนไข!C$4)</f>
        <v/>
      </c>
      <c r="V455" s="106">
        <f t="shared" si="102"/>
        <v>0</v>
      </c>
      <c r="W455" s="105" t="str">
        <f t="shared" si="103"/>
        <v/>
      </c>
      <c r="X455" s="186" t="str">
        <f t="shared" si="104"/>
        <v/>
      </c>
      <c r="Y455" s="184">
        <f>วันทำงาน!AQ455</f>
        <v>0</v>
      </c>
      <c r="Z455" s="150"/>
      <c r="AA455" s="150">
        <f>IF($W455="",0,IF($W455&gt;=100%,เงื่อนไข!$H$4,IF($W455&gt;=80%,เงื่อนไข!$G$4,IF($W455&gt;=50%,เงื่อนไข!$F$4,IF($W455&lt;50%,เงื่อนไข!$E$4)))))</f>
        <v>0</v>
      </c>
      <c r="AB455" s="179">
        <f t="shared" si="105"/>
        <v>0</v>
      </c>
      <c r="AC455" s="141">
        <f t="shared" si="106"/>
        <v>0</v>
      </c>
      <c r="AD455" s="175">
        <f>IF(AB455=0,0,AB455/$R455*เงื่อนไข!$B$4)</f>
        <v>0</v>
      </c>
      <c r="AE455" s="181">
        <f t="shared" ref="AE455:AE518" si="111">IF($F455="Trainer Rollout",VLOOKUP($B455,$M$15:$P$550,2,0),IF($F455="Driver",VLOOKUP($B455,$H$15:$K$550,2,0)*$S455,IF((AND(AC455=0,AD455=0)),0,(AC455*$T455)+(AD455*($S455-$T455)))))</f>
        <v>0</v>
      </c>
      <c r="AF455" s="175">
        <f>SUMIF(วันทำงาน!$F$554:$F$687,$B455,วันทำงาน!$J$554:$J$687)</f>
        <v>0</v>
      </c>
      <c r="AG455" s="182">
        <f>IF((AND($W455&gt;=100%,$W455&lt;&gt;"")),เงื่อนไข!$F$8*Y455/$V455,0)</f>
        <v>0</v>
      </c>
      <c r="AH455" s="181">
        <f>SUM(วันทำงาน!AR455:AT455,วันทำงาน!AV455:AX455)</f>
        <v>0</v>
      </c>
      <c r="AI455" s="150"/>
      <c r="AJ455" s="150">
        <f>IF($W455="",0,IF($W455&gt;=100%,เงื่อนไข!$L$4,IF($W455&gt;=80%,เงื่อนไข!$K$4,IF($W455&gt;=50%,เงื่อนไข!$J$4,IF($W455&lt;50%,เงื่อนไข!$I$4)))))</f>
        <v>0</v>
      </c>
      <c r="AK455" s="179">
        <f t="shared" si="107"/>
        <v>0</v>
      </c>
      <c r="AL455" s="175">
        <f t="shared" si="108"/>
        <v>0</v>
      </c>
      <c r="AM455" s="175">
        <f>IF(AK455=0,0,AK455/$R455*เงื่อนไข!$B$4)</f>
        <v>0</v>
      </c>
      <c r="AN455" s="181">
        <f t="shared" ref="AN455:AN518" si="112">IF($F455="Trainer Rollout",VLOOKUP($B455,$M$15:$P$550,3,0),IF($F455="Driver",VLOOKUP($B455,$H$15:$K$550,3,0)*$S455,IF((AND(AL455=0,AM455=0)),0,(AL455*$T455)+(AM455*($S455-$T455)))))</f>
        <v>0</v>
      </c>
      <c r="AO455" s="175">
        <f>SUMIF(วันทำงาน!$F$554:$F$687,$B455,วันทำงาน!$K$554:$K$687)</f>
        <v>0</v>
      </c>
      <c r="AP455" s="182">
        <f>IF((AND($W455&gt;=100%,$W455&lt;&gt;"")),เงื่อนไข!$F$8*AH455/$V455,0)</f>
        <v>0</v>
      </c>
      <c r="AQ455" s="184">
        <f>วันทำงาน!AU455</f>
        <v>0</v>
      </c>
      <c r="AR455" s="150"/>
      <c r="AS455" s="150">
        <f>IF(W455="",0,IF($W455&gt;=100%,เงื่อนไข!$P$4,IF($W455&gt;=80%,เงื่อนไข!$O$4,IF($W455&gt;=50%,เงื่อนไข!$N$4,IF($W455&lt;50%,เงื่อนไข!$M$4)))))</f>
        <v>0</v>
      </c>
      <c r="AT455" s="179">
        <f t="shared" si="109"/>
        <v>0</v>
      </c>
      <c r="AU455" s="175">
        <f t="shared" si="110"/>
        <v>0</v>
      </c>
      <c r="AV455" s="175">
        <f>IF(AT455=0,0,AT455/$R455*เงื่อนไข!$B$4)</f>
        <v>0</v>
      </c>
      <c r="AW455" s="181">
        <f t="shared" ref="AW455:AW518" si="113">IF($F455="Trainer Rollout",VLOOKUP($B455,$M$15:$P$550,4,0),IF($F455="Driver",VLOOKUP($B455,$H$15:$K$550,4,0)*$S455,IF((AND(AU455=0,AV455=0)),0,(AU455*$T455)+(AV455*($S455-$T455)))))</f>
        <v>0</v>
      </c>
      <c r="AX455" s="175">
        <f>SUMIF(วันทำงาน!$F$554:$F$687,$B455,วันทำงาน!$L$554:$L$687)</f>
        <v>0</v>
      </c>
      <c r="AY455" s="182">
        <f>IF((AND($W455&gt;=100%,$W455&lt;&gt;"")),เงื่อนไข!$F$8*AQ455/$V455,0)</f>
        <v>0</v>
      </c>
    </row>
    <row r="456" spans="1:51" s="6" customFormat="1" x14ac:dyDescent="0.25">
      <c r="A456" s="124" t="str">
        <f>IF(วันทำงาน!A456&lt;&gt;"",วันทำงาน!A456,"")</f>
        <v/>
      </c>
      <c r="B456" s="124" t="str">
        <f>IF(วันทำงาน!B456&lt;&gt;"",วันทำงาน!B456,"")</f>
        <v/>
      </c>
      <c r="C456" s="124"/>
      <c r="D456" s="124" t="str">
        <f>IF(วันทำงาน!C456&lt;&gt;"",วันทำงาน!C456,"")</f>
        <v/>
      </c>
      <c r="E456" s="125" t="str">
        <f>IF(วันทำงาน!D456&lt;&gt;"",วันทำงาน!D456,"")</f>
        <v/>
      </c>
      <c r="F456" s="90" t="str">
        <f>IF(วันทำงาน!E456&lt;&gt;"",วันทำงาน!E456,"")</f>
        <v/>
      </c>
      <c r="G456" s="124" t="str">
        <f>IF(วันทำงาน!F456&lt;&gt;"",วันทำงาน!F456,"")</f>
        <v/>
      </c>
      <c r="H456" s="136" t="str">
        <f>IF(F456="Salesman",วันทำงาน!G456,"")</f>
        <v/>
      </c>
      <c r="I456" s="141" t="str">
        <f>IF($H456="","",AB456/$R456*(100%-เงื่อนไข!$B$4))</f>
        <v/>
      </c>
      <c r="J456" s="141" t="str">
        <f>IF($H456="","",AK456/$R456*(100%-เงื่อนไข!$B$4))</f>
        <v/>
      </c>
      <c r="K456" s="141" t="str">
        <f>IF($H456="","",AT456/$R456*(100%-เงื่อนไข!$B$4))</f>
        <v/>
      </c>
      <c r="L456" s="141" t="str">
        <f t="shared" si="100"/>
        <v/>
      </c>
      <c r="M456" s="142" t="str">
        <f>IF((OR(วันทำงาน!H456="",$F$1="")),"",IF(F456="Salesman",วันทำงาน!H456,""))</f>
        <v/>
      </c>
      <c r="N456" s="111">
        <f>IF($M456="",0,IF($X456="P",Y456*เงื่อนไข!$C$5,0))</f>
        <v>0</v>
      </c>
      <c r="O456" s="111">
        <f>IF($M456="",0,IF($X456="P",AH456*เงื่อนไข!$C$5,0))</f>
        <v>0</v>
      </c>
      <c r="P456" s="141">
        <f>IF($M456="",0,IF($X456="P",AQ456*เงื่อนไข!$C$5,0))</f>
        <v>0</v>
      </c>
      <c r="Q456" s="141">
        <f t="shared" si="101"/>
        <v>0</v>
      </c>
      <c r="R456" s="124" t="str">
        <f>IF($A456="","",IF(วันทำงาน!J456&lt;&gt;"",วันทำงาน!J456,""))</f>
        <v/>
      </c>
      <c r="S456" s="124" t="str">
        <f>IF($A456="","",IF(วันทำงาน!K456&lt;&gt;"",วันทำงาน!K456,""))</f>
        <v/>
      </c>
      <c r="T456" s="156">
        <f>IF(วันทำงาน!AZ456&lt;&gt;"",IF(วันทำงาน!AZ456&gt;S456,S456,วันทำงาน!AZ456),"")</f>
        <v>1</v>
      </c>
      <c r="U456" s="106" t="str">
        <f>IF(A456="","",เงื่อนไข!C$4)</f>
        <v/>
      </c>
      <c r="V456" s="106">
        <f t="shared" si="102"/>
        <v>0</v>
      </c>
      <c r="W456" s="105" t="str">
        <f t="shared" si="103"/>
        <v/>
      </c>
      <c r="X456" s="186" t="str">
        <f t="shared" si="104"/>
        <v/>
      </c>
      <c r="Y456" s="184">
        <f>วันทำงาน!AQ456</f>
        <v>0</v>
      </c>
      <c r="Z456" s="150"/>
      <c r="AA456" s="150">
        <f>IF($W456="",0,IF($W456&gt;=100%,เงื่อนไข!$H$4,IF($W456&gt;=80%,เงื่อนไข!$G$4,IF($W456&gt;=50%,เงื่อนไข!$F$4,IF($W456&lt;50%,เงื่อนไข!$E$4)))))</f>
        <v>0</v>
      </c>
      <c r="AB456" s="179">
        <f t="shared" si="105"/>
        <v>0</v>
      </c>
      <c r="AC456" s="141">
        <f t="shared" si="106"/>
        <v>0</v>
      </c>
      <c r="AD456" s="175">
        <f>IF(AB456=0,0,AB456/$R456*เงื่อนไข!$B$4)</f>
        <v>0</v>
      </c>
      <c r="AE456" s="181">
        <f t="shared" si="111"/>
        <v>0</v>
      </c>
      <c r="AF456" s="175">
        <f>SUMIF(วันทำงาน!$F$554:$F$687,$B456,วันทำงาน!$J$554:$J$687)</f>
        <v>0</v>
      </c>
      <c r="AG456" s="182">
        <f>IF((AND($W456&gt;=100%,$W456&lt;&gt;"")),เงื่อนไข!$F$8*Y456/$V456,0)</f>
        <v>0</v>
      </c>
      <c r="AH456" s="181">
        <f>SUM(วันทำงาน!AR456:AT456,วันทำงาน!AV456:AX456)</f>
        <v>0</v>
      </c>
      <c r="AI456" s="150"/>
      <c r="AJ456" s="150">
        <f>IF($W456="",0,IF($W456&gt;=100%,เงื่อนไข!$L$4,IF($W456&gt;=80%,เงื่อนไข!$K$4,IF($W456&gt;=50%,เงื่อนไข!$J$4,IF($W456&lt;50%,เงื่อนไข!$I$4)))))</f>
        <v>0</v>
      </c>
      <c r="AK456" s="179">
        <f t="shared" si="107"/>
        <v>0</v>
      </c>
      <c r="AL456" s="175">
        <f t="shared" si="108"/>
        <v>0</v>
      </c>
      <c r="AM456" s="175">
        <f>IF(AK456=0,0,AK456/$R456*เงื่อนไข!$B$4)</f>
        <v>0</v>
      </c>
      <c r="AN456" s="181">
        <f t="shared" si="112"/>
        <v>0</v>
      </c>
      <c r="AO456" s="175">
        <f>SUMIF(วันทำงาน!$F$554:$F$687,$B456,วันทำงาน!$K$554:$K$687)</f>
        <v>0</v>
      </c>
      <c r="AP456" s="182">
        <f>IF((AND($W456&gt;=100%,$W456&lt;&gt;"")),เงื่อนไข!$F$8*AH456/$V456,0)</f>
        <v>0</v>
      </c>
      <c r="AQ456" s="184">
        <f>วันทำงาน!AU456</f>
        <v>0</v>
      </c>
      <c r="AR456" s="150"/>
      <c r="AS456" s="150">
        <f>IF(W456="",0,IF($W456&gt;=100%,เงื่อนไข!$P$4,IF($W456&gt;=80%,เงื่อนไข!$O$4,IF($W456&gt;=50%,เงื่อนไข!$N$4,IF($W456&lt;50%,เงื่อนไข!$M$4)))))</f>
        <v>0</v>
      </c>
      <c r="AT456" s="179">
        <f t="shared" si="109"/>
        <v>0</v>
      </c>
      <c r="AU456" s="175">
        <f t="shared" si="110"/>
        <v>0</v>
      </c>
      <c r="AV456" s="175">
        <f>IF(AT456=0,0,AT456/$R456*เงื่อนไข!$B$4)</f>
        <v>0</v>
      </c>
      <c r="AW456" s="181">
        <f t="shared" si="113"/>
        <v>0</v>
      </c>
      <c r="AX456" s="175">
        <f>SUMIF(วันทำงาน!$F$554:$F$687,$B456,วันทำงาน!$L$554:$L$687)</f>
        <v>0</v>
      </c>
      <c r="AY456" s="182">
        <f>IF((AND($W456&gt;=100%,$W456&lt;&gt;"")),เงื่อนไข!$F$8*AQ456/$V456,0)</f>
        <v>0</v>
      </c>
    </row>
    <row r="457" spans="1:51" s="6" customFormat="1" x14ac:dyDescent="0.25">
      <c r="A457" s="124" t="str">
        <f>IF(วันทำงาน!A457&lt;&gt;"",วันทำงาน!A457,"")</f>
        <v/>
      </c>
      <c r="B457" s="124" t="str">
        <f>IF(วันทำงาน!B457&lt;&gt;"",วันทำงาน!B457,"")</f>
        <v/>
      </c>
      <c r="C457" s="124"/>
      <c r="D457" s="124" t="str">
        <f>IF(วันทำงาน!C457&lt;&gt;"",วันทำงาน!C457,"")</f>
        <v/>
      </c>
      <c r="E457" s="125" t="str">
        <f>IF(วันทำงาน!D457&lt;&gt;"",วันทำงาน!D457,"")</f>
        <v/>
      </c>
      <c r="F457" s="90" t="str">
        <f>IF(วันทำงาน!E457&lt;&gt;"",วันทำงาน!E457,"")</f>
        <v/>
      </c>
      <c r="G457" s="124" t="str">
        <f>IF(วันทำงาน!F457&lt;&gt;"",วันทำงาน!F457,"")</f>
        <v/>
      </c>
      <c r="H457" s="136" t="str">
        <f>IF(F457="Salesman",วันทำงาน!G457,"")</f>
        <v/>
      </c>
      <c r="I457" s="141" t="str">
        <f>IF($H457="","",AB457/$R457*(100%-เงื่อนไข!$B$4))</f>
        <v/>
      </c>
      <c r="J457" s="141" t="str">
        <f>IF($H457="","",AK457/$R457*(100%-เงื่อนไข!$B$4))</f>
        <v/>
      </c>
      <c r="K457" s="141" t="str">
        <f>IF($H457="","",AT457/$R457*(100%-เงื่อนไข!$B$4))</f>
        <v/>
      </c>
      <c r="L457" s="141" t="str">
        <f t="shared" si="100"/>
        <v/>
      </c>
      <c r="M457" s="142" t="str">
        <f>IF((OR(วันทำงาน!H457="",$F$1="")),"",IF(F457="Salesman",วันทำงาน!H457,""))</f>
        <v/>
      </c>
      <c r="N457" s="111">
        <f>IF($M457="",0,IF($X457="P",Y457*เงื่อนไข!$C$5,0))</f>
        <v>0</v>
      </c>
      <c r="O457" s="111">
        <f>IF($M457="",0,IF($X457="P",AH457*เงื่อนไข!$C$5,0))</f>
        <v>0</v>
      </c>
      <c r="P457" s="141">
        <f>IF($M457="",0,IF($X457="P",AQ457*เงื่อนไข!$C$5,0))</f>
        <v>0</v>
      </c>
      <c r="Q457" s="141">
        <f t="shared" si="101"/>
        <v>0</v>
      </c>
      <c r="R457" s="124" t="str">
        <f>IF($A457="","",IF(วันทำงาน!J457&lt;&gt;"",วันทำงาน!J457,""))</f>
        <v/>
      </c>
      <c r="S457" s="124" t="str">
        <f>IF($A457="","",IF(วันทำงาน!K457&lt;&gt;"",วันทำงาน!K457,""))</f>
        <v/>
      </c>
      <c r="T457" s="156">
        <f>IF(วันทำงาน!AZ457&lt;&gt;"",IF(วันทำงาน!AZ457&gt;S457,S457,วันทำงาน!AZ457),"")</f>
        <v>1</v>
      </c>
      <c r="U457" s="106" t="str">
        <f>IF(A457="","",เงื่อนไข!C$4)</f>
        <v/>
      </c>
      <c r="V457" s="106">
        <f t="shared" si="102"/>
        <v>0</v>
      </c>
      <c r="W457" s="105" t="str">
        <f t="shared" si="103"/>
        <v/>
      </c>
      <c r="X457" s="186" t="str">
        <f t="shared" si="104"/>
        <v/>
      </c>
      <c r="Y457" s="184">
        <f>วันทำงาน!AQ457</f>
        <v>0</v>
      </c>
      <c r="Z457" s="150"/>
      <c r="AA457" s="150">
        <f>IF($W457="",0,IF($W457&gt;=100%,เงื่อนไข!$H$4,IF($W457&gt;=80%,เงื่อนไข!$G$4,IF($W457&gt;=50%,เงื่อนไข!$F$4,IF($W457&lt;50%,เงื่อนไข!$E$4)))))</f>
        <v>0</v>
      </c>
      <c r="AB457" s="179">
        <f t="shared" si="105"/>
        <v>0</v>
      </c>
      <c r="AC457" s="141">
        <f t="shared" si="106"/>
        <v>0</v>
      </c>
      <c r="AD457" s="175">
        <f>IF(AB457=0,0,AB457/$R457*เงื่อนไข!$B$4)</f>
        <v>0</v>
      </c>
      <c r="AE457" s="181">
        <f t="shared" si="111"/>
        <v>0</v>
      </c>
      <c r="AF457" s="175">
        <f>SUMIF(วันทำงาน!$F$554:$F$687,$B457,วันทำงาน!$J$554:$J$687)</f>
        <v>0</v>
      </c>
      <c r="AG457" s="182">
        <f>IF((AND($W457&gt;=100%,$W457&lt;&gt;"")),เงื่อนไข!$F$8*Y457/$V457,0)</f>
        <v>0</v>
      </c>
      <c r="AH457" s="181">
        <f>SUM(วันทำงาน!AR457:AT457,วันทำงาน!AV457:AX457)</f>
        <v>0</v>
      </c>
      <c r="AI457" s="150"/>
      <c r="AJ457" s="150">
        <f>IF($W457="",0,IF($W457&gt;=100%,เงื่อนไข!$L$4,IF($W457&gt;=80%,เงื่อนไข!$K$4,IF($W457&gt;=50%,เงื่อนไข!$J$4,IF($W457&lt;50%,เงื่อนไข!$I$4)))))</f>
        <v>0</v>
      </c>
      <c r="AK457" s="179">
        <f t="shared" si="107"/>
        <v>0</v>
      </c>
      <c r="AL457" s="175">
        <f t="shared" si="108"/>
        <v>0</v>
      </c>
      <c r="AM457" s="175">
        <f>IF(AK457=0,0,AK457/$R457*เงื่อนไข!$B$4)</f>
        <v>0</v>
      </c>
      <c r="AN457" s="181">
        <f t="shared" si="112"/>
        <v>0</v>
      </c>
      <c r="AO457" s="175">
        <f>SUMIF(วันทำงาน!$F$554:$F$687,$B457,วันทำงาน!$K$554:$K$687)</f>
        <v>0</v>
      </c>
      <c r="AP457" s="182">
        <f>IF((AND($W457&gt;=100%,$W457&lt;&gt;"")),เงื่อนไข!$F$8*AH457/$V457,0)</f>
        <v>0</v>
      </c>
      <c r="AQ457" s="184">
        <f>วันทำงาน!AU457</f>
        <v>0</v>
      </c>
      <c r="AR457" s="150"/>
      <c r="AS457" s="150">
        <f>IF(W457="",0,IF($W457&gt;=100%,เงื่อนไข!$P$4,IF($W457&gt;=80%,เงื่อนไข!$O$4,IF($W457&gt;=50%,เงื่อนไข!$N$4,IF($W457&lt;50%,เงื่อนไข!$M$4)))))</f>
        <v>0</v>
      </c>
      <c r="AT457" s="179">
        <f t="shared" si="109"/>
        <v>0</v>
      </c>
      <c r="AU457" s="175">
        <f t="shared" si="110"/>
        <v>0</v>
      </c>
      <c r="AV457" s="175">
        <f>IF(AT457=0,0,AT457/$R457*เงื่อนไข!$B$4)</f>
        <v>0</v>
      </c>
      <c r="AW457" s="181">
        <f t="shared" si="113"/>
        <v>0</v>
      </c>
      <c r="AX457" s="175">
        <f>SUMIF(วันทำงาน!$F$554:$F$687,$B457,วันทำงาน!$L$554:$L$687)</f>
        <v>0</v>
      </c>
      <c r="AY457" s="182">
        <f>IF((AND($W457&gt;=100%,$W457&lt;&gt;"")),เงื่อนไข!$F$8*AQ457/$V457,0)</f>
        <v>0</v>
      </c>
    </row>
    <row r="458" spans="1:51" s="6" customFormat="1" x14ac:dyDescent="0.25">
      <c r="A458" s="124" t="str">
        <f>IF(วันทำงาน!A458&lt;&gt;"",วันทำงาน!A458,"")</f>
        <v/>
      </c>
      <c r="B458" s="124" t="str">
        <f>IF(วันทำงาน!B458&lt;&gt;"",วันทำงาน!B458,"")</f>
        <v/>
      </c>
      <c r="C458" s="124"/>
      <c r="D458" s="124" t="str">
        <f>IF(วันทำงาน!C458&lt;&gt;"",วันทำงาน!C458,"")</f>
        <v/>
      </c>
      <c r="E458" s="125" t="str">
        <f>IF(วันทำงาน!D458&lt;&gt;"",วันทำงาน!D458,"")</f>
        <v/>
      </c>
      <c r="F458" s="90" t="str">
        <f>IF(วันทำงาน!E458&lt;&gt;"",วันทำงาน!E458,"")</f>
        <v/>
      </c>
      <c r="G458" s="124" t="str">
        <f>IF(วันทำงาน!F458&lt;&gt;"",วันทำงาน!F458,"")</f>
        <v/>
      </c>
      <c r="H458" s="136" t="str">
        <f>IF(F458="Salesman",วันทำงาน!G458,"")</f>
        <v/>
      </c>
      <c r="I458" s="141" t="str">
        <f>IF($H458="","",AB458/$R458*(100%-เงื่อนไข!$B$4))</f>
        <v/>
      </c>
      <c r="J458" s="141" t="str">
        <f>IF($H458="","",AK458/$R458*(100%-เงื่อนไข!$B$4))</f>
        <v/>
      </c>
      <c r="K458" s="141" t="str">
        <f>IF($H458="","",AT458/$R458*(100%-เงื่อนไข!$B$4))</f>
        <v/>
      </c>
      <c r="L458" s="141" t="str">
        <f t="shared" si="100"/>
        <v/>
      </c>
      <c r="M458" s="142" t="str">
        <f>IF((OR(วันทำงาน!H458="",$F$1="")),"",IF(F458="Salesman",วันทำงาน!H458,""))</f>
        <v/>
      </c>
      <c r="N458" s="111">
        <f>IF($M458="",0,IF($X458="P",Y458*เงื่อนไข!$C$5,0))</f>
        <v>0</v>
      </c>
      <c r="O458" s="111">
        <f>IF($M458="",0,IF($X458="P",AH458*เงื่อนไข!$C$5,0))</f>
        <v>0</v>
      </c>
      <c r="P458" s="141">
        <f>IF($M458="",0,IF($X458="P",AQ458*เงื่อนไข!$C$5,0))</f>
        <v>0</v>
      </c>
      <c r="Q458" s="141">
        <f t="shared" si="101"/>
        <v>0</v>
      </c>
      <c r="R458" s="124" t="str">
        <f>IF($A458="","",IF(วันทำงาน!J458&lt;&gt;"",วันทำงาน!J458,""))</f>
        <v/>
      </c>
      <c r="S458" s="124" t="str">
        <f>IF($A458="","",IF(วันทำงาน!K458&lt;&gt;"",วันทำงาน!K458,""))</f>
        <v/>
      </c>
      <c r="T458" s="156">
        <f>IF(วันทำงาน!AZ458&lt;&gt;"",IF(วันทำงาน!AZ458&gt;S458,S458,วันทำงาน!AZ458),"")</f>
        <v>1</v>
      </c>
      <c r="U458" s="106" t="str">
        <f>IF(A458="","",เงื่อนไข!C$4)</f>
        <v/>
      </c>
      <c r="V458" s="106">
        <f t="shared" si="102"/>
        <v>0</v>
      </c>
      <c r="W458" s="105" t="str">
        <f t="shared" si="103"/>
        <v/>
      </c>
      <c r="X458" s="186" t="str">
        <f t="shared" si="104"/>
        <v/>
      </c>
      <c r="Y458" s="184">
        <f>วันทำงาน!AQ458</f>
        <v>0</v>
      </c>
      <c r="Z458" s="150"/>
      <c r="AA458" s="150">
        <f>IF($W458="",0,IF($W458&gt;=100%,เงื่อนไข!$H$4,IF($W458&gt;=80%,เงื่อนไข!$G$4,IF($W458&gt;=50%,เงื่อนไข!$F$4,IF($W458&lt;50%,เงื่อนไข!$E$4)))))</f>
        <v>0</v>
      </c>
      <c r="AB458" s="179">
        <f t="shared" si="105"/>
        <v>0</v>
      </c>
      <c r="AC458" s="141">
        <f t="shared" si="106"/>
        <v>0</v>
      </c>
      <c r="AD458" s="175">
        <f>IF(AB458=0,0,AB458/$R458*เงื่อนไข!$B$4)</f>
        <v>0</v>
      </c>
      <c r="AE458" s="181">
        <f t="shared" si="111"/>
        <v>0</v>
      </c>
      <c r="AF458" s="175">
        <f>SUMIF(วันทำงาน!$F$554:$F$687,$B458,วันทำงาน!$J$554:$J$687)</f>
        <v>0</v>
      </c>
      <c r="AG458" s="182">
        <f>IF((AND($W458&gt;=100%,$W458&lt;&gt;"")),เงื่อนไข!$F$8*Y458/$V458,0)</f>
        <v>0</v>
      </c>
      <c r="AH458" s="181">
        <f>SUM(วันทำงาน!AR458:AT458,วันทำงาน!AV458:AX458)</f>
        <v>0</v>
      </c>
      <c r="AI458" s="150"/>
      <c r="AJ458" s="150">
        <f>IF($W458="",0,IF($W458&gt;=100%,เงื่อนไข!$L$4,IF($W458&gt;=80%,เงื่อนไข!$K$4,IF($W458&gt;=50%,เงื่อนไข!$J$4,IF($W458&lt;50%,เงื่อนไข!$I$4)))))</f>
        <v>0</v>
      </c>
      <c r="AK458" s="179">
        <f t="shared" si="107"/>
        <v>0</v>
      </c>
      <c r="AL458" s="175">
        <f t="shared" si="108"/>
        <v>0</v>
      </c>
      <c r="AM458" s="175">
        <f>IF(AK458=0,0,AK458/$R458*เงื่อนไข!$B$4)</f>
        <v>0</v>
      </c>
      <c r="AN458" s="181">
        <f t="shared" si="112"/>
        <v>0</v>
      </c>
      <c r="AO458" s="175">
        <f>SUMIF(วันทำงาน!$F$554:$F$687,$B458,วันทำงาน!$K$554:$K$687)</f>
        <v>0</v>
      </c>
      <c r="AP458" s="182">
        <f>IF((AND($W458&gt;=100%,$W458&lt;&gt;"")),เงื่อนไข!$F$8*AH458/$V458,0)</f>
        <v>0</v>
      </c>
      <c r="AQ458" s="184">
        <f>วันทำงาน!AU458</f>
        <v>0</v>
      </c>
      <c r="AR458" s="150"/>
      <c r="AS458" s="150">
        <f>IF(W458="",0,IF($W458&gt;=100%,เงื่อนไข!$P$4,IF($W458&gt;=80%,เงื่อนไข!$O$4,IF($W458&gt;=50%,เงื่อนไข!$N$4,IF($W458&lt;50%,เงื่อนไข!$M$4)))))</f>
        <v>0</v>
      </c>
      <c r="AT458" s="179">
        <f t="shared" si="109"/>
        <v>0</v>
      </c>
      <c r="AU458" s="175">
        <f t="shared" si="110"/>
        <v>0</v>
      </c>
      <c r="AV458" s="175">
        <f>IF(AT458=0,0,AT458/$R458*เงื่อนไข!$B$4)</f>
        <v>0</v>
      </c>
      <c r="AW458" s="181">
        <f t="shared" si="113"/>
        <v>0</v>
      </c>
      <c r="AX458" s="175">
        <f>SUMIF(วันทำงาน!$F$554:$F$687,$B458,วันทำงาน!$L$554:$L$687)</f>
        <v>0</v>
      </c>
      <c r="AY458" s="182">
        <f>IF((AND($W458&gt;=100%,$W458&lt;&gt;"")),เงื่อนไข!$F$8*AQ458/$V458,0)</f>
        <v>0</v>
      </c>
    </row>
    <row r="459" spans="1:51" s="6" customFormat="1" x14ac:dyDescent="0.25">
      <c r="A459" s="124" t="str">
        <f>IF(วันทำงาน!A459&lt;&gt;"",วันทำงาน!A459,"")</f>
        <v/>
      </c>
      <c r="B459" s="124" t="str">
        <f>IF(วันทำงาน!B459&lt;&gt;"",วันทำงาน!B459,"")</f>
        <v/>
      </c>
      <c r="C459" s="124"/>
      <c r="D459" s="124" t="str">
        <f>IF(วันทำงาน!C459&lt;&gt;"",วันทำงาน!C459,"")</f>
        <v/>
      </c>
      <c r="E459" s="125" t="str">
        <f>IF(วันทำงาน!D459&lt;&gt;"",วันทำงาน!D459,"")</f>
        <v/>
      </c>
      <c r="F459" s="90" t="str">
        <f>IF(วันทำงาน!E459&lt;&gt;"",วันทำงาน!E459,"")</f>
        <v/>
      </c>
      <c r="G459" s="124" t="str">
        <f>IF(วันทำงาน!F459&lt;&gt;"",วันทำงาน!F459,"")</f>
        <v/>
      </c>
      <c r="H459" s="136" t="str">
        <f>IF(F459="Salesman",วันทำงาน!G459,"")</f>
        <v/>
      </c>
      <c r="I459" s="141" t="str">
        <f>IF($H459="","",AB459/$R459*(100%-เงื่อนไข!$B$4))</f>
        <v/>
      </c>
      <c r="J459" s="141" t="str">
        <f>IF($H459="","",AK459/$R459*(100%-เงื่อนไข!$B$4))</f>
        <v/>
      </c>
      <c r="K459" s="141" t="str">
        <f>IF($H459="","",AT459/$R459*(100%-เงื่อนไข!$B$4))</f>
        <v/>
      </c>
      <c r="L459" s="141" t="str">
        <f t="shared" si="100"/>
        <v/>
      </c>
      <c r="M459" s="142" t="str">
        <f>IF((OR(วันทำงาน!H459="",$F$1="")),"",IF(F459="Salesman",วันทำงาน!H459,""))</f>
        <v/>
      </c>
      <c r="N459" s="111">
        <f>IF($M459="",0,IF($X459="P",Y459*เงื่อนไข!$C$5,0))</f>
        <v>0</v>
      </c>
      <c r="O459" s="111">
        <f>IF($M459="",0,IF($X459="P",AH459*เงื่อนไข!$C$5,0))</f>
        <v>0</v>
      </c>
      <c r="P459" s="141">
        <f>IF($M459="",0,IF($X459="P",AQ459*เงื่อนไข!$C$5,0))</f>
        <v>0</v>
      </c>
      <c r="Q459" s="141">
        <f t="shared" si="101"/>
        <v>0</v>
      </c>
      <c r="R459" s="124" t="str">
        <f>IF($A459="","",IF(วันทำงาน!J459&lt;&gt;"",วันทำงาน!J459,""))</f>
        <v/>
      </c>
      <c r="S459" s="124" t="str">
        <f>IF($A459="","",IF(วันทำงาน!K459&lt;&gt;"",วันทำงาน!K459,""))</f>
        <v/>
      </c>
      <c r="T459" s="156">
        <f>IF(วันทำงาน!AZ459&lt;&gt;"",IF(วันทำงาน!AZ459&gt;S459,S459,วันทำงาน!AZ459),"")</f>
        <v>1</v>
      </c>
      <c r="U459" s="106" t="str">
        <f>IF(A459="","",เงื่อนไข!C$4)</f>
        <v/>
      </c>
      <c r="V459" s="106">
        <f t="shared" si="102"/>
        <v>0</v>
      </c>
      <c r="W459" s="105" t="str">
        <f t="shared" si="103"/>
        <v/>
      </c>
      <c r="X459" s="186" t="str">
        <f t="shared" si="104"/>
        <v/>
      </c>
      <c r="Y459" s="184">
        <f>วันทำงาน!AQ459</f>
        <v>0</v>
      </c>
      <c r="Z459" s="150"/>
      <c r="AA459" s="150">
        <f>IF($W459="",0,IF($W459&gt;=100%,เงื่อนไข!$H$4,IF($W459&gt;=80%,เงื่อนไข!$G$4,IF($W459&gt;=50%,เงื่อนไข!$F$4,IF($W459&lt;50%,เงื่อนไข!$E$4)))))</f>
        <v>0</v>
      </c>
      <c r="AB459" s="179">
        <f t="shared" si="105"/>
        <v>0</v>
      </c>
      <c r="AC459" s="141">
        <f t="shared" si="106"/>
        <v>0</v>
      </c>
      <c r="AD459" s="175">
        <f>IF(AB459=0,0,AB459/$R459*เงื่อนไข!$B$4)</f>
        <v>0</v>
      </c>
      <c r="AE459" s="181">
        <f t="shared" si="111"/>
        <v>0</v>
      </c>
      <c r="AF459" s="175">
        <f>SUMIF(วันทำงาน!$F$554:$F$687,$B459,วันทำงาน!$J$554:$J$687)</f>
        <v>0</v>
      </c>
      <c r="AG459" s="182">
        <f>IF((AND($W459&gt;=100%,$W459&lt;&gt;"")),เงื่อนไข!$F$8*Y459/$V459,0)</f>
        <v>0</v>
      </c>
      <c r="AH459" s="181">
        <f>SUM(วันทำงาน!AR459:AT459,วันทำงาน!AV459:AX459)</f>
        <v>0</v>
      </c>
      <c r="AI459" s="150"/>
      <c r="AJ459" s="150">
        <f>IF($W459="",0,IF($W459&gt;=100%,เงื่อนไข!$L$4,IF($W459&gt;=80%,เงื่อนไข!$K$4,IF($W459&gt;=50%,เงื่อนไข!$J$4,IF($W459&lt;50%,เงื่อนไข!$I$4)))))</f>
        <v>0</v>
      </c>
      <c r="AK459" s="179">
        <f t="shared" si="107"/>
        <v>0</v>
      </c>
      <c r="AL459" s="175">
        <f t="shared" si="108"/>
        <v>0</v>
      </c>
      <c r="AM459" s="175">
        <f>IF(AK459=0,0,AK459/$R459*เงื่อนไข!$B$4)</f>
        <v>0</v>
      </c>
      <c r="AN459" s="181">
        <f t="shared" si="112"/>
        <v>0</v>
      </c>
      <c r="AO459" s="175">
        <f>SUMIF(วันทำงาน!$F$554:$F$687,$B459,วันทำงาน!$K$554:$K$687)</f>
        <v>0</v>
      </c>
      <c r="AP459" s="182">
        <f>IF((AND($W459&gt;=100%,$W459&lt;&gt;"")),เงื่อนไข!$F$8*AH459/$V459,0)</f>
        <v>0</v>
      </c>
      <c r="AQ459" s="184">
        <f>วันทำงาน!AU459</f>
        <v>0</v>
      </c>
      <c r="AR459" s="150"/>
      <c r="AS459" s="150">
        <f>IF(W459="",0,IF($W459&gt;=100%,เงื่อนไข!$P$4,IF($W459&gt;=80%,เงื่อนไข!$O$4,IF($W459&gt;=50%,เงื่อนไข!$N$4,IF($W459&lt;50%,เงื่อนไข!$M$4)))))</f>
        <v>0</v>
      </c>
      <c r="AT459" s="179">
        <f t="shared" si="109"/>
        <v>0</v>
      </c>
      <c r="AU459" s="175">
        <f t="shared" si="110"/>
        <v>0</v>
      </c>
      <c r="AV459" s="175">
        <f>IF(AT459=0,0,AT459/$R459*เงื่อนไข!$B$4)</f>
        <v>0</v>
      </c>
      <c r="AW459" s="181">
        <f t="shared" si="113"/>
        <v>0</v>
      </c>
      <c r="AX459" s="175">
        <f>SUMIF(วันทำงาน!$F$554:$F$687,$B459,วันทำงาน!$L$554:$L$687)</f>
        <v>0</v>
      </c>
      <c r="AY459" s="182">
        <f>IF((AND($W459&gt;=100%,$W459&lt;&gt;"")),เงื่อนไข!$F$8*AQ459/$V459,0)</f>
        <v>0</v>
      </c>
    </row>
    <row r="460" spans="1:51" s="6" customFormat="1" x14ac:dyDescent="0.25">
      <c r="A460" s="124" t="str">
        <f>IF(วันทำงาน!A460&lt;&gt;"",วันทำงาน!A460,"")</f>
        <v/>
      </c>
      <c r="B460" s="124" t="str">
        <f>IF(วันทำงาน!B460&lt;&gt;"",วันทำงาน!B460,"")</f>
        <v/>
      </c>
      <c r="C460" s="124"/>
      <c r="D460" s="124" t="str">
        <f>IF(วันทำงาน!C460&lt;&gt;"",วันทำงาน!C460,"")</f>
        <v/>
      </c>
      <c r="E460" s="125" t="str">
        <f>IF(วันทำงาน!D460&lt;&gt;"",วันทำงาน!D460,"")</f>
        <v/>
      </c>
      <c r="F460" s="90" t="str">
        <f>IF(วันทำงาน!E460&lt;&gt;"",วันทำงาน!E460,"")</f>
        <v/>
      </c>
      <c r="G460" s="124" t="str">
        <f>IF(วันทำงาน!F460&lt;&gt;"",วันทำงาน!F460,"")</f>
        <v/>
      </c>
      <c r="H460" s="136" t="str">
        <f>IF(F460="Salesman",วันทำงาน!G460,"")</f>
        <v/>
      </c>
      <c r="I460" s="141" t="str">
        <f>IF($H460="","",AB460/$R460*(100%-เงื่อนไข!$B$4))</f>
        <v/>
      </c>
      <c r="J460" s="141" t="str">
        <f>IF($H460="","",AK460/$R460*(100%-เงื่อนไข!$B$4))</f>
        <v/>
      </c>
      <c r="K460" s="141" t="str">
        <f>IF($H460="","",AT460/$R460*(100%-เงื่อนไข!$B$4))</f>
        <v/>
      </c>
      <c r="L460" s="141" t="str">
        <f t="shared" si="100"/>
        <v/>
      </c>
      <c r="M460" s="142" t="str">
        <f>IF((OR(วันทำงาน!H460="",$F$1="")),"",IF(F460="Salesman",วันทำงาน!H460,""))</f>
        <v/>
      </c>
      <c r="N460" s="111">
        <f>IF($M460="",0,IF($X460="P",Y460*เงื่อนไข!$C$5,0))</f>
        <v>0</v>
      </c>
      <c r="O460" s="111">
        <f>IF($M460="",0,IF($X460="P",AH460*เงื่อนไข!$C$5,0))</f>
        <v>0</v>
      </c>
      <c r="P460" s="141">
        <f>IF($M460="",0,IF($X460="P",AQ460*เงื่อนไข!$C$5,0))</f>
        <v>0</v>
      </c>
      <c r="Q460" s="141">
        <f t="shared" si="101"/>
        <v>0</v>
      </c>
      <c r="R460" s="124" t="str">
        <f>IF($A460="","",IF(วันทำงาน!J460&lt;&gt;"",วันทำงาน!J460,""))</f>
        <v/>
      </c>
      <c r="S460" s="124" t="str">
        <f>IF($A460="","",IF(วันทำงาน!K460&lt;&gt;"",วันทำงาน!K460,""))</f>
        <v/>
      </c>
      <c r="T460" s="156">
        <f>IF(วันทำงาน!AZ460&lt;&gt;"",IF(วันทำงาน!AZ460&gt;S460,S460,วันทำงาน!AZ460),"")</f>
        <v>1</v>
      </c>
      <c r="U460" s="106" t="str">
        <f>IF(A460="","",เงื่อนไข!C$4)</f>
        <v/>
      </c>
      <c r="V460" s="106">
        <f t="shared" si="102"/>
        <v>0</v>
      </c>
      <c r="W460" s="105" t="str">
        <f t="shared" si="103"/>
        <v/>
      </c>
      <c r="X460" s="186" t="str">
        <f t="shared" si="104"/>
        <v/>
      </c>
      <c r="Y460" s="184">
        <f>วันทำงาน!AQ460</f>
        <v>0</v>
      </c>
      <c r="Z460" s="150"/>
      <c r="AA460" s="150">
        <f>IF($W460="",0,IF($W460&gt;=100%,เงื่อนไข!$H$4,IF($W460&gt;=80%,เงื่อนไข!$G$4,IF($W460&gt;=50%,เงื่อนไข!$F$4,IF($W460&lt;50%,เงื่อนไข!$E$4)))))</f>
        <v>0</v>
      </c>
      <c r="AB460" s="179">
        <f t="shared" si="105"/>
        <v>0</v>
      </c>
      <c r="AC460" s="141">
        <f t="shared" si="106"/>
        <v>0</v>
      </c>
      <c r="AD460" s="175">
        <f>IF(AB460=0,0,AB460/$R460*เงื่อนไข!$B$4)</f>
        <v>0</v>
      </c>
      <c r="AE460" s="181">
        <f t="shared" si="111"/>
        <v>0</v>
      </c>
      <c r="AF460" s="175">
        <f>SUMIF(วันทำงาน!$F$554:$F$687,$B460,วันทำงาน!$J$554:$J$687)</f>
        <v>0</v>
      </c>
      <c r="AG460" s="182">
        <f>IF((AND($W460&gt;=100%,$W460&lt;&gt;"")),เงื่อนไข!$F$8*Y460/$V460,0)</f>
        <v>0</v>
      </c>
      <c r="AH460" s="181">
        <f>SUM(วันทำงาน!AR460:AT460,วันทำงาน!AV460:AX460)</f>
        <v>0</v>
      </c>
      <c r="AI460" s="150"/>
      <c r="AJ460" s="150">
        <f>IF($W460="",0,IF($W460&gt;=100%,เงื่อนไข!$L$4,IF($W460&gt;=80%,เงื่อนไข!$K$4,IF($W460&gt;=50%,เงื่อนไข!$J$4,IF($W460&lt;50%,เงื่อนไข!$I$4)))))</f>
        <v>0</v>
      </c>
      <c r="AK460" s="179">
        <f t="shared" si="107"/>
        <v>0</v>
      </c>
      <c r="AL460" s="175">
        <f t="shared" si="108"/>
        <v>0</v>
      </c>
      <c r="AM460" s="175">
        <f>IF(AK460=0,0,AK460/$R460*เงื่อนไข!$B$4)</f>
        <v>0</v>
      </c>
      <c r="AN460" s="181">
        <f t="shared" si="112"/>
        <v>0</v>
      </c>
      <c r="AO460" s="175">
        <f>SUMIF(วันทำงาน!$F$554:$F$687,$B460,วันทำงาน!$K$554:$K$687)</f>
        <v>0</v>
      </c>
      <c r="AP460" s="182">
        <f>IF((AND($W460&gt;=100%,$W460&lt;&gt;"")),เงื่อนไข!$F$8*AH460/$V460,0)</f>
        <v>0</v>
      </c>
      <c r="AQ460" s="184">
        <f>วันทำงาน!AU460</f>
        <v>0</v>
      </c>
      <c r="AR460" s="150"/>
      <c r="AS460" s="150">
        <f>IF(W460="",0,IF($W460&gt;=100%,เงื่อนไข!$P$4,IF($W460&gt;=80%,เงื่อนไข!$O$4,IF($W460&gt;=50%,เงื่อนไข!$N$4,IF($W460&lt;50%,เงื่อนไข!$M$4)))))</f>
        <v>0</v>
      </c>
      <c r="AT460" s="179">
        <f t="shared" si="109"/>
        <v>0</v>
      </c>
      <c r="AU460" s="175">
        <f t="shared" si="110"/>
        <v>0</v>
      </c>
      <c r="AV460" s="175">
        <f>IF(AT460=0,0,AT460/$R460*เงื่อนไข!$B$4)</f>
        <v>0</v>
      </c>
      <c r="AW460" s="181">
        <f t="shared" si="113"/>
        <v>0</v>
      </c>
      <c r="AX460" s="175">
        <f>SUMIF(วันทำงาน!$F$554:$F$687,$B460,วันทำงาน!$L$554:$L$687)</f>
        <v>0</v>
      </c>
      <c r="AY460" s="182">
        <f>IF((AND($W460&gt;=100%,$W460&lt;&gt;"")),เงื่อนไข!$F$8*AQ460/$V460,0)</f>
        <v>0</v>
      </c>
    </row>
    <row r="461" spans="1:51" s="6" customFormat="1" x14ac:dyDescent="0.25">
      <c r="A461" s="124" t="str">
        <f>IF(วันทำงาน!A461&lt;&gt;"",วันทำงาน!A461,"")</f>
        <v/>
      </c>
      <c r="B461" s="124" t="str">
        <f>IF(วันทำงาน!B461&lt;&gt;"",วันทำงาน!B461,"")</f>
        <v/>
      </c>
      <c r="C461" s="124"/>
      <c r="D461" s="124" t="str">
        <f>IF(วันทำงาน!C461&lt;&gt;"",วันทำงาน!C461,"")</f>
        <v/>
      </c>
      <c r="E461" s="125" t="str">
        <f>IF(วันทำงาน!D461&lt;&gt;"",วันทำงาน!D461,"")</f>
        <v/>
      </c>
      <c r="F461" s="90" t="str">
        <f>IF(วันทำงาน!E461&lt;&gt;"",วันทำงาน!E461,"")</f>
        <v/>
      </c>
      <c r="G461" s="124" t="str">
        <f>IF(วันทำงาน!F461&lt;&gt;"",วันทำงาน!F461,"")</f>
        <v/>
      </c>
      <c r="H461" s="136" t="str">
        <f>IF(F461="Salesman",วันทำงาน!G461,"")</f>
        <v/>
      </c>
      <c r="I461" s="141" t="str">
        <f>IF($H461="","",AB461/$R461*(100%-เงื่อนไข!$B$4))</f>
        <v/>
      </c>
      <c r="J461" s="141" t="str">
        <f>IF($H461="","",AK461/$R461*(100%-เงื่อนไข!$B$4))</f>
        <v/>
      </c>
      <c r="K461" s="141" t="str">
        <f>IF($H461="","",AT461/$R461*(100%-เงื่อนไข!$B$4))</f>
        <v/>
      </c>
      <c r="L461" s="141" t="str">
        <f t="shared" si="100"/>
        <v/>
      </c>
      <c r="M461" s="142" t="str">
        <f>IF((OR(วันทำงาน!H461="",$F$1="")),"",IF(F461="Salesman",วันทำงาน!H461,""))</f>
        <v/>
      </c>
      <c r="N461" s="111">
        <f>IF($M461="",0,IF($X461="P",Y461*เงื่อนไข!$C$5,0))</f>
        <v>0</v>
      </c>
      <c r="O461" s="111">
        <f>IF($M461="",0,IF($X461="P",AH461*เงื่อนไข!$C$5,0))</f>
        <v>0</v>
      </c>
      <c r="P461" s="141">
        <f>IF($M461="",0,IF($X461="P",AQ461*เงื่อนไข!$C$5,0))</f>
        <v>0</v>
      </c>
      <c r="Q461" s="141">
        <f t="shared" si="101"/>
        <v>0</v>
      </c>
      <c r="R461" s="124" t="str">
        <f>IF($A461="","",IF(วันทำงาน!J461&lt;&gt;"",วันทำงาน!J461,""))</f>
        <v/>
      </c>
      <c r="S461" s="124" t="str">
        <f>IF($A461="","",IF(วันทำงาน!K461&lt;&gt;"",วันทำงาน!K461,""))</f>
        <v/>
      </c>
      <c r="T461" s="156">
        <f>IF(วันทำงาน!AZ461&lt;&gt;"",IF(วันทำงาน!AZ461&gt;S461,S461,วันทำงาน!AZ461),"")</f>
        <v>1</v>
      </c>
      <c r="U461" s="106" t="str">
        <f>IF(A461="","",เงื่อนไข!C$4)</f>
        <v/>
      </c>
      <c r="V461" s="106">
        <f t="shared" si="102"/>
        <v>0</v>
      </c>
      <c r="W461" s="105" t="str">
        <f t="shared" si="103"/>
        <v/>
      </c>
      <c r="X461" s="186" t="str">
        <f t="shared" si="104"/>
        <v/>
      </c>
      <c r="Y461" s="184">
        <f>วันทำงาน!AQ461</f>
        <v>0</v>
      </c>
      <c r="Z461" s="150"/>
      <c r="AA461" s="150">
        <f>IF($W461="",0,IF($W461&gt;=100%,เงื่อนไข!$H$4,IF($W461&gt;=80%,เงื่อนไข!$G$4,IF($W461&gt;=50%,เงื่อนไข!$F$4,IF($W461&lt;50%,เงื่อนไข!$E$4)))))</f>
        <v>0</v>
      </c>
      <c r="AB461" s="179">
        <f t="shared" si="105"/>
        <v>0</v>
      </c>
      <c r="AC461" s="141">
        <f t="shared" si="106"/>
        <v>0</v>
      </c>
      <c r="AD461" s="175">
        <f>IF(AB461=0,0,AB461/$R461*เงื่อนไข!$B$4)</f>
        <v>0</v>
      </c>
      <c r="AE461" s="181">
        <f t="shared" si="111"/>
        <v>0</v>
      </c>
      <c r="AF461" s="175">
        <f>SUMIF(วันทำงาน!$F$554:$F$687,$B461,วันทำงาน!$J$554:$J$687)</f>
        <v>0</v>
      </c>
      <c r="AG461" s="182">
        <f>IF((AND($W461&gt;=100%,$W461&lt;&gt;"")),เงื่อนไข!$F$8*Y461/$V461,0)</f>
        <v>0</v>
      </c>
      <c r="AH461" s="181">
        <f>SUM(วันทำงาน!AR461:AT461,วันทำงาน!AV461:AX461)</f>
        <v>0</v>
      </c>
      <c r="AI461" s="150"/>
      <c r="AJ461" s="150">
        <f>IF($W461="",0,IF($W461&gt;=100%,เงื่อนไข!$L$4,IF($W461&gt;=80%,เงื่อนไข!$K$4,IF($W461&gt;=50%,เงื่อนไข!$J$4,IF($W461&lt;50%,เงื่อนไข!$I$4)))))</f>
        <v>0</v>
      </c>
      <c r="AK461" s="179">
        <f t="shared" si="107"/>
        <v>0</v>
      </c>
      <c r="AL461" s="175">
        <f t="shared" si="108"/>
        <v>0</v>
      </c>
      <c r="AM461" s="175">
        <f>IF(AK461=0,0,AK461/$R461*เงื่อนไข!$B$4)</f>
        <v>0</v>
      </c>
      <c r="AN461" s="181">
        <f t="shared" si="112"/>
        <v>0</v>
      </c>
      <c r="AO461" s="175">
        <f>SUMIF(วันทำงาน!$F$554:$F$687,$B461,วันทำงาน!$K$554:$K$687)</f>
        <v>0</v>
      </c>
      <c r="AP461" s="182">
        <f>IF((AND($W461&gt;=100%,$W461&lt;&gt;"")),เงื่อนไข!$F$8*AH461/$V461,0)</f>
        <v>0</v>
      </c>
      <c r="AQ461" s="184">
        <f>วันทำงาน!AU461</f>
        <v>0</v>
      </c>
      <c r="AR461" s="150"/>
      <c r="AS461" s="150">
        <f>IF(W461="",0,IF($W461&gt;=100%,เงื่อนไข!$P$4,IF($W461&gt;=80%,เงื่อนไข!$O$4,IF($W461&gt;=50%,เงื่อนไข!$N$4,IF($W461&lt;50%,เงื่อนไข!$M$4)))))</f>
        <v>0</v>
      </c>
      <c r="AT461" s="179">
        <f t="shared" si="109"/>
        <v>0</v>
      </c>
      <c r="AU461" s="175">
        <f t="shared" si="110"/>
        <v>0</v>
      </c>
      <c r="AV461" s="175">
        <f>IF(AT461=0,0,AT461/$R461*เงื่อนไข!$B$4)</f>
        <v>0</v>
      </c>
      <c r="AW461" s="181">
        <f t="shared" si="113"/>
        <v>0</v>
      </c>
      <c r="AX461" s="175">
        <f>SUMIF(วันทำงาน!$F$554:$F$687,$B461,วันทำงาน!$L$554:$L$687)</f>
        <v>0</v>
      </c>
      <c r="AY461" s="182">
        <f>IF((AND($W461&gt;=100%,$W461&lt;&gt;"")),เงื่อนไข!$F$8*AQ461/$V461,0)</f>
        <v>0</v>
      </c>
    </row>
    <row r="462" spans="1:51" s="6" customFormat="1" x14ac:dyDescent="0.25">
      <c r="A462" s="124" t="str">
        <f>IF(วันทำงาน!A462&lt;&gt;"",วันทำงาน!A462,"")</f>
        <v/>
      </c>
      <c r="B462" s="124" t="str">
        <f>IF(วันทำงาน!B462&lt;&gt;"",วันทำงาน!B462,"")</f>
        <v/>
      </c>
      <c r="C462" s="124"/>
      <c r="D462" s="124" t="str">
        <f>IF(วันทำงาน!C462&lt;&gt;"",วันทำงาน!C462,"")</f>
        <v/>
      </c>
      <c r="E462" s="125" t="str">
        <f>IF(วันทำงาน!D462&lt;&gt;"",วันทำงาน!D462,"")</f>
        <v/>
      </c>
      <c r="F462" s="90" t="str">
        <f>IF(วันทำงาน!E462&lt;&gt;"",วันทำงาน!E462,"")</f>
        <v/>
      </c>
      <c r="G462" s="124" t="str">
        <f>IF(วันทำงาน!F462&lt;&gt;"",วันทำงาน!F462,"")</f>
        <v/>
      </c>
      <c r="H462" s="136" t="str">
        <f>IF(F462="Salesman",วันทำงาน!G462,"")</f>
        <v/>
      </c>
      <c r="I462" s="141" t="str">
        <f>IF($H462="","",AB462/$R462*(100%-เงื่อนไข!$B$4))</f>
        <v/>
      </c>
      <c r="J462" s="141" t="str">
        <f>IF($H462="","",AK462/$R462*(100%-เงื่อนไข!$B$4))</f>
        <v/>
      </c>
      <c r="K462" s="141" t="str">
        <f>IF($H462="","",AT462/$R462*(100%-เงื่อนไข!$B$4))</f>
        <v/>
      </c>
      <c r="L462" s="141" t="str">
        <f t="shared" si="100"/>
        <v/>
      </c>
      <c r="M462" s="142" t="str">
        <f>IF((OR(วันทำงาน!H462="",$F$1="")),"",IF(F462="Salesman",วันทำงาน!H462,""))</f>
        <v/>
      </c>
      <c r="N462" s="111">
        <f>IF($M462="",0,IF($X462="P",Y462*เงื่อนไข!$C$5,0))</f>
        <v>0</v>
      </c>
      <c r="O462" s="111">
        <f>IF($M462="",0,IF($X462="P",AH462*เงื่อนไข!$C$5,0))</f>
        <v>0</v>
      </c>
      <c r="P462" s="141">
        <f>IF($M462="",0,IF($X462="P",AQ462*เงื่อนไข!$C$5,0))</f>
        <v>0</v>
      </c>
      <c r="Q462" s="141">
        <f t="shared" si="101"/>
        <v>0</v>
      </c>
      <c r="R462" s="124" t="str">
        <f>IF($A462="","",IF(วันทำงาน!J462&lt;&gt;"",วันทำงาน!J462,""))</f>
        <v/>
      </c>
      <c r="S462" s="124" t="str">
        <f>IF($A462="","",IF(วันทำงาน!K462&lt;&gt;"",วันทำงาน!K462,""))</f>
        <v/>
      </c>
      <c r="T462" s="156">
        <f>IF(วันทำงาน!AZ462&lt;&gt;"",IF(วันทำงาน!AZ462&gt;S462,S462,วันทำงาน!AZ462),"")</f>
        <v>1</v>
      </c>
      <c r="U462" s="106" t="str">
        <f>IF(A462="","",เงื่อนไข!C$4)</f>
        <v/>
      </c>
      <c r="V462" s="106">
        <f t="shared" si="102"/>
        <v>0</v>
      </c>
      <c r="W462" s="105" t="str">
        <f t="shared" si="103"/>
        <v/>
      </c>
      <c r="X462" s="186" t="str">
        <f t="shared" si="104"/>
        <v/>
      </c>
      <c r="Y462" s="184">
        <f>วันทำงาน!AQ462</f>
        <v>0</v>
      </c>
      <c r="Z462" s="150"/>
      <c r="AA462" s="150">
        <f>IF($W462="",0,IF($W462&gt;=100%,เงื่อนไข!$H$4,IF($W462&gt;=80%,เงื่อนไข!$G$4,IF($W462&gt;=50%,เงื่อนไข!$F$4,IF($W462&lt;50%,เงื่อนไข!$E$4)))))</f>
        <v>0</v>
      </c>
      <c r="AB462" s="179">
        <f t="shared" si="105"/>
        <v>0</v>
      </c>
      <c r="AC462" s="141">
        <f t="shared" si="106"/>
        <v>0</v>
      </c>
      <c r="AD462" s="175">
        <f>IF(AB462=0,0,AB462/$R462*เงื่อนไข!$B$4)</f>
        <v>0</v>
      </c>
      <c r="AE462" s="181">
        <f t="shared" si="111"/>
        <v>0</v>
      </c>
      <c r="AF462" s="175">
        <f>SUMIF(วันทำงาน!$F$554:$F$687,$B462,วันทำงาน!$J$554:$J$687)</f>
        <v>0</v>
      </c>
      <c r="AG462" s="182">
        <f>IF((AND($W462&gt;=100%,$W462&lt;&gt;"")),เงื่อนไข!$F$8*Y462/$V462,0)</f>
        <v>0</v>
      </c>
      <c r="AH462" s="181">
        <f>SUM(วันทำงาน!AR462:AT462,วันทำงาน!AV462:AX462)</f>
        <v>0</v>
      </c>
      <c r="AI462" s="150"/>
      <c r="AJ462" s="150">
        <f>IF($W462="",0,IF($W462&gt;=100%,เงื่อนไข!$L$4,IF($W462&gt;=80%,เงื่อนไข!$K$4,IF($W462&gt;=50%,เงื่อนไข!$J$4,IF($W462&lt;50%,เงื่อนไข!$I$4)))))</f>
        <v>0</v>
      </c>
      <c r="AK462" s="179">
        <f t="shared" si="107"/>
        <v>0</v>
      </c>
      <c r="AL462" s="175">
        <f t="shared" si="108"/>
        <v>0</v>
      </c>
      <c r="AM462" s="175">
        <f>IF(AK462=0,0,AK462/$R462*เงื่อนไข!$B$4)</f>
        <v>0</v>
      </c>
      <c r="AN462" s="181">
        <f t="shared" si="112"/>
        <v>0</v>
      </c>
      <c r="AO462" s="175">
        <f>SUMIF(วันทำงาน!$F$554:$F$687,$B462,วันทำงาน!$K$554:$K$687)</f>
        <v>0</v>
      </c>
      <c r="AP462" s="182">
        <f>IF((AND($W462&gt;=100%,$W462&lt;&gt;"")),เงื่อนไข!$F$8*AH462/$V462,0)</f>
        <v>0</v>
      </c>
      <c r="AQ462" s="184">
        <f>วันทำงาน!AU462</f>
        <v>0</v>
      </c>
      <c r="AR462" s="150"/>
      <c r="AS462" s="150">
        <f>IF(W462="",0,IF($W462&gt;=100%,เงื่อนไข!$P$4,IF($W462&gt;=80%,เงื่อนไข!$O$4,IF($W462&gt;=50%,เงื่อนไข!$N$4,IF($W462&lt;50%,เงื่อนไข!$M$4)))))</f>
        <v>0</v>
      </c>
      <c r="AT462" s="179">
        <f t="shared" si="109"/>
        <v>0</v>
      </c>
      <c r="AU462" s="175">
        <f t="shared" si="110"/>
        <v>0</v>
      </c>
      <c r="AV462" s="175">
        <f>IF(AT462=0,0,AT462/$R462*เงื่อนไข!$B$4)</f>
        <v>0</v>
      </c>
      <c r="AW462" s="181">
        <f t="shared" si="113"/>
        <v>0</v>
      </c>
      <c r="AX462" s="175">
        <f>SUMIF(วันทำงาน!$F$554:$F$687,$B462,วันทำงาน!$L$554:$L$687)</f>
        <v>0</v>
      </c>
      <c r="AY462" s="182">
        <f>IF((AND($W462&gt;=100%,$W462&lt;&gt;"")),เงื่อนไข!$F$8*AQ462/$V462,0)</f>
        <v>0</v>
      </c>
    </row>
    <row r="463" spans="1:51" s="6" customFormat="1" x14ac:dyDescent="0.25">
      <c r="A463" s="124" t="str">
        <f>IF(วันทำงาน!A463&lt;&gt;"",วันทำงาน!A463,"")</f>
        <v/>
      </c>
      <c r="B463" s="124" t="str">
        <f>IF(วันทำงาน!B463&lt;&gt;"",วันทำงาน!B463,"")</f>
        <v/>
      </c>
      <c r="C463" s="124"/>
      <c r="D463" s="124" t="str">
        <f>IF(วันทำงาน!C463&lt;&gt;"",วันทำงาน!C463,"")</f>
        <v/>
      </c>
      <c r="E463" s="125" t="str">
        <f>IF(วันทำงาน!D463&lt;&gt;"",วันทำงาน!D463,"")</f>
        <v/>
      </c>
      <c r="F463" s="90" t="str">
        <f>IF(วันทำงาน!E463&lt;&gt;"",วันทำงาน!E463,"")</f>
        <v/>
      </c>
      <c r="G463" s="124" t="str">
        <f>IF(วันทำงาน!F463&lt;&gt;"",วันทำงาน!F463,"")</f>
        <v/>
      </c>
      <c r="H463" s="136" t="str">
        <f>IF(F463="Salesman",วันทำงาน!G463,"")</f>
        <v/>
      </c>
      <c r="I463" s="141" t="str">
        <f>IF($H463="","",AB463/$R463*(100%-เงื่อนไข!$B$4))</f>
        <v/>
      </c>
      <c r="J463" s="141" t="str">
        <f>IF($H463="","",AK463/$R463*(100%-เงื่อนไข!$B$4))</f>
        <v/>
      </c>
      <c r="K463" s="141" t="str">
        <f>IF($H463="","",AT463/$R463*(100%-เงื่อนไข!$B$4))</f>
        <v/>
      </c>
      <c r="L463" s="141" t="str">
        <f t="shared" si="100"/>
        <v/>
      </c>
      <c r="M463" s="142" t="str">
        <f>IF((OR(วันทำงาน!H463="",$F$1="")),"",IF(F463="Salesman",วันทำงาน!H463,""))</f>
        <v/>
      </c>
      <c r="N463" s="111">
        <f>IF($M463="",0,IF($X463="P",Y463*เงื่อนไข!$C$5,0))</f>
        <v>0</v>
      </c>
      <c r="O463" s="111">
        <f>IF($M463="",0,IF($X463="P",AH463*เงื่อนไข!$C$5,0))</f>
        <v>0</v>
      </c>
      <c r="P463" s="141">
        <f>IF($M463="",0,IF($X463="P",AQ463*เงื่อนไข!$C$5,0))</f>
        <v>0</v>
      </c>
      <c r="Q463" s="141">
        <f t="shared" si="101"/>
        <v>0</v>
      </c>
      <c r="R463" s="124" t="str">
        <f>IF($A463="","",IF(วันทำงาน!J463&lt;&gt;"",วันทำงาน!J463,""))</f>
        <v/>
      </c>
      <c r="S463" s="124" t="str">
        <f>IF($A463="","",IF(วันทำงาน!K463&lt;&gt;"",วันทำงาน!K463,""))</f>
        <v/>
      </c>
      <c r="T463" s="156">
        <f>IF(วันทำงาน!AZ463&lt;&gt;"",IF(วันทำงาน!AZ463&gt;S463,S463,วันทำงาน!AZ463),"")</f>
        <v>1</v>
      </c>
      <c r="U463" s="106" t="str">
        <f>IF(A463="","",เงื่อนไข!C$4)</f>
        <v/>
      </c>
      <c r="V463" s="106">
        <f t="shared" si="102"/>
        <v>0</v>
      </c>
      <c r="W463" s="105" t="str">
        <f t="shared" si="103"/>
        <v/>
      </c>
      <c r="X463" s="186" t="str">
        <f t="shared" si="104"/>
        <v/>
      </c>
      <c r="Y463" s="184">
        <f>วันทำงาน!AQ463</f>
        <v>0</v>
      </c>
      <c r="Z463" s="150"/>
      <c r="AA463" s="150">
        <f>IF($W463="",0,IF($W463&gt;=100%,เงื่อนไข!$H$4,IF($W463&gt;=80%,เงื่อนไข!$G$4,IF($W463&gt;=50%,เงื่อนไข!$F$4,IF($W463&lt;50%,เงื่อนไข!$E$4)))))</f>
        <v>0</v>
      </c>
      <c r="AB463" s="179">
        <f t="shared" si="105"/>
        <v>0</v>
      </c>
      <c r="AC463" s="141">
        <f t="shared" si="106"/>
        <v>0</v>
      </c>
      <c r="AD463" s="175">
        <f>IF(AB463=0,0,AB463/$R463*เงื่อนไข!$B$4)</f>
        <v>0</v>
      </c>
      <c r="AE463" s="181">
        <f t="shared" si="111"/>
        <v>0</v>
      </c>
      <c r="AF463" s="175">
        <f>SUMIF(วันทำงาน!$F$554:$F$687,$B463,วันทำงาน!$J$554:$J$687)</f>
        <v>0</v>
      </c>
      <c r="AG463" s="182">
        <f>IF((AND($W463&gt;=100%,$W463&lt;&gt;"")),เงื่อนไข!$F$8*Y463/$V463,0)</f>
        <v>0</v>
      </c>
      <c r="AH463" s="181">
        <f>SUM(วันทำงาน!AR463:AT463,วันทำงาน!AV463:AX463)</f>
        <v>0</v>
      </c>
      <c r="AI463" s="150"/>
      <c r="AJ463" s="150">
        <f>IF($W463="",0,IF($W463&gt;=100%,เงื่อนไข!$L$4,IF($W463&gt;=80%,เงื่อนไข!$K$4,IF($W463&gt;=50%,เงื่อนไข!$J$4,IF($W463&lt;50%,เงื่อนไข!$I$4)))))</f>
        <v>0</v>
      </c>
      <c r="AK463" s="179">
        <f t="shared" si="107"/>
        <v>0</v>
      </c>
      <c r="AL463" s="175">
        <f t="shared" si="108"/>
        <v>0</v>
      </c>
      <c r="AM463" s="175">
        <f>IF(AK463=0,0,AK463/$R463*เงื่อนไข!$B$4)</f>
        <v>0</v>
      </c>
      <c r="AN463" s="181">
        <f t="shared" si="112"/>
        <v>0</v>
      </c>
      <c r="AO463" s="175">
        <f>SUMIF(วันทำงาน!$F$554:$F$687,$B463,วันทำงาน!$K$554:$K$687)</f>
        <v>0</v>
      </c>
      <c r="AP463" s="182">
        <f>IF((AND($W463&gt;=100%,$W463&lt;&gt;"")),เงื่อนไข!$F$8*AH463/$V463,0)</f>
        <v>0</v>
      </c>
      <c r="AQ463" s="184">
        <f>วันทำงาน!AU463</f>
        <v>0</v>
      </c>
      <c r="AR463" s="150"/>
      <c r="AS463" s="150">
        <f>IF(W463="",0,IF($W463&gt;=100%,เงื่อนไข!$P$4,IF($W463&gt;=80%,เงื่อนไข!$O$4,IF($W463&gt;=50%,เงื่อนไข!$N$4,IF($W463&lt;50%,เงื่อนไข!$M$4)))))</f>
        <v>0</v>
      </c>
      <c r="AT463" s="179">
        <f t="shared" si="109"/>
        <v>0</v>
      </c>
      <c r="AU463" s="175">
        <f t="shared" si="110"/>
        <v>0</v>
      </c>
      <c r="AV463" s="175">
        <f>IF(AT463=0,0,AT463/$R463*เงื่อนไข!$B$4)</f>
        <v>0</v>
      </c>
      <c r="AW463" s="181">
        <f t="shared" si="113"/>
        <v>0</v>
      </c>
      <c r="AX463" s="175">
        <f>SUMIF(วันทำงาน!$F$554:$F$687,$B463,วันทำงาน!$L$554:$L$687)</f>
        <v>0</v>
      </c>
      <c r="AY463" s="182">
        <f>IF((AND($W463&gt;=100%,$W463&lt;&gt;"")),เงื่อนไข!$F$8*AQ463/$V463,0)</f>
        <v>0</v>
      </c>
    </row>
    <row r="464" spans="1:51" s="6" customFormat="1" x14ac:dyDescent="0.25">
      <c r="A464" s="124" t="str">
        <f>IF(วันทำงาน!A464&lt;&gt;"",วันทำงาน!A464,"")</f>
        <v/>
      </c>
      <c r="B464" s="124" t="str">
        <f>IF(วันทำงาน!B464&lt;&gt;"",วันทำงาน!B464,"")</f>
        <v/>
      </c>
      <c r="C464" s="124"/>
      <c r="D464" s="124" t="str">
        <f>IF(วันทำงาน!C464&lt;&gt;"",วันทำงาน!C464,"")</f>
        <v/>
      </c>
      <c r="E464" s="125" t="str">
        <f>IF(วันทำงาน!D464&lt;&gt;"",วันทำงาน!D464,"")</f>
        <v/>
      </c>
      <c r="F464" s="90" t="str">
        <f>IF(วันทำงาน!E464&lt;&gt;"",วันทำงาน!E464,"")</f>
        <v/>
      </c>
      <c r="G464" s="124" t="str">
        <f>IF(วันทำงาน!F464&lt;&gt;"",วันทำงาน!F464,"")</f>
        <v/>
      </c>
      <c r="H464" s="136" t="str">
        <f>IF(F464="Salesman",วันทำงาน!G464,"")</f>
        <v/>
      </c>
      <c r="I464" s="141" t="str">
        <f>IF($H464="","",AB464/$R464*(100%-เงื่อนไข!$B$4))</f>
        <v/>
      </c>
      <c r="J464" s="141" t="str">
        <f>IF($H464="","",AK464/$R464*(100%-เงื่อนไข!$B$4))</f>
        <v/>
      </c>
      <c r="K464" s="141" t="str">
        <f>IF($H464="","",AT464/$R464*(100%-เงื่อนไข!$B$4))</f>
        <v/>
      </c>
      <c r="L464" s="141" t="str">
        <f t="shared" si="100"/>
        <v/>
      </c>
      <c r="M464" s="142" t="str">
        <f>IF((OR(วันทำงาน!H464="",$F$1="")),"",IF(F464="Salesman",วันทำงาน!H464,""))</f>
        <v/>
      </c>
      <c r="N464" s="111">
        <f>IF($M464="",0,IF($X464="P",Y464*เงื่อนไข!$C$5,0))</f>
        <v>0</v>
      </c>
      <c r="O464" s="111">
        <f>IF($M464="",0,IF($X464="P",AH464*เงื่อนไข!$C$5,0))</f>
        <v>0</v>
      </c>
      <c r="P464" s="141">
        <f>IF($M464="",0,IF($X464="P",AQ464*เงื่อนไข!$C$5,0))</f>
        <v>0</v>
      </c>
      <c r="Q464" s="141">
        <f t="shared" si="101"/>
        <v>0</v>
      </c>
      <c r="R464" s="124" t="str">
        <f>IF($A464="","",IF(วันทำงาน!J464&lt;&gt;"",วันทำงาน!J464,""))</f>
        <v/>
      </c>
      <c r="S464" s="124" t="str">
        <f>IF($A464="","",IF(วันทำงาน!K464&lt;&gt;"",วันทำงาน!K464,""))</f>
        <v/>
      </c>
      <c r="T464" s="156">
        <f>IF(วันทำงาน!AZ464&lt;&gt;"",IF(วันทำงาน!AZ464&gt;S464,S464,วันทำงาน!AZ464),"")</f>
        <v>1</v>
      </c>
      <c r="U464" s="106" t="str">
        <f>IF(A464="","",เงื่อนไข!C$4)</f>
        <v/>
      </c>
      <c r="V464" s="106">
        <f t="shared" si="102"/>
        <v>0</v>
      </c>
      <c r="W464" s="105" t="str">
        <f t="shared" si="103"/>
        <v/>
      </c>
      <c r="X464" s="186" t="str">
        <f t="shared" si="104"/>
        <v/>
      </c>
      <c r="Y464" s="184">
        <f>วันทำงาน!AQ464</f>
        <v>0</v>
      </c>
      <c r="Z464" s="150"/>
      <c r="AA464" s="150">
        <f>IF($W464="",0,IF($W464&gt;=100%,เงื่อนไข!$H$4,IF($W464&gt;=80%,เงื่อนไข!$G$4,IF($W464&gt;=50%,เงื่อนไข!$F$4,IF($W464&lt;50%,เงื่อนไข!$E$4)))))</f>
        <v>0</v>
      </c>
      <c r="AB464" s="179">
        <f t="shared" si="105"/>
        <v>0</v>
      </c>
      <c r="AC464" s="141">
        <f t="shared" si="106"/>
        <v>0</v>
      </c>
      <c r="AD464" s="175">
        <f>IF(AB464=0,0,AB464/$R464*เงื่อนไข!$B$4)</f>
        <v>0</v>
      </c>
      <c r="AE464" s="181">
        <f t="shared" si="111"/>
        <v>0</v>
      </c>
      <c r="AF464" s="175">
        <f>SUMIF(วันทำงาน!$F$554:$F$687,$B464,วันทำงาน!$J$554:$J$687)</f>
        <v>0</v>
      </c>
      <c r="AG464" s="182">
        <f>IF((AND($W464&gt;=100%,$W464&lt;&gt;"")),เงื่อนไข!$F$8*Y464/$V464,0)</f>
        <v>0</v>
      </c>
      <c r="AH464" s="181">
        <f>SUM(วันทำงาน!AR464:AT464,วันทำงาน!AV464:AX464)</f>
        <v>0</v>
      </c>
      <c r="AI464" s="150"/>
      <c r="AJ464" s="150">
        <f>IF($W464="",0,IF($W464&gt;=100%,เงื่อนไข!$L$4,IF($W464&gt;=80%,เงื่อนไข!$K$4,IF($W464&gt;=50%,เงื่อนไข!$J$4,IF($W464&lt;50%,เงื่อนไข!$I$4)))))</f>
        <v>0</v>
      </c>
      <c r="AK464" s="179">
        <f t="shared" si="107"/>
        <v>0</v>
      </c>
      <c r="AL464" s="175">
        <f t="shared" si="108"/>
        <v>0</v>
      </c>
      <c r="AM464" s="175">
        <f>IF(AK464=0,0,AK464/$R464*เงื่อนไข!$B$4)</f>
        <v>0</v>
      </c>
      <c r="AN464" s="181">
        <f t="shared" si="112"/>
        <v>0</v>
      </c>
      <c r="AO464" s="175">
        <f>SUMIF(วันทำงาน!$F$554:$F$687,$B464,วันทำงาน!$K$554:$K$687)</f>
        <v>0</v>
      </c>
      <c r="AP464" s="182">
        <f>IF((AND($W464&gt;=100%,$W464&lt;&gt;"")),เงื่อนไข!$F$8*AH464/$V464,0)</f>
        <v>0</v>
      </c>
      <c r="AQ464" s="184">
        <f>วันทำงาน!AU464</f>
        <v>0</v>
      </c>
      <c r="AR464" s="150"/>
      <c r="AS464" s="150">
        <f>IF(W464="",0,IF($W464&gt;=100%,เงื่อนไข!$P$4,IF($W464&gt;=80%,เงื่อนไข!$O$4,IF($W464&gt;=50%,เงื่อนไข!$N$4,IF($W464&lt;50%,เงื่อนไข!$M$4)))))</f>
        <v>0</v>
      </c>
      <c r="AT464" s="179">
        <f t="shared" si="109"/>
        <v>0</v>
      </c>
      <c r="AU464" s="175">
        <f t="shared" si="110"/>
        <v>0</v>
      </c>
      <c r="AV464" s="175">
        <f>IF(AT464=0,0,AT464/$R464*เงื่อนไข!$B$4)</f>
        <v>0</v>
      </c>
      <c r="AW464" s="181">
        <f t="shared" si="113"/>
        <v>0</v>
      </c>
      <c r="AX464" s="175">
        <f>SUMIF(วันทำงาน!$F$554:$F$687,$B464,วันทำงาน!$L$554:$L$687)</f>
        <v>0</v>
      </c>
      <c r="AY464" s="182">
        <f>IF((AND($W464&gt;=100%,$W464&lt;&gt;"")),เงื่อนไข!$F$8*AQ464/$V464,0)</f>
        <v>0</v>
      </c>
    </row>
    <row r="465" spans="1:51" s="6" customFormat="1" x14ac:dyDescent="0.25">
      <c r="A465" s="124" t="str">
        <f>IF(วันทำงาน!A465&lt;&gt;"",วันทำงาน!A465,"")</f>
        <v/>
      </c>
      <c r="B465" s="124" t="str">
        <f>IF(วันทำงาน!B465&lt;&gt;"",วันทำงาน!B465,"")</f>
        <v/>
      </c>
      <c r="C465" s="124"/>
      <c r="D465" s="124" t="str">
        <f>IF(วันทำงาน!C465&lt;&gt;"",วันทำงาน!C465,"")</f>
        <v/>
      </c>
      <c r="E465" s="125" t="str">
        <f>IF(วันทำงาน!D465&lt;&gt;"",วันทำงาน!D465,"")</f>
        <v/>
      </c>
      <c r="F465" s="90" t="str">
        <f>IF(วันทำงาน!E465&lt;&gt;"",วันทำงาน!E465,"")</f>
        <v/>
      </c>
      <c r="G465" s="124" t="str">
        <f>IF(วันทำงาน!F465&lt;&gt;"",วันทำงาน!F465,"")</f>
        <v/>
      </c>
      <c r="H465" s="136" t="str">
        <f>IF(F465="Salesman",วันทำงาน!G465,"")</f>
        <v/>
      </c>
      <c r="I465" s="141" t="str">
        <f>IF($H465="","",AB465/$R465*(100%-เงื่อนไข!$B$4))</f>
        <v/>
      </c>
      <c r="J465" s="141" t="str">
        <f>IF($H465="","",AK465/$R465*(100%-เงื่อนไข!$B$4))</f>
        <v/>
      </c>
      <c r="K465" s="141" t="str">
        <f>IF($H465="","",AT465/$R465*(100%-เงื่อนไข!$B$4))</f>
        <v/>
      </c>
      <c r="L465" s="141" t="str">
        <f t="shared" si="100"/>
        <v/>
      </c>
      <c r="M465" s="142" t="str">
        <f>IF((OR(วันทำงาน!H465="",$F$1="")),"",IF(F465="Salesman",วันทำงาน!H465,""))</f>
        <v/>
      </c>
      <c r="N465" s="111">
        <f>IF($M465="",0,IF($X465="P",Y465*เงื่อนไข!$C$5,0))</f>
        <v>0</v>
      </c>
      <c r="O465" s="111">
        <f>IF($M465="",0,IF($X465="P",AH465*เงื่อนไข!$C$5,0))</f>
        <v>0</v>
      </c>
      <c r="P465" s="141">
        <f>IF($M465="",0,IF($X465="P",AQ465*เงื่อนไข!$C$5,0))</f>
        <v>0</v>
      </c>
      <c r="Q465" s="141">
        <f t="shared" si="101"/>
        <v>0</v>
      </c>
      <c r="R465" s="124" t="str">
        <f>IF($A465="","",IF(วันทำงาน!J465&lt;&gt;"",วันทำงาน!J465,""))</f>
        <v/>
      </c>
      <c r="S465" s="124" t="str">
        <f>IF($A465="","",IF(วันทำงาน!K465&lt;&gt;"",วันทำงาน!K465,""))</f>
        <v/>
      </c>
      <c r="T465" s="156">
        <f>IF(วันทำงาน!AZ465&lt;&gt;"",IF(วันทำงาน!AZ465&gt;S465,S465,วันทำงาน!AZ465),"")</f>
        <v>1</v>
      </c>
      <c r="U465" s="106" t="str">
        <f>IF(A465="","",เงื่อนไข!C$4)</f>
        <v/>
      </c>
      <c r="V465" s="106">
        <f t="shared" si="102"/>
        <v>0</v>
      </c>
      <c r="W465" s="105" t="str">
        <f t="shared" si="103"/>
        <v/>
      </c>
      <c r="X465" s="186" t="str">
        <f t="shared" si="104"/>
        <v/>
      </c>
      <c r="Y465" s="184">
        <f>วันทำงาน!AQ465</f>
        <v>0</v>
      </c>
      <c r="Z465" s="150"/>
      <c r="AA465" s="150">
        <f>IF($W465="",0,IF($W465&gt;=100%,เงื่อนไข!$H$4,IF($W465&gt;=80%,เงื่อนไข!$G$4,IF($W465&gt;=50%,เงื่อนไข!$F$4,IF($W465&lt;50%,เงื่อนไข!$E$4)))))</f>
        <v>0</v>
      </c>
      <c r="AB465" s="179">
        <f t="shared" si="105"/>
        <v>0</v>
      </c>
      <c r="AC465" s="141">
        <f t="shared" si="106"/>
        <v>0</v>
      </c>
      <c r="AD465" s="175">
        <f>IF(AB465=0,0,AB465/$R465*เงื่อนไข!$B$4)</f>
        <v>0</v>
      </c>
      <c r="AE465" s="181">
        <f t="shared" si="111"/>
        <v>0</v>
      </c>
      <c r="AF465" s="175">
        <f>SUMIF(วันทำงาน!$F$554:$F$687,$B465,วันทำงาน!$J$554:$J$687)</f>
        <v>0</v>
      </c>
      <c r="AG465" s="182">
        <f>IF((AND($W465&gt;=100%,$W465&lt;&gt;"")),เงื่อนไข!$F$8*Y465/$V465,0)</f>
        <v>0</v>
      </c>
      <c r="AH465" s="181">
        <f>SUM(วันทำงาน!AR465:AT465,วันทำงาน!AV465:AX465)</f>
        <v>0</v>
      </c>
      <c r="AI465" s="150"/>
      <c r="AJ465" s="150">
        <f>IF($W465="",0,IF($W465&gt;=100%,เงื่อนไข!$L$4,IF($W465&gt;=80%,เงื่อนไข!$K$4,IF($W465&gt;=50%,เงื่อนไข!$J$4,IF($W465&lt;50%,เงื่อนไข!$I$4)))))</f>
        <v>0</v>
      </c>
      <c r="AK465" s="179">
        <f t="shared" si="107"/>
        <v>0</v>
      </c>
      <c r="AL465" s="175">
        <f t="shared" si="108"/>
        <v>0</v>
      </c>
      <c r="AM465" s="175">
        <f>IF(AK465=0,0,AK465/$R465*เงื่อนไข!$B$4)</f>
        <v>0</v>
      </c>
      <c r="AN465" s="181">
        <f t="shared" si="112"/>
        <v>0</v>
      </c>
      <c r="AO465" s="175">
        <f>SUMIF(วันทำงาน!$F$554:$F$687,$B465,วันทำงาน!$K$554:$K$687)</f>
        <v>0</v>
      </c>
      <c r="AP465" s="182">
        <f>IF((AND($W465&gt;=100%,$W465&lt;&gt;"")),เงื่อนไข!$F$8*AH465/$V465,0)</f>
        <v>0</v>
      </c>
      <c r="AQ465" s="184">
        <f>วันทำงาน!AU465</f>
        <v>0</v>
      </c>
      <c r="AR465" s="150"/>
      <c r="AS465" s="150">
        <f>IF(W465="",0,IF($W465&gt;=100%,เงื่อนไข!$P$4,IF($W465&gt;=80%,เงื่อนไข!$O$4,IF($W465&gt;=50%,เงื่อนไข!$N$4,IF($W465&lt;50%,เงื่อนไข!$M$4)))))</f>
        <v>0</v>
      </c>
      <c r="AT465" s="179">
        <f t="shared" si="109"/>
        <v>0</v>
      </c>
      <c r="AU465" s="175">
        <f t="shared" si="110"/>
        <v>0</v>
      </c>
      <c r="AV465" s="175">
        <f>IF(AT465=0,0,AT465/$R465*เงื่อนไข!$B$4)</f>
        <v>0</v>
      </c>
      <c r="AW465" s="181">
        <f t="shared" si="113"/>
        <v>0</v>
      </c>
      <c r="AX465" s="175">
        <f>SUMIF(วันทำงาน!$F$554:$F$687,$B465,วันทำงาน!$L$554:$L$687)</f>
        <v>0</v>
      </c>
      <c r="AY465" s="182">
        <f>IF((AND($W465&gt;=100%,$W465&lt;&gt;"")),เงื่อนไข!$F$8*AQ465/$V465,0)</f>
        <v>0</v>
      </c>
    </row>
    <row r="466" spans="1:51" s="6" customFormat="1" x14ac:dyDescent="0.25">
      <c r="A466" s="124" t="str">
        <f>IF(วันทำงาน!A466&lt;&gt;"",วันทำงาน!A466,"")</f>
        <v/>
      </c>
      <c r="B466" s="124" t="str">
        <f>IF(วันทำงาน!B466&lt;&gt;"",วันทำงาน!B466,"")</f>
        <v/>
      </c>
      <c r="C466" s="124"/>
      <c r="D466" s="124" t="str">
        <f>IF(วันทำงาน!C466&lt;&gt;"",วันทำงาน!C466,"")</f>
        <v/>
      </c>
      <c r="E466" s="125" t="str">
        <f>IF(วันทำงาน!D466&lt;&gt;"",วันทำงาน!D466,"")</f>
        <v/>
      </c>
      <c r="F466" s="90" t="str">
        <f>IF(วันทำงาน!E466&lt;&gt;"",วันทำงาน!E466,"")</f>
        <v/>
      </c>
      <c r="G466" s="124" t="str">
        <f>IF(วันทำงาน!F466&lt;&gt;"",วันทำงาน!F466,"")</f>
        <v/>
      </c>
      <c r="H466" s="136" t="str">
        <f>IF(F466="Salesman",วันทำงาน!G466,"")</f>
        <v/>
      </c>
      <c r="I466" s="141" t="str">
        <f>IF($H466="","",AB466/$R466*(100%-เงื่อนไข!$B$4))</f>
        <v/>
      </c>
      <c r="J466" s="141" t="str">
        <f>IF($H466="","",AK466/$R466*(100%-เงื่อนไข!$B$4))</f>
        <v/>
      </c>
      <c r="K466" s="141" t="str">
        <f>IF($H466="","",AT466/$R466*(100%-เงื่อนไข!$B$4))</f>
        <v/>
      </c>
      <c r="L466" s="141" t="str">
        <f t="shared" si="100"/>
        <v/>
      </c>
      <c r="M466" s="142" t="str">
        <f>IF((OR(วันทำงาน!H466="",$F$1="")),"",IF(F466="Salesman",วันทำงาน!H466,""))</f>
        <v/>
      </c>
      <c r="N466" s="111">
        <f>IF($M466="",0,IF($X466="P",Y466*เงื่อนไข!$C$5,0))</f>
        <v>0</v>
      </c>
      <c r="O466" s="111">
        <f>IF($M466="",0,IF($X466="P",AH466*เงื่อนไข!$C$5,0))</f>
        <v>0</v>
      </c>
      <c r="P466" s="141">
        <f>IF($M466="",0,IF($X466="P",AQ466*เงื่อนไข!$C$5,0))</f>
        <v>0</v>
      </c>
      <c r="Q466" s="141">
        <f t="shared" si="101"/>
        <v>0</v>
      </c>
      <c r="R466" s="124" t="str">
        <f>IF($A466="","",IF(วันทำงาน!J466&lt;&gt;"",วันทำงาน!J466,""))</f>
        <v/>
      </c>
      <c r="S466" s="124" t="str">
        <f>IF($A466="","",IF(วันทำงาน!K466&lt;&gt;"",วันทำงาน!K466,""))</f>
        <v/>
      </c>
      <c r="T466" s="156">
        <f>IF(วันทำงาน!AZ466&lt;&gt;"",IF(วันทำงาน!AZ466&gt;S466,S466,วันทำงาน!AZ466),"")</f>
        <v>1</v>
      </c>
      <c r="U466" s="106" t="str">
        <f>IF(A466="","",เงื่อนไข!C$4)</f>
        <v/>
      </c>
      <c r="V466" s="106">
        <f t="shared" si="102"/>
        <v>0</v>
      </c>
      <c r="W466" s="105" t="str">
        <f t="shared" si="103"/>
        <v/>
      </c>
      <c r="X466" s="186" t="str">
        <f t="shared" si="104"/>
        <v/>
      </c>
      <c r="Y466" s="184">
        <f>วันทำงาน!AQ466</f>
        <v>0</v>
      </c>
      <c r="Z466" s="150"/>
      <c r="AA466" s="150">
        <f>IF($W466="",0,IF($W466&gt;=100%,เงื่อนไข!$H$4,IF($W466&gt;=80%,เงื่อนไข!$G$4,IF($W466&gt;=50%,เงื่อนไข!$F$4,IF($W466&lt;50%,เงื่อนไข!$E$4)))))</f>
        <v>0</v>
      </c>
      <c r="AB466" s="179">
        <f t="shared" si="105"/>
        <v>0</v>
      </c>
      <c r="AC466" s="141">
        <f t="shared" si="106"/>
        <v>0</v>
      </c>
      <c r="AD466" s="175">
        <f>IF(AB466=0,0,AB466/$R466*เงื่อนไข!$B$4)</f>
        <v>0</v>
      </c>
      <c r="AE466" s="181">
        <f t="shared" si="111"/>
        <v>0</v>
      </c>
      <c r="AF466" s="175">
        <f>SUMIF(วันทำงาน!$F$554:$F$687,$B466,วันทำงาน!$J$554:$J$687)</f>
        <v>0</v>
      </c>
      <c r="AG466" s="182">
        <f>IF((AND($W466&gt;=100%,$W466&lt;&gt;"")),เงื่อนไข!$F$8*Y466/$V466,0)</f>
        <v>0</v>
      </c>
      <c r="AH466" s="181">
        <f>SUM(วันทำงาน!AR466:AT466,วันทำงาน!AV466:AX466)</f>
        <v>0</v>
      </c>
      <c r="AI466" s="150"/>
      <c r="AJ466" s="150">
        <f>IF($W466="",0,IF($W466&gt;=100%,เงื่อนไข!$L$4,IF($W466&gt;=80%,เงื่อนไข!$K$4,IF($W466&gt;=50%,เงื่อนไข!$J$4,IF($W466&lt;50%,เงื่อนไข!$I$4)))))</f>
        <v>0</v>
      </c>
      <c r="AK466" s="179">
        <f t="shared" si="107"/>
        <v>0</v>
      </c>
      <c r="AL466" s="175">
        <f t="shared" si="108"/>
        <v>0</v>
      </c>
      <c r="AM466" s="175">
        <f>IF(AK466=0,0,AK466/$R466*เงื่อนไข!$B$4)</f>
        <v>0</v>
      </c>
      <c r="AN466" s="181">
        <f t="shared" si="112"/>
        <v>0</v>
      </c>
      <c r="AO466" s="175">
        <f>SUMIF(วันทำงาน!$F$554:$F$687,$B466,วันทำงาน!$K$554:$K$687)</f>
        <v>0</v>
      </c>
      <c r="AP466" s="182">
        <f>IF((AND($W466&gt;=100%,$W466&lt;&gt;"")),เงื่อนไข!$F$8*AH466/$V466,0)</f>
        <v>0</v>
      </c>
      <c r="AQ466" s="184">
        <f>วันทำงาน!AU466</f>
        <v>0</v>
      </c>
      <c r="AR466" s="150"/>
      <c r="AS466" s="150">
        <f>IF(W466="",0,IF($W466&gt;=100%,เงื่อนไข!$P$4,IF($W466&gt;=80%,เงื่อนไข!$O$4,IF($W466&gt;=50%,เงื่อนไข!$N$4,IF($W466&lt;50%,เงื่อนไข!$M$4)))))</f>
        <v>0</v>
      </c>
      <c r="AT466" s="179">
        <f t="shared" si="109"/>
        <v>0</v>
      </c>
      <c r="AU466" s="175">
        <f t="shared" si="110"/>
        <v>0</v>
      </c>
      <c r="AV466" s="175">
        <f>IF(AT466=0,0,AT466/$R466*เงื่อนไข!$B$4)</f>
        <v>0</v>
      </c>
      <c r="AW466" s="181">
        <f t="shared" si="113"/>
        <v>0</v>
      </c>
      <c r="AX466" s="175">
        <f>SUMIF(วันทำงาน!$F$554:$F$687,$B466,วันทำงาน!$L$554:$L$687)</f>
        <v>0</v>
      </c>
      <c r="AY466" s="182">
        <f>IF((AND($W466&gt;=100%,$W466&lt;&gt;"")),เงื่อนไข!$F$8*AQ466/$V466,0)</f>
        <v>0</v>
      </c>
    </row>
    <row r="467" spans="1:51" s="6" customFormat="1" x14ac:dyDescent="0.25">
      <c r="A467" s="124" t="str">
        <f>IF(วันทำงาน!A467&lt;&gt;"",วันทำงาน!A467,"")</f>
        <v/>
      </c>
      <c r="B467" s="124" t="str">
        <f>IF(วันทำงาน!B467&lt;&gt;"",วันทำงาน!B467,"")</f>
        <v/>
      </c>
      <c r="C467" s="124"/>
      <c r="D467" s="124" t="str">
        <f>IF(วันทำงาน!C467&lt;&gt;"",วันทำงาน!C467,"")</f>
        <v/>
      </c>
      <c r="E467" s="125" t="str">
        <f>IF(วันทำงาน!D467&lt;&gt;"",วันทำงาน!D467,"")</f>
        <v/>
      </c>
      <c r="F467" s="90" t="str">
        <f>IF(วันทำงาน!E467&lt;&gt;"",วันทำงาน!E467,"")</f>
        <v/>
      </c>
      <c r="G467" s="124" t="str">
        <f>IF(วันทำงาน!F467&lt;&gt;"",วันทำงาน!F467,"")</f>
        <v/>
      </c>
      <c r="H467" s="136" t="str">
        <f>IF(F467="Salesman",วันทำงาน!G467,"")</f>
        <v/>
      </c>
      <c r="I467" s="141" t="str">
        <f>IF($H467="","",AB467/$R467*(100%-เงื่อนไข!$B$4))</f>
        <v/>
      </c>
      <c r="J467" s="141" t="str">
        <f>IF($H467="","",AK467/$R467*(100%-เงื่อนไข!$B$4))</f>
        <v/>
      </c>
      <c r="K467" s="141" t="str">
        <f>IF($H467="","",AT467/$R467*(100%-เงื่อนไข!$B$4))</f>
        <v/>
      </c>
      <c r="L467" s="141" t="str">
        <f t="shared" si="100"/>
        <v/>
      </c>
      <c r="M467" s="142" t="str">
        <f>IF((OR(วันทำงาน!H467="",$F$1="")),"",IF(F467="Salesman",วันทำงาน!H467,""))</f>
        <v/>
      </c>
      <c r="N467" s="111">
        <f>IF($M467="",0,IF($X467="P",Y467*เงื่อนไข!$C$5,0))</f>
        <v>0</v>
      </c>
      <c r="O467" s="111">
        <f>IF($M467="",0,IF($X467="P",AH467*เงื่อนไข!$C$5,0))</f>
        <v>0</v>
      </c>
      <c r="P467" s="141">
        <f>IF($M467="",0,IF($X467="P",AQ467*เงื่อนไข!$C$5,0))</f>
        <v>0</v>
      </c>
      <c r="Q467" s="141">
        <f t="shared" si="101"/>
        <v>0</v>
      </c>
      <c r="R467" s="124" t="str">
        <f>IF($A467="","",IF(วันทำงาน!J467&lt;&gt;"",วันทำงาน!J467,""))</f>
        <v/>
      </c>
      <c r="S467" s="124" t="str">
        <f>IF($A467="","",IF(วันทำงาน!K467&lt;&gt;"",วันทำงาน!K467,""))</f>
        <v/>
      </c>
      <c r="T467" s="156">
        <f>IF(วันทำงาน!AZ467&lt;&gt;"",IF(วันทำงาน!AZ467&gt;S467,S467,วันทำงาน!AZ467),"")</f>
        <v>1</v>
      </c>
      <c r="U467" s="106" t="str">
        <f>IF(A467="","",เงื่อนไข!C$4)</f>
        <v/>
      </c>
      <c r="V467" s="106">
        <f t="shared" si="102"/>
        <v>0</v>
      </c>
      <c r="W467" s="105" t="str">
        <f t="shared" si="103"/>
        <v/>
      </c>
      <c r="X467" s="186" t="str">
        <f t="shared" si="104"/>
        <v/>
      </c>
      <c r="Y467" s="184">
        <f>วันทำงาน!AQ467</f>
        <v>0</v>
      </c>
      <c r="Z467" s="150"/>
      <c r="AA467" s="150">
        <f>IF($W467="",0,IF($W467&gt;=100%,เงื่อนไข!$H$4,IF($W467&gt;=80%,เงื่อนไข!$G$4,IF($W467&gt;=50%,เงื่อนไข!$F$4,IF($W467&lt;50%,เงื่อนไข!$E$4)))))</f>
        <v>0</v>
      </c>
      <c r="AB467" s="179">
        <f t="shared" si="105"/>
        <v>0</v>
      </c>
      <c r="AC467" s="141">
        <f t="shared" si="106"/>
        <v>0</v>
      </c>
      <c r="AD467" s="175">
        <f>IF(AB467=0,0,AB467/$R467*เงื่อนไข!$B$4)</f>
        <v>0</v>
      </c>
      <c r="AE467" s="181">
        <f t="shared" si="111"/>
        <v>0</v>
      </c>
      <c r="AF467" s="175">
        <f>SUMIF(วันทำงาน!$F$554:$F$687,$B467,วันทำงาน!$J$554:$J$687)</f>
        <v>0</v>
      </c>
      <c r="AG467" s="182">
        <f>IF((AND($W467&gt;=100%,$W467&lt;&gt;"")),เงื่อนไข!$F$8*Y467/$V467,0)</f>
        <v>0</v>
      </c>
      <c r="AH467" s="181">
        <f>SUM(วันทำงาน!AR467:AT467,วันทำงาน!AV467:AX467)</f>
        <v>0</v>
      </c>
      <c r="AI467" s="150"/>
      <c r="AJ467" s="150">
        <f>IF($W467="",0,IF($W467&gt;=100%,เงื่อนไข!$L$4,IF($W467&gt;=80%,เงื่อนไข!$K$4,IF($W467&gt;=50%,เงื่อนไข!$J$4,IF($W467&lt;50%,เงื่อนไข!$I$4)))))</f>
        <v>0</v>
      </c>
      <c r="AK467" s="179">
        <f t="shared" si="107"/>
        <v>0</v>
      </c>
      <c r="AL467" s="175">
        <f t="shared" si="108"/>
        <v>0</v>
      </c>
      <c r="AM467" s="175">
        <f>IF(AK467=0,0,AK467/$R467*เงื่อนไข!$B$4)</f>
        <v>0</v>
      </c>
      <c r="AN467" s="181">
        <f t="shared" si="112"/>
        <v>0</v>
      </c>
      <c r="AO467" s="175">
        <f>SUMIF(วันทำงาน!$F$554:$F$687,$B467,วันทำงาน!$K$554:$K$687)</f>
        <v>0</v>
      </c>
      <c r="AP467" s="182">
        <f>IF((AND($W467&gt;=100%,$W467&lt;&gt;"")),เงื่อนไข!$F$8*AH467/$V467,0)</f>
        <v>0</v>
      </c>
      <c r="AQ467" s="184">
        <f>วันทำงาน!AU467</f>
        <v>0</v>
      </c>
      <c r="AR467" s="150"/>
      <c r="AS467" s="150">
        <f>IF(W467="",0,IF($W467&gt;=100%,เงื่อนไข!$P$4,IF($W467&gt;=80%,เงื่อนไข!$O$4,IF($W467&gt;=50%,เงื่อนไข!$N$4,IF($W467&lt;50%,เงื่อนไข!$M$4)))))</f>
        <v>0</v>
      </c>
      <c r="AT467" s="179">
        <f t="shared" si="109"/>
        <v>0</v>
      </c>
      <c r="AU467" s="175">
        <f t="shared" si="110"/>
        <v>0</v>
      </c>
      <c r="AV467" s="175">
        <f>IF(AT467=0,0,AT467/$R467*เงื่อนไข!$B$4)</f>
        <v>0</v>
      </c>
      <c r="AW467" s="181">
        <f t="shared" si="113"/>
        <v>0</v>
      </c>
      <c r="AX467" s="175">
        <f>SUMIF(วันทำงาน!$F$554:$F$687,$B467,วันทำงาน!$L$554:$L$687)</f>
        <v>0</v>
      </c>
      <c r="AY467" s="182">
        <f>IF((AND($W467&gt;=100%,$W467&lt;&gt;"")),เงื่อนไข!$F$8*AQ467/$V467,0)</f>
        <v>0</v>
      </c>
    </row>
    <row r="468" spans="1:51" s="6" customFormat="1" x14ac:dyDescent="0.25">
      <c r="A468" s="124" t="str">
        <f>IF(วันทำงาน!A468&lt;&gt;"",วันทำงาน!A468,"")</f>
        <v/>
      </c>
      <c r="B468" s="124" t="str">
        <f>IF(วันทำงาน!B468&lt;&gt;"",วันทำงาน!B468,"")</f>
        <v/>
      </c>
      <c r="C468" s="124"/>
      <c r="D468" s="124" t="str">
        <f>IF(วันทำงาน!C468&lt;&gt;"",วันทำงาน!C468,"")</f>
        <v/>
      </c>
      <c r="E468" s="125" t="str">
        <f>IF(วันทำงาน!D468&lt;&gt;"",วันทำงาน!D468,"")</f>
        <v/>
      </c>
      <c r="F468" s="90" t="str">
        <f>IF(วันทำงาน!E468&lt;&gt;"",วันทำงาน!E468,"")</f>
        <v/>
      </c>
      <c r="G468" s="124" t="str">
        <f>IF(วันทำงาน!F468&lt;&gt;"",วันทำงาน!F468,"")</f>
        <v/>
      </c>
      <c r="H468" s="136" t="str">
        <f>IF(F468="Salesman",วันทำงาน!G468,"")</f>
        <v/>
      </c>
      <c r="I468" s="141" t="str">
        <f>IF($H468="","",AB468/$R468*(100%-เงื่อนไข!$B$4))</f>
        <v/>
      </c>
      <c r="J468" s="141" t="str">
        <f>IF($H468="","",AK468/$R468*(100%-เงื่อนไข!$B$4))</f>
        <v/>
      </c>
      <c r="K468" s="141" t="str">
        <f>IF($H468="","",AT468/$R468*(100%-เงื่อนไข!$B$4))</f>
        <v/>
      </c>
      <c r="L468" s="141" t="str">
        <f t="shared" si="100"/>
        <v/>
      </c>
      <c r="M468" s="142" t="str">
        <f>IF((OR(วันทำงาน!H468="",$F$1="")),"",IF(F468="Salesman",วันทำงาน!H468,""))</f>
        <v/>
      </c>
      <c r="N468" s="111">
        <f>IF($M468="",0,IF($X468="P",Y468*เงื่อนไข!$C$5,0))</f>
        <v>0</v>
      </c>
      <c r="O468" s="111">
        <f>IF($M468="",0,IF($X468="P",AH468*เงื่อนไข!$C$5,0))</f>
        <v>0</v>
      </c>
      <c r="P468" s="141">
        <f>IF($M468="",0,IF($X468="P",AQ468*เงื่อนไข!$C$5,0))</f>
        <v>0</v>
      </c>
      <c r="Q468" s="141">
        <f t="shared" si="101"/>
        <v>0</v>
      </c>
      <c r="R468" s="124" t="str">
        <f>IF($A468="","",IF(วันทำงาน!J468&lt;&gt;"",วันทำงาน!J468,""))</f>
        <v/>
      </c>
      <c r="S468" s="124" t="str">
        <f>IF($A468="","",IF(วันทำงาน!K468&lt;&gt;"",วันทำงาน!K468,""))</f>
        <v/>
      </c>
      <c r="T468" s="156">
        <f>IF(วันทำงาน!AZ468&lt;&gt;"",IF(วันทำงาน!AZ468&gt;S468,S468,วันทำงาน!AZ468),"")</f>
        <v>1</v>
      </c>
      <c r="U468" s="106" t="str">
        <f>IF(A468="","",เงื่อนไข!C$4)</f>
        <v/>
      </c>
      <c r="V468" s="106">
        <f t="shared" si="102"/>
        <v>0</v>
      </c>
      <c r="W468" s="105" t="str">
        <f t="shared" si="103"/>
        <v/>
      </c>
      <c r="X468" s="186" t="str">
        <f t="shared" si="104"/>
        <v/>
      </c>
      <c r="Y468" s="184">
        <f>วันทำงาน!AQ468</f>
        <v>0</v>
      </c>
      <c r="Z468" s="150"/>
      <c r="AA468" s="150">
        <f>IF($W468="",0,IF($W468&gt;=100%,เงื่อนไข!$H$4,IF($W468&gt;=80%,เงื่อนไข!$G$4,IF($W468&gt;=50%,เงื่อนไข!$F$4,IF($W468&lt;50%,เงื่อนไข!$E$4)))))</f>
        <v>0</v>
      </c>
      <c r="AB468" s="179">
        <f t="shared" si="105"/>
        <v>0</v>
      </c>
      <c r="AC468" s="141">
        <f t="shared" si="106"/>
        <v>0</v>
      </c>
      <c r="AD468" s="175">
        <f>IF(AB468=0,0,AB468/$R468*เงื่อนไข!$B$4)</f>
        <v>0</v>
      </c>
      <c r="AE468" s="181">
        <f t="shared" si="111"/>
        <v>0</v>
      </c>
      <c r="AF468" s="175">
        <f>SUMIF(วันทำงาน!$F$554:$F$687,$B468,วันทำงาน!$J$554:$J$687)</f>
        <v>0</v>
      </c>
      <c r="AG468" s="182">
        <f>IF((AND($W468&gt;=100%,$W468&lt;&gt;"")),เงื่อนไข!$F$8*Y468/$V468,0)</f>
        <v>0</v>
      </c>
      <c r="AH468" s="181">
        <f>SUM(วันทำงาน!AR468:AT468,วันทำงาน!AV468:AX468)</f>
        <v>0</v>
      </c>
      <c r="AI468" s="150"/>
      <c r="AJ468" s="150">
        <f>IF($W468="",0,IF($W468&gt;=100%,เงื่อนไข!$L$4,IF($W468&gt;=80%,เงื่อนไข!$K$4,IF($W468&gt;=50%,เงื่อนไข!$J$4,IF($W468&lt;50%,เงื่อนไข!$I$4)))))</f>
        <v>0</v>
      </c>
      <c r="AK468" s="179">
        <f t="shared" si="107"/>
        <v>0</v>
      </c>
      <c r="AL468" s="175">
        <f t="shared" si="108"/>
        <v>0</v>
      </c>
      <c r="AM468" s="175">
        <f>IF(AK468=0,0,AK468/$R468*เงื่อนไข!$B$4)</f>
        <v>0</v>
      </c>
      <c r="AN468" s="181">
        <f t="shared" si="112"/>
        <v>0</v>
      </c>
      <c r="AO468" s="175">
        <f>SUMIF(วันทำงาน!$F$554:$F$687,$B468,วันทำงาน!$K$554:$K$687)</f>
        <v>0</v>
      </c>
      <c r="AP468" s="182">
        <f>IF((AND($W468&gt;=100%,$W468&lt;&gt;"")),เงื่อนไข!$F$8*AH468/$V468,0)</f>
        <v>0</v>
      </c>
      <c r="AQ468" s="184">
        <f>วันทำงาน!AU468</f>
        <v>0</v>
      </c>
      <c r="AR468" s="150"/>
      <c r="AS468" s="150">
        <f>IF(W468="",0,IF($W468&gt;=100%,เงื่อนไข!$P$4,IF($W468&gt;=80%,เงื่อนไข!$O$4,IF($W468&gt;=50%,เงื่อนไข!$N$4,IF($W468&lt;50%,เงื่อนไข!$M$4)))))</f>
        <v>0</v>
      </c>
      <c r="AT468" s="179">
        <f t="shared" si="109"/>
        <v>0</v>
      </c>
      <c r="AU468" s="175">
        <f t="shared" si="110"/>
        <v>0</v>
      </c>
      <c r="AV468" s="175">
        <f>IF(AT468=0,0,AT468/$R468*เงื่อนไข!$B$4)</f>
        <v>0</v>
      </c>
      <c r="AW468" s="181">
        <f t="shared" si="113"/>
        <v>0</v>
      </c>
      <c r="AX468" s="175">
        <f>SUMIF(วันทำงาน!$F$554:$F$687,$B468,วันทำงาน!$L$554:$L$687)</f>
        <v>0</v>
      </c>
      <c r="AY468" s="182">
        <f>IF((AND($W468&gt;=100%,$W468&lt;&gt;"")),เงื่อนไข!$F$8*AQ468/$V468,0)</f>
        <v>0</v>
      </c>
    </row>
    <row r="469" spans="1:51" s="6" customFormat="1" x14ac:dyDescent="0.25">
      <c r="A469" s="124" t="str">
        <f>IF(วันทำงาน!A469&lt;&gt;"",วันทำงาน!A469,"")</f>
        <v/>
      </c>
      <c r="B469" s="124" t="str">
        <f>IF(วันทำงาน!B469&lt;&gt;"",วันทำงาน!B469,"")</f>
        <v/>
      </c>
      <c r="C469" s="124"/>
      <c r="D469" s="124" t="str">
        <f>IF(วันทำงาน!C469&lt;&gt;"",วันทำงาน!C469,"")</f>
        <v/>
      </c>
      <c r="E469" s="125" t="str">
        <f>IF(วันทำงาน!D469&lt;&gt;"",วันทำงาน!D469,"")</f>
        <v/>
      </c>
      <c r="F469" s="90" t="str">
        <f>IF(วันทำงาน!E469&lt;&gt;"",วันทำงาน!E469,"")</f>
        <v/>
      </c>
      <c r="G469" s="124" t="str">
        <f>IF(วันทำงาน!F469&lt;&gt;"",วันทำงาน!F469,"")</f>
        <v/>
      </c>
      <c r="H469" s="136" t="str">
        <f>IF(F469="Salesman",วันทำงาน!G469,"")</f>
        <v/>
      </c>
      <c r="I469" s="141" t="str">
        <f>IF($H469="","",AB469/$R469*(100%-เงื่อนไข!$B$4))</f>
        <v/>
      </c>
      <c r="J469" s="141" t="str">
        <f>IF($H469="","",AK469/$R469*(100%-เงื่อนไข!$B$4))</f>
        <v/>
      </c>
      <c r="K469" s="141" t="str">
        <f>IF($H469="","",AT469/$R469*(100%-เงื่อนไข!$B$4))</f>
        <v/>
      </c>
      <c r="L469" s="141" t="str">
        <f t="shared" si="100"/>
        <v/>
      </c>
      <c r="M469" s="142" t="str">
        <f>IF((OR(วันทำงาน!H469="",$F$1="")),"",IF(F469="Salesman",วันทำงาน!H469,""))</f>
        <v/>
      </c>
      <c r="N469" s="111">
        <f>IF($M469="",0,IF($X469="P",Y469*เงื่อนไข!$C$5,0))</f>
        <v>0</v>
      </c>
      <c r="O469" s="111">
        <f>IF($M469="",0,IF($X469="P",AH469*เงื่อนไข!$C$5,0))</f>
        <v>0</v>
      </c>
      <c r="P469" s="141">
        <f>IF($M469="",0,IF($X469="P",AQ469*เงื่อนไข!$C$5,0))</f>
        <v>0</v>
      </c>
      <c r="Q469" s="141">
        <f t="shared" si="101"/>
        <v>0</v>
      </c>
      <c r="R469" s="124" t="str">
        <f>IF($A469="","",IF(วันทำงาน!J469&lt;&gt;"",วันทำงาน!J469,""))</f>
        <v/>
      </c>
      <c r="S469" s="124" t="str">
        <f>IF($A469="","",IF(วันทำงาน!K469&lt;&gt;"",วันทำงาน!K469,""))</f>
        <v/>
      </c>
      <c r="T469" s="156">
        <f>IF(วันทำงาน!AZ469&lt;&gt;"",IF(วันทำงาน!AZ469&gt;S469,S469,วันทำงาน!AZ469),"")</f>
        <v>1</v>
      </c>
      <c r="U469" s="106" t="str">
        <f>IF(A469="","",เงื่อนไข!C$4)</f>
        <v/>
      </c>
      <c r="V469" s="106">
        <f t="shared" si="102"/>
        <v>0</v>
      </c>
      <c r="W469" s="105" t="str">
        <f t="shared" si="103"/>
        <v/>
      </c>
      <c r="X469" s="186" t="str">
        <f t="shared" si="104"/>
        <v/>
      </c>
      <c r="Y469" s="184">
        <f>วันทำงาน!AQ469</f>
        <v>0</v>
      </c>
      <c r="Z469" s="150"/>
      <c r="AA469" s="150">
        <f>IF($W469="",0,IF($W469&gt;=100%,เงื่อนไข!$H$4,IF($W469&gt;=80%,เงื่อนไข!$G$4,IF($W469&gt;=50%,เงื่อนไข!$F$4,IF($W469&lt;50%,เงื่อนไข!$E$4)))))</f>
        <v>0</v>
      </c>
      <c r="AB469" s="179">
        <f t="shared" si="105"/>
        <v>0</v>
      </c>
      <c r="AC469" s="141">
        <f t="shared" si="106"/>
        <v>0</v>
      </c>
      <c r="AD469" s="175">
        <f>IF(AB469=0,0,AB469/$R469*เงื่อนไข!$B$4)</f>
        <v>0</v>
      </c>
      <c r="AE469" s="181">
        <f t="shared" si="111"/>
        <v>0</v>
      </c>
      <c r="AF469" s="175">
        <f>SUMIF(วันทำงาน!$F$554:$F$687,$B469,วันทำงาน!$J$554:$J$687)</f>
        <v>0</v>
      </c>
      <c r="AG469" s="182">
        <f>IF((AND($W469&gt;=100%,$W469&lt;&gt;"")),เงื่อนไข!$F$8*Y469/$V469,0)</f>
        <v>0</v>
      </c>
      <c r="AH469" s="181">
        <f>SUM(วันทำงาน!AR469:AT469,วันทำงาน!AV469:AX469)</f>
        <v>0</v>
      </c>
      <c r="AI469" s="150"/>
      <c r="AJ469" s="150">
        <f>IF($W469="",0,IF($W469&gt;=100%,เงื่อนไข!$L$4,IF($W469&gt;=80%,เงื่อนไข!$K$4,IF($W469&gt;=50%,เงื่อนไข!$J$4,IF($W469&lt;50%,เงื่อนไข!$I$4)))))</f>
        <v>0</v>
      </c>
      <c r="AK469" s="179">
        <f t="shared" si="107"/>
        <v>0</v>
      </c>
      <c r="AL469" s="175">
        <f t="shared" si="108"/>
        <v>0</v>
      </c>
      <c r="AM469" s="175">
        <f>IF(AK469=0,0,AK469/$R469*เงื่อนไข!$B$4)</f>
        <v>0</v>
      </c>
      <c r="AN469" s="181">
        <f t="shared" si="112"/>
        <v>0</v>
      </c>
      <c r="AO469" s="175">
        <f>SUMIF(วันทำงาน!$F$554:$F$687,$B469,วันทำงาน!$K$554:$K$687)</f>
        <v>0</v>
      </c>
      <c r="AP469" s="182">
        <f>IF((AND($W469&gt;=100%,$W469&lt;&gt;"")),เงื่อนไข!$F$8*AH469/$V469,0)</f>
        <v>0</v>
      </c>
      <c r="AQ469" s="184">
        <f>วันทำงาน!AU469</f>
        <v>0</v>
      </c>
      <c r="AR469" s="150"/>
      <c r="AS469" s="150">
        <f>IF(W469="",0,IF($W469&gt;=100%,เงื่อนไข!$P$4,IF($W469&gt;=80%,เงื่อนไข!$O$4,IF($W469&gt;=50%,เงื่อนไข!$N$4,IF($W469&lt;50%,เงื่อนไข!$M$4)))))</f>
        <v>0</v>
      </c>
      <c r="AT469" s="179">
        <f t="shared" si="109"/>
        <v>0</v>
      </c>
      <c r="AU469" s="175">
        <f t="shared" si="110"/>
        <v>0</v>
      </c>
      <c r="AV469" s="175">
        <f>IF(AT469=0,0,AT469/$R469*เงื่อนไข!$B$4)</f>
        <v>0</v>
      </c>
      <c r="AW469" s="181">
        <f t="shared" si="113"/>
        <v>0</v>
      </c>
      <c r="AX469" s="175">
        <f>SUMIF(วันทำงาน!$F$554:$F$687,$B469,วันทำงาน!$L$554:$L$687)</f>
        <v>0</v>
      </c>
      <c r="AY469" s="182">
        <f>IF((AND($W469&gt;=100%,$W469&lt;&gt;"")),เงื่อนไข!$F$8*AQ469/$V469,0)</f>
        <v>0</v>
      </c>
    </row>
    <row r="470" spans="1:51" s="6" customFormat="1" x14ac:dyDescent="0.25">
      <c r="A470" s="124" t="str">
        <f>IF(วันทำงาน!A470&lt;&gt;"",วันทำงาน!A470,"")</f>
        <v/>
      </c>
      <c r="B470" s="124" t="str">
        <f>IF(วันทำงาน!B470&lt;&gt;"",วันทำงาน!B470,"")</f>
        <v/>
      </c>
      <c r="C470" s="124"/>
      <c r="D470" s="124" t="str">
        <f>IF(วันทำงาน!C470&lt;&gt;"",วันทำงาน!C470,"")</f>
        <v/>
      </c>
      <c r="E470" s="125" t="str">
        <f>IF(วันทำงาน!D470&lt;&gt;"",วันทำงาน!D470,"")</f>
        <v/>
      </c>
      <c r="F470" s="90" t="str">
        <f>IF(วันทำงาน!E470&lt;&gt;"",วันทำงาน!E470,"")</f>
        <v/>
      </c>
      <c r="G470" s="124" t="str">
        <f>IF(วันทำงาน!F470&lt;&gt;"",วันทำงาน!F470,"")</f>
        <v/>
      </c>
      <c r="H470" s="136" t="str">
        <f>IF(F470="Salesman",วันทำงาน!G470,"")</f>
        <v/>
      </c>
      <c r="I470" s="141" t="str">
        <f>IF($H470="","",AB470/$R470*(100%-เงื่อนไข!$B$4))</f>
        <v/>
      </c>
      <c r="J470" s="141" t="str">
        <f>IF($H470="","",AK470/$R470*(100%-เงื่อนไข!$B$4))</f>
        <v/>
      </c>
      <c r="K470" s="141" t="str">
        <f>IF($H470="","",AT470/$R470*(100%-เงื่อนไข!$B$4))</f>
        <v/>
      </c>
      <c r="L470" s="141" t="str">
        <f t="shared" si="100"/>
        <v/>
      </c>
      <c r="M470" s="142" t="str">
        <f>IF((OR(วันทำงาน!H470="",$F$1="")),"",IF(F470="Salesman",วันทำงาน!H470,""))</f>
        <v/>
      </c>
      <c r="N470" s="111">
        <f>IF($M470="",0,IF($X470="P",Y470*เงื่อนไข!$C$5,0))</f>
        <v>0</v>
      </c>
      <c r="O470" s="111">
        <f>IF($M470="",0,IF($X470="P",AH470*เงื่อนไข!$C$5,0))</f>
        <v>0</v>
      </c>
      <c r="P470" s="141">
        <f>IF($M470="",0,IF($X470="P",AQ470*เงื่อนไข!$C$5,0))</f>
        <v>0</v>
      </c>
      <c r="Q470" s="141">
        <f t="shared" si="101"/>
        <v>0</v>
      </c>
      <c r="R470" s="124" t="str">
        <f>IF($A470="","",IF(วันทำงาน!J470&lt;&gt;"",วันทำงาน!J470,""))</f>
        <v/>
      </c>
      <c r="S470" s="124" t="str">
        <f>IF($A470="","",IF(วันทำงาน!K470&lt;&gt;"",วันทำงาน!K470,""))</f>
        <v/>
      </c>
      <c r="T470" s="156">
        <f>IF(วันทำงาน!AZ470&lt;&gt;"",IF(วันทำงาน!AZ470&gt;S470,S470,วันทำงาน!AZ470),"")</f>
        <v>1</v>
      </c>
      <c r="U470" s="106" t="str">
        <f>IF(A470="","",เงื่อนไข!C$4)</f>
        <v/>
      </c>
      <c r="V470" s="106">
        <f t="shared" si="102"/>
        <v>0</v>
      </c>
      <c r="W470" s="105" t="str">
        <f t="shared" si="103"/>
        <v/>
      </c>
      <c r="X470" s="186" t="str">
        <f t="shared" si="104"/>
        <v/>
      </c>
      <c r="Y470" s="184">
        <f>วันทำงาน!AQ470</f>
        <v>0</v>
      </c>
      <c r="Z470" s="150"/>
      <c r="AA470" s="150">
        <f>IF($W470="",0,IF($W470&gt;=100%,เงื่อนไข!$H$4,IF($W470&gt;=80%,เงื่อนไข!$G$4,IF($W470&gt;=50%,เงื่อนไข!$F$4,IF($W470&lt;50%,เงื่อนไข!$E$4)))))</f>
        <v>0</v>
      </c>
      <c r="AB470" s="179">
        <f t="shared" si="105"/>
        <v>0</v>
      </c>
      <c r="AC470" s="141">
        <f t="shared" si="106"/>
        <v>0</v>
      </c>
      <c r="AD470" s="175">
        <f>IF(AB470=0,0,AB470/$R470*เงื่อนไข!$B$4)</f>
        <v>0</v>
      </c>
      <c r="AE470" s="181">
        <f t="shared" si="111"/>
        <v>0</v>
      </c>
      <c r="AF470" s="175">
        <f>SUMIF(วันทำงาน!$F$554:$F$687,$B470,วันทำงาน!$J$554:$J$687)</f>
        <v>0</v>
      </c>
      <c r="AG470" s="182">
        <f>IF((AND($W470&gt;=100%,$W470&lt;&gt;"")),เงื่อนไข!$F$8*Y470/$V470,0)</f>
        <v>0</v>
      </c>
      <c r="AH470" s="181">
        <f>SUM(วันทำงาน!AR470:AT470,วันทำงาน!AV470:AX470)</f>
        <v>0</v>
      </c>
      <c r="AI470" s="150"/>
      <c r="AJ470" s="150">
        <f>IF($W470="",0,IF($W470&gt;=100%,เงื่อนไข!$L$4,IF($W470&gt;=80%,เงื่อนไข!$K$4,IF($W470&gt;=50%,เงื่อนไข!$J$4,IF($W470&lt;50%,เงื่อนไข!$I$4)))))</f>
        <v>0</v>
      </c>
      <c r="AK470" s="179">
        <f t="shared" si="107"/>
        <v>0</v>
      </c>
      <c r="AL470" s="175">
        <f t="shared" si="108"/>
        <v>0</v>
      </c>
      <c r="AM470" s="175">
        <f>IF(AK470=0,0,AK470/$R470*เงื่อนไข!$B$4)</f>
        <v>0</v>
      </c>
      <c r="AN470" s="181">
        <f t="shared" si="112"/>
        <v>0</v>
      </c>
      <c r="AO470" s="175">
        <f>SUMIF(วันทำงาน!$F$554:$F$687,$B470,วันทำงาน!$K$554:$K$687)</f>
        <v>0</v>
      </c>
      <c r="AP470" s="182">
        <f>IF((AND($W470&gt;=100%,$W470&lt;&gt;"")),เงื่อนไข!$F$8*AH470/$V470,0)</f>
        <v>0</v>
      </c>
      <c r="AQ470" s="184">
        <f>วันทำงาน!AU470</f>
        <v>0</v>
      </c>
      <c r="AR470" s="150"/>
      <c r="AS470" s="150">
        <f>IF(W470="",0,IF($W470&gt;=100%,เงื่อนไข!$P$4,IF($W470&gt;=80%,เงื่อนไข!$O$4,IF($W470&gt;=50%,เงื่อนไข!$N$4,IF($W470&lt;50%,เงื่อนไข!$M$4)))))</f>
        <v>0</v>
      </c>
      <c r="AT470" s="179">
        <f t="shared" si="109"/>
        <v>0</v>
      </c>
      <c r="AU470" s="175">
        <f t="shared" si="110"/>
        <v>0</v>
      </c>
      <c r="AV470" s="175">
        <f>IF(AT470=0,0,AT470/$R470*เงื่อนไข!$B$4)</f>
        <v>0</v>
      </c>
      <c r="AW470" s="181">
        <f t="shared" si="113"/>
        <v>0</v>
      </c>
      <c r="AX470" s="175">
        <f>SUMIF(วันทำงาน!$F$554:$F$687,$B470,วันทำงาน!$L$554:$L$687)</f>
        <v>0</v>
      </c>
      <c r="AY470" s="182">
        <f>IF((AND($W470&gt;=100%,$W470&lt;&gt;"")),เงื่อนไข!$F$8*AQ470/$V470,0)</f>
        <v>0</v>
      </c>
    </row>
    <row r="471" spans="1:51" s="6" customFormat="1" x14ac:dyDescent="0.25">
      <c r="A471" s="124" t="str">
        <f>IF(วันทำงาน!A471&lt;&gt;"",วันทำงาน!A471,"")</f>
        <v/>
      </c>
      <c r="B471" s="124" t="str">
        <f>IF(วันทำงาน!B471&lt;&gt;"",วันทำงาน!B471,"")</f>
        <v/>
      </c>
      <c r="C471" s="124"/>
      <c r="D471" s="124" t="str">
        <f>IF(วันทำงาน!C471&lt;&gt;"",วันทำงาน!C471,"")</f>
        <v/>
      </c>
      <c r="E471" s="125" t="str">
        <f>IF(วันทำงาน!D471&lt;&gt;"",วันทำงาน!D471,"")</f>
        <v/>
      </c>
      <c r="F471" s="90" t="str">
        <f>IF(วันทำงาน!E471&lt;&gt;"",วันทำงาน!E471,"")</f>
        <v/>
      </c>
      <c r="G471" s="124" t="str">
        <f>IF(วันทำงาน!F471&lt;&gt;"",วันทำงาน!F471,"")</f>
        <v/>
      </c>
      <c r="H471" s="136" t="str">
        <f>IF(F471="Salesman",วันทำงาน!G471,"")</f>
        <v/>
      </c>
      <c r="I471" s="141" t="str">
        <f>IF($H471="","",AB471/$R471*(100%-เงื่อนไข!$B$4))</f>
        <v/>
      </c>
      <c r="J471" s="141" t="str">
        <f>IF($H471="","",AK471/$R471*(100%-เงื่อนไข!$B$4))</f>
        <v/>
      </c>
      <c r="K471" s="141" t="str">
        <f>IF($H471="","",AT471/$R471*(100%-เงื่อนไข!$B$4))</f>
        <v/>
      </c>
      <c r="L471" s="141" t="str">
        <f t="shared" si="100"/>
        <v/>
      </c>
      <c r="M471" s="142" t="str">
        <f>IF((OR(วันทำงาน!H471="",$F$1="")),"",IF(F471="Salesman",วันทำงาน!H471,""))</f>
        <v/>
      </c>
      <c r="N471" s="111">
        <f>IF($M471="",0,IF($X471="P",Y471*เงื่อนไข!$C$5,0))</f>
        <v>0</v>
      </c>
      <c r="O471" s="111">
        <f>IF($M471="",0,IF($X471="P",AH471*เงื่อนไข!$C$5,0))</f>
        <v>0</v>
      </c>
      <c r="P471" s="141">
        <f>IF($M471="",0,IF($X471="P",AQ471*เงื่อนไข!$C$5,0))</f>
        <v>0</v>
      </c>
      <c r="Q471" s="141">
        <f t="shared" si="101"/>
        <v>0</v>
      </c>
      <c r="R471" s="124" t="str">
        <f>IF($A471="","",IF(วันทำงาน!J471&lt;&gt;"",วันทำงาน!J471,""))</f>
        <v/>
      </c>
      <c r="S471" s="124" t="str">
        <f>IF($A471="","",IF(วันทำงาน!K471&lt;&gt;"",วันทำงาน!K471,""))</f>
        <v/>
      </c>
      <c r="T471" s="156">
        <f>IF(วันทำงาน!AZ471&lt;&gt;"",IF(วันทำงาน!AZ471&gt;S471,S471,วันทำงาน!AZ471),"")</f>
        <v>1</v>
      </c>
      <c r="U471" s="106" t="str">
        <f>IF(A471="","",เงื่อนไข!C$4)</f>
        <v/>
      </c>
      <c r="V471" s="106">
        <f t="shared" si="102"/>
        <v>0</v>
      </c>
      <c r="W471" s="105" t="str">
        <f t="shared" si="103"/>
        <v/>
      </c>
      <c r="X471" s="186" t="str">
        <f t="shared" si="104"/>
        <v/>
      </c>
      <c r="Y471" s="184">
        <f>วันทำงาน!AQ471</f>
        <v>0</v>
      </c>
      <c r="Z471" s="150"/>
      <c r="AA471" s="150">
        <f>IF($W471="",0,IF($W471&gt;=100%,เงื่อนไข!$H$4,IF($W471&gt;=80%,เงื่อนไข!$G$4,IF($W471&gt;=50%,เงื่อนไข!$F$4,IF($W471&lt;50%,เงื่อนไข!$E$4)))))</f>
        <v>0</v>
      </c>
      <c r="AB471" s="179">
        <f t="shared" si="105"/>
        <v>0</v>
      </c>
      <c r="AC471" s="141">
        <f t="shared" si="106"/>
        <v>0</v>
      </c>
      <c r="AD471" s="175">
        <f>IF(AB471=0,0,AB471/$R471*เงื่อนไข!$B$4)</f>
        <v>0</v>
      </c>
      <c r="AE471" s="181">
        <f t="shared" si="111"/>
        <v>0</v>
      </c>
      <c r="AF471" s="175">
        <f>SUMIF(วันทำงาน!$F$554:$F$687,$B471,วันทำงาน!$J$554:$J$687)</f>
        <v>0</v>
      </c>
      <c r="AG471" s="182">
        <f>IF((AND($W471&gt;=100%,$W471&lt;&gt;"")),เงื่อนไข!$F$8*Y471/$V471,0)</f>
        <v>0</v>
      </c>
      <c r="AH471" s="181">
        <f>SUM(วันทำงาน!AR471:AT471,วันทำงาน!AV471:AX471)</f>
        <v>0</v>
      </c>
      <c r="AI471" s="150"/>
      <c r="AJ471" s="150">
        <f>IF($W471="",0,IF($W471&gt;=100%,เงื่อนไข!$L$4,IF($W471&gt;=80%,เงื่อนไข!$K$4,IF($W471&gt;=50%,เงื่อนไข!$J$4,IF($W471&lt;50%,เงื่อนไข!$I$4)))))</f>
        <v>0</v>
      </c>
      <c r="AK471" s="179">
        <f t="shared" si="107"/>
        <v>0</v>
      </c>
      <c r="AL471" s="175">
        <f t="shared" si="108"/>
        <v>0</v>
      </c>
      <c r="AM471" s="175">
        <f>IF(AK471=0,0,AK471/$R471*เงื่อนไข!$B$4)</f>
        <v>0</v>
      </c>
      <c r="AN471" s="181">
        <f t="shared" si="112"/>
        <v>0</v>
      </c>
      <c r="AO471" s="175">
        <f>SUMIF(วันทำงาน!$F$554:$F$687,$B471,วันทำงาน!$K$554:$K$687)</f>
        <v>0</v>
      </c>
      <c r="AP471" s="182">
        <f>IF((AND($W471&gt;=100%,$W471&lt;&gt;"")),เงื่อนไข!$F$8*AH471/$V471,0)</f>
        <v>0</v>
      </c>
      <c r="AQ471" s="184">
        <f>วันทำงาน!AU471</f>
        <v>0</v>
      </c>
      <c r="AR471" s="150"/>
      <c r="AS471" s="150">
        <f>IF(W471="",0,IF($W471&gt;=100%,เงื่อนไข!$P$4,IF($W471&gt;=80%,เงื่อนไข!$O$4,IF($W471&gt;=50%,เงื่อนไข!$N$4,IF($W471&lt;50%,เงื่อนไข!$M$4)))))</f>
        <v>0</v>
      </c>
      <c r="AT471" s="179">
        <f t="shared" si="109"/>
        <v>0</v>
      </c>
      <c r="AU471" s="175">
        <f t="shared" si="110"/>
        <v>0</v>
      </c>
      <c r="AV471" s="175">
        <f>IF(AT471=0,0,AT471/$R471*เงื่อนไข!$B$4)</f>
        <v>0</v>
      </c>
      <c r="AW471" s="181">
        <f t="shared" si="113"/>
        <v>0</v>
      </c>
      <c r="AX471" s="175">
        <f>SUMIF(วันทำงาน!$F$554:$F$687,$B471,วันทำงาน!$L$554:$L$687)</f>
        <v>0</v>
      </c>
      <c r="AY471" s="182">
        <f>IF((AND($W471&gt;=100%,$W471&lt;&gt;"")),เงื่อนไข!$F$8*AQ471/$V471,0)</f>
        <v>0</v>
      </c>
    </row>
    <row r="472" spans="1:51" s="6" customFormat="1" x14ac:dyDescent="0.25">
      <c r="A472" s="124" t="str">
        <f>IF(วันทำงาน!A472&lt;&gt;"",วันทำงาน!A472,"")</f>
        <v/>
      </c>
      <c r="B472" s="124" t="str">
        <f>IF(วันทำงาน!B472&lt;&gt;"",วันทำงาน!B472,"")</f>
        <v/>
      </c>
      <c r="C472" s="124"/>
      <c r="D472" s="124" t="str">
        <f>IF(วันทำงาน!C472&lt;&gt;"",วันทำงาน!C472,"")</f>
        <v/>
      </c>
      <c r="E472" s="125" t="str">
        <f>IF(วันทำงาน!D472&lt;&gt;"",วันทำงาน!D472,"")</f>
        <v/>
      </c>
      <c r="F472" s="90" t="str">
        <f>IF(วันทำงาน!E472&lt;&gt;"",วันทำงาน!E472,"")</f>
        <v/>
      </c>
      <c r="G472" s="124" t="str">
        <f>IF(วันทำงาน!F472&lt;&gt;"",วันทำงาน!F472,"")</f>
        <v/>
      </c>
      <c r="H472" s="136" t="str">
        <f>IF(F472="Salesman",วันทำงาน!G472,"")</f>
        <v/>
      </c>
      <c r="I472" s="141" t="str">
        <f>IF($H472="","",AB472/$R472*(100%-เงื่อนไข!$B$4))</f>
        <v/>
      </c>
      <c r="J472" s="141" t="str">
        <f>IF($H472="","",AK472/$R472*(100%-เงื่อนไข!$B$4))</f>
        <v/>
      </c>
      <c r="K472" s="141" t="str">
        <f>IF($H472="","",AT472/$R472*(100%-เงื่อนไข!$B$4))</f>
        <v/>
      </c>
      <c r="L472" s="141" t="str">
        <f t="shared" si="100"/>
        <v/>
      </c>
      <c r="M472" s="142" t="str">
        <f>IF((OR(วันทำงาน!H472="",$F$1="")),"",IF(F472="Salesman",วันทำงาน!H472,""))</f>
        <v/>
      </c>
      <c r="N472" s="111">
        <f>IF($M472="",0,IF($X472="P",Y472*เงื่อนไข!$C$5,0))</f>
        <v>0</v>
      </c>
      <c r="O472" s="111">
        <f>IF($M472="",0,IF($X472="P",AH472*เงื่อนไข!$C$5,0))</f>
        <v>0</v>
      </c>
      <c r="P472" s="141">
        <f>IF($M472="",0,IF($X472="P",AQ472*เงื่อนไข!$C$5,0))</f>
        <v>0</v>
      </c>
      <c r="Q472" s="141">
        <f t="shared" si="101"/>
        <v>0</v>
      </c>
      <c r="R472" s="124" t="str">
        <f>IF($A472="","",IF(วันทำงาน!J472&lt;&gt;"",วันทำงาน!J472,""))</f>
        <v/>
      </c>
      <c r="S472" s="124" t="str">
        <f>IF($A472="","",IF(วันทำงาน!K472&lt;&gt;"",วันทำงาน!K472,""))</f>
        <v/>
      </c>
      <c r="T472" s="156">
        <f>IF(วันทำงาน!AZ472&lt;&gt;"",IF(วันทำงาน!AZ472&gt;S472,S472,วันทำงาน!AZ472),"")</f>
        <v>1</v>
      </c>
      <c r="U472" s="106" t="str">
        <f>IF(A472="","",เงื่อนไข!C$4)</f>
        <v/>
      </c>
      <c r="V472" s="106">
        <f t="shared" si="102"/>
        <v>0</v>
      </c>
      <c r="W472" s="105" t="str">
        <f t="shared" si="103"/>
        <v/>
      </c>
      <c r="X472" s="186" t="str">
        <f t="shared" si="104"/>
        <v/>
      </c>
      <c r="Y472" s="184">
        <f>วันทำงาน!AQ472</f>
        <v>0</v>
      </c>
      <c r="Z472" s="150"/>
      <c r="AA472" s="150">
        <f>IF($W472="",0,IF($W472&gt;=100%,เงื่อนไข!$H$4,IF($W472&gt;=80%,เงื่อนไข!$G$4,IF($W472&gt;=50%,เงื่อนไข!$F$4,IF($W472&lt;50%,เงื่อนไข!$E$4)))))</f>
        <v>0</v>
      </c>
      <c r="AB472" s="179">
        <f t="shared" si="105"/>
        <v>0</v>
      </c>
      <c r="AC472" s="141">
        <f t="shared" si="106"/>
        <v>0</v>
      </c>
      <c r="AD472" s="175">
        <f>IF(AB472=0,0,AB472/$R472*เงื่อนไข!$B$4)</f>
        <v>0</v>
      </c>
      <c r="AE472" s="181">
        <f t="shared" si="111"/>
        <v>0</v>
      </c>
      <c r="AF472" s="175">
        <f>SUMIF(วันทำงาน!$F$554:$F$687,$B472,วันทำงาน!$J$554:$J$687)</f>
        <v>0</v>
      </c>
      <c r="AG472" s="182">
        <f>IF((AND($W472&gt;=100%,$W472&lt;&gt;"")),เงื่อนไข!$F$8*Y472/$V472,0)</f>
        <v>0</v>
      </c>
      <c r="AH472" s="181">
        <f>SUM(วันทำงาน!AR472:AT472,วันทำงาน!AV472:AX472)</f>
        <v>0</v>
      </c>
      <c r="AI472" s="150"/>
      <c r="AJ472" s="150">
        <f>IF($W472="",0,IF($W472&gt;=100%,เงื่อนไข!$L$4,IF($W472&gt;=80%,เงื่อนไข!$K$4,IF($W472&gt;=50%,เงื่อนไข!$J$4,IF($W472&lt;50%,เงื่อนไข!$I$4)))))</f>
        <v>0</v>
      </c>
      <c r="AK472" s="179">
        <f t="shared" si="107"/>
        <v>0</v>
      </c>
      <c r="AL472" s="175">
        <f t="shared" si="108"/>
        <v>0</v>
      </c>
      <c r="AM472" s="175">
        <f>IF(AK472=0,0,AK472/$R472*เงื่อนไข!$B$4)</f>
        <v>0</v>
      </c>
      <c r="AN472" s="181">
        <f t="shared" si="112"/>
        <v>0</v>
      </c>
      <c r="AO472" s="175">
        <f>SUMIF(วันทำงาน!$F$554:$F$687,$B472,วันทำงาน!$K$554:$K$687)</f>
        <v>0</v>
      </c>
      <c r="AP472" s="182">
        <f>IF((AND($W472&gt;=100%,$W472&lt;&gt;"")),เงื่อนไข!$F$8*AH472/$V472,0)</f>
        <v>0</v>
      </c>
      <c r="AQ472" s="184">
        <f>วันทำงาน!AU472</f>
        <v>0</v>
      </c>
      <c r="AR472" s="150"/>
      <c r="AS472" s="150">
        <f>IF(W472="",0,IF($W472&gt;=100%,เงื่อนไข!$P$4,IF($W472&gt;=80%,เงื่อนไข!$O$4,IF($W472&gt;=50%,เงื่อนไข!$N$4,IF($W472&lt;50%,เงื่อนไข!$M$4)))))</f>
        <v>0</v>
      </c>
      <c r="AT472" s="179">
        <f t="shared" si="109"/>
        <v>0</v>
      </c>
      <c r="AU472" s="175">
        <f t="shared" si="110"/>
        <v>0</v>
      </c>
      <c r="AV472" s="175">
        <f>IF(AT472=0,0,AT472/$R472*เงื่อนไข!$B$4)</f>
        <v>0</v>
      </c>
      <c r="AW472" s="181">
        <f t="shared" si="113"/>
        <v>0</v>
      </c>
      <c r="AX472" s="175">
        <f>SUMIF(วันทำงาน!$F$554:$F$687,$B472,วันทำงาน!$L$554:$L$687)</f>
        <v>0</v>
      </c>
      <c r="AY472" s="182">
        <f>IF((AND($W472&gt;=100%,$W472&lt;&gt;"")),เงื่อนไข!$F$8*AQ472/$V472,0)</f>
        <v>0</v>
      </c>
    </row>
    <row r="473" spans="1:51" s="6" customFormat="1" x14ac:dyDescent="0.25">
      <c r="A473" s="124" t="str">
        <f>IF(วันทำงาน!A473&lt;&gt;"",วันทำงาน!A473,"")</f>
        <v/>
      </c>
      <c r="B473" s="124" t="str">
        <f>IF(วันทำงาน!B473&lt;&gt;"",วันทำงาน!B473,"")</f>
        <v/>
      </c>
      <c r="C473" s="124"/>
      <c r="D473" s="124" t="str">
        <f>IF(วันทำงาน!C473&lt;&gt;"",วันทำงาน!C473,"")</f>
        <v/>
      </c>
      <c r="E473" s="125" t="str">
        <f>IF(วันทำงาน!D473&lt;&gt;"",วันทำงาน!D473,"")</f>
        <v/>
      </c>
      <c r="F473" s="90" t="str">
        <f>IF(วันทำงาน!E473&lt;&gt;"",วันทำงาน!E473,"")</f>
        <v/>
      </c>
      <c r="G473" s="124" t="str">
        <f>IF(วันทำงาน!F473&lt;&gt;"",วันทำงาน!F473,"")</f>
        <v/>
      </c>
      <c r="H473" s="136" t="str">
        <f>IF(F473="Salesman",วันทำงาน!G473,"")</f>
        <v/>
      </c>
      <c r="I473" s="141" t="str">
        <f>IF($H473="","",AB473/$R473*(100%-เงื่อนไข!$B$4))</f>
        <v/>
      </c>
      <c r="J473" s="141" t="str">
        <f>IF($H473="","",AK473/$R473*(100%-เงื่อนไข!$B$4))</f>
        <v/>
      </c>
      <c r="K473" s="141" t="str">
        <f>IF($H473="","",AT473/$R473*(100%-เงื่อนไข!$B$4))</f>
        <v/>
      </c>
      <c r="L473" s="141" t="str">
        <f t="shared" si="100"/>
        <v/>
      </c>
      <c r="M473" s="142" t="str">
        <f>IF((OR(วันทำงาน!H473="",$F$1="")),"",IF(F473="Salesman",วันทำงาน!H473,""))</f>
        <v/>
      </c>
      <c r="N473" s="111">
        <f>IF($M473="",0,IF($X473="P",Y473*เงื่อนไข!$C$5,0))</f>
        <v>0</v>
      </c>
      <c r="O473" s="111">
        <f>IF($M473="",0,IF($X473="P",AH473*เงื่อนไข!$C$5,0))</f>
        <v>0</v>
      </c>
      <c r="P473" s="141">
        <f>IF($M473="",0,IF($X473="P",AQ473*เงื่อนไข!$C$5,0))</f>
        <v>0</v>
      </c>
      <c r="Q473" s="141">
        <f t="shared" si="101"/>
        <v>0</v>
      </c>
      <c r="R473" s="124" t="str">
        <f>IF($A473="","",IF(วันทำงาน!J473&lt;&gt;"",วันทำงาน!J473,""))</f>
        <v/>
      </c>
      <c r="S473" s="124" t="str">
        <f>IF($A473="","",IF(วันทำงาน!K473&lt;&gt;"",วันทำงาน!K473,""))</f>
        <v/>
      </c>
      <c r="T473" s="156">
        <f>IF(วันทำงาน!AZ473&lt;&gt;"",IF(วันทำงาน!AZ473&gt;S473,S473,วันทำงาน!AZ473),"")</f>
        <v>1</v>
      </c>
      <c r="U473" s="106" t="str">
        <f>IF(A473="","",เงื่อนไข!C$4)</f>
        <v/>
      </c>
      <c r="V473" s="106">
        <f t="shared" si="102"/>
        <v>0</v>
      </c>
      <c r="W473" s="105" t="str">
        <f t="shared" si="103"/>
        <v/>
      </c>
      <c r="X473" s="186" t="str">
        <f t="shared" si="104"/>
        <v/>
      </c>
      <c r="Y473" s="184">
        <f>วันทำงาน!AQ473</f>
        <v>0</v>
      </c>
      <c r="Z473" s="150"/>
      <c r="AA473" s="150">
        <f>IF($W473="",0,IF($W473&gt;=100%,เงื่อนไข!$H$4,IF($W473&gt;=80%,เงื่อนไข!$G$4,IF($W473&gt;=50%,เงื่อนไข!$F$4,IF($W473&lt;50%,เงื่อนไข!$E$4)))))</f>
        <v>0</v>
      </c>
      <c r="AB473" s="179">
        <f t="shared" si="105"/>
        <v>0</v>
      </c>
      <c r="AC473" s="141">
        <f t="shared" si="106"/>
        <v>0</v>
      </c>
      <c r="AD473" s="175">
        <f>IF(AB473=0,0,AB473/$R473*เงื่อนไข!$B$4)</f>
        <v>0</v>
      </c>
      <c r="AE473" s="181">
        <f t="shared" si="111"/>
        <v>0</v>
      </c>
      <c r="AF473" s="175">
        <f>SUMIF(วันทำงาน!$F$554:$F$687,$B473,วันทำงาน!$J$554:$J$687)</f>
        <v>0</v>
      </c>
      <c r="AG473" s="182">
        <f>IF((AND($W473&gt;=100%,$W473&lt;&gt;"")),เงื่อนไข!$F$8*Y473/$V473,0)</f>
        <v>0</v>
      </c>
      <c r="AH473" s="181">
        <f>SUM(วันทำงาน!AR473:AT473,วันทำงาน!AV473:AX473)</f>
        <v>0</v>
      </c>
      <c r="AI473" s="150"/>
      <c r="AJ473" s="150">
        <f>IF($W473="",0,IF($W473&gt;=100%,เงื่อนไข!$L$4,IF($W473&gt;=80%,เงื่อนไข!$K$4,IF($W473&gt;=50%,เงื่อนไข!$J$4,IF($W473&lt;50%,เงื่อนไข!$I$4)))))</f>
        <v>0</v>
      </c>
      <c r="AK473" s="179">
        <f t="shared" si="107"/>
        <v>0</v>
      </c>
      <c r="AL473" s="175">
        <f t="shared" si="108"/>
        <v>0</v>
      </c>
      <c r="AM473" s="175">
        <f>IF(AK473=0,0,AK473/$R473*เงื่อนไข!$B$4)</f>
        <v>0</v>
      </c>
      <c r="AN473" s="181">
        <f t="shared" si="112"/>
        <v>0</v>
      </c>
      <c r="AO473" s="175">
        <f>SUMIF(วันทำงาน!$F$554:$F$687,$B473,วันทำงาน!$K$554:$K$687)</f>
        <v>0</v>
      </c>
      <c r="AP473" s="182">
        <f>IF((AND($W473&gt;=100%,$W473&lt;&gt;"")),เงื่อนไข!$F$8*AH473/$V473,0)</f>
        <v>0</v>
      </c>
      <c r="AQ473" s="184">
        <f>วันทำงาน!AU473</f>
        <v>0</v>
      </c>
      <c r="AR473" s="150"/>
      <c r="AS473" s="150">
        <f>IF(W473="",0,IF($W473&gt;=100%,เงื่อนไข!$P$4,IF($W473&gt;=80%,เงื่อนไข!$O$4,IF($W473&gt;=50%,เงื่อนไข!$N$4,IF($W473&lt;50%,เงื่อนไข!$M$4)))))</f>
        <v>0</v>
      </c>
      <c r="AT473" s="179">
        <f t="shared" si="109"/>
        <v>0</v>
      </c>
      <c r="AU473" s="175">
        <f t="shared" si="110"/>
        <v>0</v>
      </c>
      <c r="AV473" s="175">
        <f>IF(AT473=0,0,AT473/$R473*เงื่อนไข!$B$4)</f>
        <v>0</v>
      </c>
      <c r="AW473" s="181">
        <f t="shared" si="113"/>
        <v>0</v>
      </c>
      <c r="AX473" s="175">
        <f>SUMIF(วันทำงาน!$F$554:$F$687,$B473,วันทำงาน!$L$554:$L$687)</f>
        <v>0</v>
      </c>
      <c r="AY473" s="182">
        <f>IF((AND($W473&gt;=100%,$W473&lt;&gt;"")),เงื่อนไข!$F$8*AQ473/$V473,0)</f>
        <v>0</v>
      </c>
    </row>
    <row r="474" spans="1:51" s="6" customFormat="1" x14ac:dyDescent="0.25">
      <c r="A474" s="124" t="str">
        <f>IF(วันทำงาน!A474&lt;&gt;"",วันทำงาน!A474,"")</f>
        <v/>
      </c>
      <c r="B474" s="124" t="str">
        <f>IF(วันทำงาน!B474&lt;&gt;"",วันทำงาน!B474,"")</f>
        <v/>
      </c>
      <c r="C474" s="124"/>
      <c r="D474" s="124" t="str">
        <f>IF(วันทำงาน!C474&lt;&gt;"",วันทำงาน!C474,"")</f>
        <v/>
      </c>
      <c r="E474" s="125" t="str">
        <f>IF(วันทำงาน!D474&lt;&gt;"",วันทำงาน!D474,"")</f>
        <v/>
      </c>
      <c r="F474" s="90" t="str">
        <f>IF(วันทำงาน!E474&lt;&gt;"",วันทำงาน!E474,"")</f>
        <v/>
      </c>
      <c r="G474" s="124" t="str">
        <f>IF(วันทำงาน!F474&lt;&gt;"",วันทำงาน!F474,"")</f>
        <v/>
      </c>
      <c r="H474" s="136" t="str">
        <f>IF(F474="Salesman",วันทำงาน!G474,"")</f>
        <v/>
      </c>
      <c r="I474" s="141" t="str">
        <f>IF($H474="","",AB474/$R474*(100%-เงื่อนไข!$B$4))</f>
        <v/>
      </c>
      <c r="J474" s="141" t="str">
        <f>IF($H474="","",AK474/$R474*(100%-เงื่อนไข!$B$4))</f>
        <v/>
      </c>
      <c r="K474" s="141" t="str">
        <f>IF($H474="","",AT474/$R474*(100%-เงื่อนไข!$B$4))</f>
        <v/>
      </c>
      <c r="L474" s="141" t="str">
        <f t="shared" si="100"/>
        <v/>
      </c>
      <c r="M474" s="142" t="str">
        <f>IF((OR(วันทำงาน!H474="",$F$1="")),"",IF(F474="Salesman",วันทำงาน!H474,""))</f>
        <v/>
      </c>
      <c r="N474" s="111">
        <f>IF($M474="",0,IF($X474="P",Y474*เงื่อนไข!$C$5,0))</f>
        <v>0</v>
      </c>
      <c r="O474" s="111">
        <f>IF($M474="",0,IF($X474="P",AH474*เงื่อนไข!$C$5,0))</f>
        <v>0</v>
      </c>
      <c r="P474" s="141">
        <f>IF($M474="",0,IF($X474="P",AQ474*เงื่อนไข!$C$5,0))</f>
        <v>0</v>
      </c>
      <c r="Q474" s="141">
        <f t="shared" si="101"/>
        <v>0</v>
      </c>
      <c r="R474" s="124" t="str">
        <f>IF($A474="","",IF(วันทำงาน!J474&lt;&gt;"",วันทำงาน!J474,""))</f>
        <v/>
      </c>
      <c r="S474" s="124" t="str">
        <f>IF($A474="","",IF(วันทำงาน!K474&lt;&gt;"",วันทำงาน!K474,""))</f>
        <v/>
      </c>
      <c r="T474" s="156">
        <f>IF(วันทำงาน!AZ474&lt;&gt;"",IF(วันทำงาน!AZ474&gt;S474,S474,วันทำงาน!AZ474),"")</f>
        <v>1</v>
      </c>
      <c r="U474" s="106" t="str">
        <f>IF(A474="","",เงื่อนไข!C$4)</f>
        <v/>
      </c>
      <c r="V474" s="106">
        <f t="shared" si="102"/>
        <v>0</v>
      </c>
      <c r="W474" s="105" t="str">
        <f t="shared" si="103"/>
        <v/>
      </c>
      <c r="X474" s="186" t="str">
        <f t="shared" si="104"/>
        <v/>
      </c>
      <c r="Y474" s="184">
        <f>วันทำงาน!AQ474</f>
        <v>0</v>
      </c>
      <c r="Z474" s="150"/>
      <c r="AA474" s="150">
        <f>IF($W474="",0,IF($W474&gt;=100%,เงื่อนไข!$H$4,IF($W474&gt;=80%,เงื่อนไข!$G$4,IF($W474&gt;=50%,เงื่อนไข!$F$4,IF($W474&lt;50%,เงื่อนไข!$E$4)))))</f>
        <v>0</v>
      </c>
      <c r="AB474" s="179">
        <f t="shared" si="105"/>
        <v>0</v>
      </c>
      <c r="AC474" s="141">
        <f t="shared" si="106"/>
        <v>0</v>
      </c>
      <c r="AD474" s="175">
        <f>IF(AB474=0,0,AB474/$R474*เงื่อนไข!$B$4)</f>
        <v>0</v>
      </c>
      <c r="AE474" s="181">
        <f t="shared" si="111"/>
        <v>0</v>
      </c>
      <c r="AF474" s="175">
        <f>SUMIF(วันทำงาน!$F$554:$F$687,$B474,วันทำงาน!$J$554:$J$687)</f>
        <v>0</v>
      </c>
      <c r="AG474" s="182">
        <f>IF((AND($W474&gt;=100%,$W474&lt;&gt;"")),เงื่อนไข!$F$8*Y474/$V474,0)</f>
        <v>0</v>
      </c>
      <c r="AH474" s="181">
        <f>SUM(วันทำงาน!AR474:AT474,วันทำงาน!AV474:AX474)</f>
        <v>0</v>
      </c>
      <c r="AI474" s="150"/>
      <c r="AJ474" s="150">
        <f>IF($W474="",0,IF($W474&gt;=100%,เงื่อนไข!$L$4,IF($W474&gt;=80%,เงื่อนไข!$K$4,IF($W474&gt;=50%,เงื่อนไข!$J$4,IF($W474&lt;50%,เงื่อนไข!$I$4)))))</f>
        <v>0</v>
      </c>
      <c r="AK474" s="179">
        <f t="shared" si="107"/>
        <v>0</v>
      </c>
      <c r="AL474" s="175">
        <f t="shared" si="108"/>
        <v>0</v>
      </c>
      <c r="AM474" s="175">
        <f>IF(AK474=0,0,AK474/$R474*เงื่อนไข!$B$4)</f>
        <v>0</v>
      </c>
      <c r="AN474" s="181">
        <f t="shared" si="112"/>
        <v>0</v>
      </c>
      <c r="AO474" s="175">
        <f>SUMIF(วันทำงาน!$F$554:$F$687,$B474,วันทำงาน!$K$554:$K$687)</f>
        <v>0</v>
      </c>
      <c r="AP474" s="182">
        <f>IF((AND($W474&gt;=100%,$W474&lt;&gt;"")),เงื่อนไข!$F$8*AH474/$V474,0)</f>
        <v>0</v>
      </c>
      <c r="AQ474" s="184">
        <f>วันทำงาน!AU474</f>
        <v>0</v>
      </c>
      <c r="AR474" s="150"/>
      <c r="AS474" s="150">
        <f>IF(W474="",0,IF($W474&gt;=100%,เงื่อนไข!$P$4,IF($W474&gt;=80%,เงื่อนไข!$O$4,IF($W474&gt;=50%,เงื่อนไข!$N$4,IF($W474&lt;50%,เงื่อนไข!$M$4)))))</f>
        <v>0</v>
      </c>
      <c r="AT474" s="179">
        <f t="shared" si="109"/>
        <v>0</v>
      </c>
      <c r="AU474" s="175">
        <f t="shared" si="110"/>
        <v>0</v>
      </c>
      <c r="AV474" s="175">
        <f>IF(AT474=0,0,AT474/$R474*เงื่อนไข!$B$4)</f>
        <v>0</v>
      </c>
      <c r="AW474" s="181">
        <f t="shared" si="113"/>
        <v>0</v>
      </c>
      <c r="AX474" s="175">
        <f>SUMIF(วันทำงาน!$F$554:$F$687,$B474,วันทำงาน!$L$554:$L$687)</f>
        <v>0</v>
      </c>
      <c r="AY474" s="182">
        <f>IF((AND($W474&gt;=100%,$W474&lt;&gt;"")),เงื่อนไข!$F$8*AQ474/$V474,0)</f>
        <v>0</v>
      </c>
    </row>
    <row r="475" spans="1:51" s="6" customFormat="1" x14ac:dyDescent="0.25">
      <c r="A475" s="124" t="str">
        <f>IF(วันทำงาน!A475&lt;&gt;"",วันทำงาน!A475,"")</f>
        <v/>
      </c>
      <c r="B475" s="124" t="str">
        <f>IF(วันทำงาน!B475&lt;&gt;"",วันทำงาน!B475,"")</f>
        <v/>
      </c>
      <c r="C475" s="124"/>
      <c r="D475" s="124" t="str">
        <f>IF(วันทำงาน!C475&lt;&gt;"",วันทำงาน!C475,"")</f>
        <v/>
      </c>
      <c r="E475" s="125" t="str">
        <f>IF(วันทำงาน!D475&lt;&gt;"",วันทำงาน!D475,"")</f>
        <v/>
      </c>
      <c r="F475" s="90" t="str">
        <f>IF(วันทำงาน!E475&lt;&gt;"",วันทำงาน!E475,"")</f>
        <v/>
      </c>
      <c r="G475" s="124" t="str">
        <f>IF(วันทำงาน!F475&lt;&gt;"",วันทำงาน!F475,"")</f>
        <v/>
      </c>
      <c r="H475" s="136" t="str">
        <f>IF(F475="Salesman",วันทำงาน!G475,"")</f>
        <v/>
      </c>
      <c r="I475" s="141" t="str">
        <f>IF($H475="","",AB475/$R475*(100%-เงื่อนไข!$B$4))</f>
        <v/>
      </c>
      <c r="J475" s="141" t="str">
        <f>IF($H475="","",AK475/$R475*(100%-เงื่อนไข!$B$4))</f>
        <v/>
      </c>
      <c r="K475" s="141" t="str">
        <f>IF($H475="","",AT475/$R475*(100%-เงื่อนไข!$B$4))</f>
        <v/>
      </c>
      <c r="L475" s="141" t="str">
        <f t="shared" si="100"/>
        <v/>
      </c>
      <c r="M475" s="142" t="str">
        <f>IF((OR(วันทำงาน!H475="",$F$1="")),"",IF(F475="Salesman",วันทำงาน!H475,""))</f>
        <v/>
      </c>
      <c r="N475" s="111">
        <f>IF($M475="",0,IF($X475="P",Y475*เงื่อนไข!$C$5,0))</f>
        <v>0</v>
      </c>
      <c r="O475" s="111">
        <f>IF($M475="",0,IF($X475="P",AH475*เงื่อนไข!$C$5,0))</f>
        <v>0</v>
      </c>
      <c r="P475" s="141">
        <f>IF($M475="",0,IF($X475="P",AQ475*เงื่อนไข!$C$5,0))</f>
        <v>0</v>
      </c>
      <c r="Q475" s="141">
        <f t="shared" si="101"/>
        <v>0</v>
      </c>
      <c r="R475" s="124" t="str">
        <f>IF($A475="","",IF(วันทำงาน!J475&lt;&gt;"",วันทำงาน!J475,""))</f>
        <v/>
      </c>
      <c r="S475" s="124" t="str">
        <f>IF($A475="","",IF(วันทำงาน!K475&lt;&gt;"",วันทำงาน!K475,""))</f>
        <v/>
      </c>
      <c r="T475" s="156">
        <f>IF(วันทำงาน!AZ475&lt;&gt;"",IF(วันทำงาน!AZ475&gt;S475,S475,วันทำงาน!AZ475),"")</f>
        <v>1</v>
      </c>
      <c r="U475" s="106" t="str">
        <f>IF(A475="","",เงื่อนไข!C$4)</f>
        <v/>
      </c>
      <c r="V475" s="106">
        <f t="shared" si="102"/>
        <v>0</v>
      </c>
      <c r="W475" s="105" t="str">
        <f t="shared" si="103"/>
        <v/>
      </c>
      <c r="X475" s="186" t="str">
        <f t="shared" si="104"/>
        <v/>
      </c>
      <c r="Y475" s="184">
        <f>วันทำงาน!AQ475</f>
        <v>0</v>
      </c>
      <c r="Z475" s="150"/>
      <c r="AA475" s="150">
        <f>IF($W475="",0,IF($W475&gt;=100%,เงื่อนไข!$H$4,IF($W475&gt;=80%,เงื่อนไข!$G$4,IF($W475&gt;=50%,เงื่อนไข!$F$4,IF($W475&lt;50%,เงื่อนไข!$E$4)))))</f>
        <v>0</v>
      </c>
      <c r="AB475" s="179">
        <f t="shared" si="105"/>
        <v>0</v>
      </c>
      <c r="AC475" s="141">
        <f t="shared" si="106"/>
        <v>0</v>
      </c>
      <c r="AD475" s="175">
        <f>IF(AB475=0,0,AB475/$R475*เงื่อนไข!$B$4)</f>
        <v>0</v>
      </c>
      <c r="AE475" s="181">
        <f t="shared" si="111"/>
        <v>0</v>
      </c>
      <c r="AF475" s="175">
        <f>SUMIF(วันทำงาน!$F$554:$F$687,$B475,วันทำงาน!$J$554:$J$687)</f>
        <v>0</v>
      </c>
      <c r="AG475" s="182">
        <f>IF((AND($W475&gt;=100%,$W475&lt;&gt;"")),เงื่อนไข!$F$8*Y475/$V475,0)</f>
        <v>0</v>
      </c>
      <c r="AH475" s="181">
        <f>SUM(วันทำงาน!AR475:AT475,วันทำงาน!AV475:AX475)</f>
        <v>0</v>
      </c>
      <c r="AI475" s="150"/>
      <c r="AJ475" s="150">
        <f>IF($W475="",0,IF($W475&gt;=100%,เงื่อนไข!$L$4,IF($W475&gt;=80%,เงื่อนไข!$K$4,IF($W475&gt;=50%,เงื่อนไข!$J$4,IF($W475&lt;50%,เงื่อนไข!$I$4)))))</f>
        <v>0</v>
      </c>
      <c r="AK475" s="179">
        <f t="shared" si="107"/>
        <v>0</v>
      </c>
      <c r="AL475" s="175">
        <f t="shared" si="108"/>
        <v>0</v>
      </c>
      <c r="AM475" s="175">
        <f>IF(AK475=0,0,AK475/$R475*เงื่อนไข!$B$4)</f>
        <v>0</v>
      </c>
      <c r="AN475" s="181">
        <f t="shared" si="112"/>
        <v>0</v>
      </c>
      <c r="AO475" s="175">
        <f>SUMIF(วันทำงาน!$F$554:$F$687,$B475,วันทำงาน!$K$554:$K$687)</f>
        <v>0</v>
      </c>
      <c r="AP475" s="182">
        <f>IF((AND($W475&gt;=100%,$W475&lt;&gt;"")),เงื่อนไข!$F$8*AH475/$V475,0)</f>
        <v>0</v>
      </c>
      <c r="AQ475" s="184">
        <f>วันทำงาน!AU475</f>
        <v>0</v>
      </c>
      <c r="AR475" s="150"/>
      <c r="AS475" s="150">
        <f>IF(W475="",0,IF($W475&gt;=100%,เงื่อนไข!$P$4,IF($W475&gt;=80%,เงื่อนไข!$O$4,IF($W475&gt;=50%,เงื่อนไข!$N$4,IF($W475&lt;50%,เงื่อนไข!$M$4)))))</f>
        <v>0</v>
      </c>
      <c r="AT475" s="179">
        <f t="shared" si="109"/>
        <v>0</v>
      </c>
      <c r="AU475" s="175">
        <f t="shared" si="110"/>
        <v>0</v>
      </c>
      <c r="AV475" s="175">
        <f>IF(AT475=0,0,AT475/$R475*เงื่อนไข!$B$4)</f>
        <v>0</v>
      </c>
      <c r="AW475" s="181">
        <f t="shared" si="113"/>
        <v>0</v>
      </c>
      <c r="AX475" s="175">
        <f>SUMIF(วันทำงาน!$F$554:$F$687,$B475,วันทำงาน!$L$554:$L$687)</f>
        <v>0</v>
      </c>
      <c r="AY475" s="182">
        <f>IF((AND($W475&gt;=100%,$W475&lt;&gt;"")),เงื่อนไข!$F$8*AQ475/$V475,0)</f>
        <v>0</v>
      </c>
    </row>
    <row r="476" spans="1:51" s="6" customFormat="1" x14ac:dyDescent="0.25">
      <c r="A476" s="124" t="str">
        <f>IF(วันทำงาน!A476&lt;&gt;"",วันทำงาน!A476,"")</f>
        <v/>
      </c>
      <c r="B476" s="124" t="str">
        <f>IF(วันทำงาน!B476&lt;&gt;"",วันทำงาน!B476,"")</f>
        <v/>
      </c>
      <c r="C476" s="124"/>
      <c r="D476" s="124" t="str">
        <f>IF(วันทำงาน!C476&lt;&gt;"",วันทำงาน!C476,"")</f>
        <v/>
      </c>
      <c r="E476" s="125" t="str">
        <f>IF(วันทำงาน!D476&lt;&gt;"",วันทำงาน!D476,"")</f>
        <v/>
      </c>
      <c r="F476" s="90" t="str">
        <f>IF(วันทำงาน!E476&lt;&gt;"",วันทำงาน!E476,"")</f>
        <v/>
      </c>
      <c r="G476" s="124" t="str">
        <f>IF(วันทำงาน!F476&lt;&gt;"",วันทำงาน!F476,"")</f>
        <v/>
      </c>
      <c r="H476" s="136" t="str">
        <f>IF(F476="Salesman",วันทำงาน!G476,"")</f>
        <v/>
      </c>
      <c r="I476" s="141" t="str">
        <f>IF($H476="","",AB476/$R476*(100%-เงื่อนไข!$B$4))</f>
        <v/>
      </c>
      <c r="J476" s="141" t="str">
        <f>IF($H476="","",AK476/$R476*(100%-เงื่อนไข!$B$4))</f>
        <v/>
      </c>
      <c r="K476" s="141" t="str">
        <f>IF($H476="","",AT476/$R476*(100%-เงื่อนไข!$B$4))</f>
        <v/>
      </c>
      <c r="L476" s="141" t="str">
        <f t="shared" si="100"/>
        <v/>
      </c>
      <c r="M476" s="142" t="str">
        <f>IF((OR(วันทำงาน!H476="",$F$1="")),"",IF(F476="Salesman",วันทำงาน!H476,""))</f>
        <v/>
      </c>
      <c r="N476" s="111">
        <f>IF($M476="",0,IF($X476="P",Y476*เงื่อนไข!$C$5,0))</f>
        <v>0</v>
      </c>
      <c r="O476" s="111">
        <f>IF($M476="",0,IF($X476="P",AH476*เงื่อนไข!$C$5,0))</f>
        <v>0</v>
      </c>
      <c r="P476" s="141">
        <f>IF($M476="",0,IF($X476="P",AQ476*เงื่อนไข!$C$5,0))</f>
        <v>0</v>
      </c>
      <c r="Q476" s="141">
        <f t="shared" si="101"/>
        <v>0</v>
      </c>
      <c r="R476" s="124" t="str">
        <f>IF($A476="","",IF(วันทำงาน!J476&lt;&gt;"",วันทำงาน!J476,""))</f>
        <v/>
      </c>
      <c r="S476" s="124" t="str">
        <f>IF($A476="","",IF(วันทำงาน!K476&lt;&gt;"",วันทำงาน!K476,""))</f>
        <v/>
      </c>
      <c r="T476" s="156">
        <f>IF(วันทำงาน!AZ476&lt;&gt;"",IF(วันทำงาน!AZ476&gt;S476,S476,วันทำงาน!AZ476),"")</f>
        <v>1</v>
      </c>
      <c r="U476" s="106" t="str">
        <f>IF(A476="","",เงื่อนไข!C$4)</f>
        <v/>
      </c>
      <c r="V476" s="106">
        <f t="shared" si="102"/>
        <v>0</v>
      </c>
      <c r="W476" s="105" t="str">
        <f t="shared" si="103"/>
        <v/>
      </c>
      <c r="X476" s="186" t="str">
        <f t="shared" si="104"/>
        <v/>
      </c>
      <c r="Y476" s="184">
        <f>วันทำงาน!AQ476</f>
        <v>0</v>
      </c>
      <c r="Z476" s="150"/>
      <c r="AA476" s="150">
        <f>IF($W476="",0,IF($W476&gt;=100%,เงื่อนไข!$H$4,IF($W476&gt;=80%,เงื่อนไข!$G$4,IF($W476&gt;=50%,เงื่อนไข!$F$4,IF($W476&lt;50%,เงื่อนไข!$E$4)))))</f>
        <v>0</v>
      </c>
      <c r="AB476" s="179">
        <f t="shared" si="105"/>
        <v>0</v>
      </c>
      <c r="AC476" s="141">
        <f t="shared" si="106"/>
        <v>0</v>
      </c>
      <c r="AD476" s="175">
        <f>IF(AB476=0,0,AB476/$R476*เงื่อนไข!$B$4)</f>
        <v>0</v>
      </c>
      <c r="AE476" s="181">
        <f t="shared" si="111"/>
        <v>0</v>
      </c>
      <c r="AF476" s="175">
        <f>SUMIF(วันทำงาน!$F$554:$F$687,$B476,วันทำงาน!$J$554:$J$687)</f>
        <v>0</v>
      </c>
      <c r="AG476" s="182">
        <f>IF((AND($W476&gt;=100%,$W476&lt;&gt;"")),เงื่อนไข!$F$8*Y476/$V476,0)</f>
        <v>0</v>
      </c>
      <c r="AH476" s="181">
        <f>SUM(วันทำงาน!AR476:AT476,วันทำงาน!AV476:AX476)</f>
        <v>0</v>
      </c>
      <c r="AI476" s="150"/>
      <c r="AJ476" s="150">
        <f>IF($W476="",0,IF($W476&gt;=100%,เงื่อนไข!$L$4,IF($W476&gt;=80%,เงื่อนไข!$K$4,IF($W476&gt;=50%,เงื่อนไข!$J$4,IF($W476&lt;50%,เงื่อนไข!$I$4)))))</f>
        <v>0</v>
      </c>
      <c r="AK476" s="179">
        <f t="shared" si="107"/>
        <v>0</v>
      </c>
      <c r="AL476" s="175">
        <f t="shared" si="108"/>
        <v>0</v>
      </c>
      <c r="AM476" s="175">
        <f>IF(AK476=0,0,AK476/$R476*เงื่อนไข!$B$4)</f>
        <v>0</v>
      </c>
      <c r="AN476" s="181">
        <f t="shared" si="112"/>
        <v>0</v>
      </c>
      <c r="AO476" s="175">
        <f>SUMIF(วันทำงาน!$F$554:$F$687,$B476,วันทำงาน!$K$554:$K$687)</f>
        <v>0</v>
      </c>
      <c r="AP476" s="182">
        <f>IF((AND($W476&gt;=100%,$W476&lt;&gt;"")),เงื่อนไข!$F$8*AH476/$V476,0)</f>
        <v>0</v>
      </c>
      <c r="AQ476" s="184">
        <f>วันทำงาน!AU476</f>
        <v>0</v>
      </c>
      <c r="AR476" s="150"/>
      <c r="AS476" s="150">
        <f>IF(W476="",0,IF($W476&gt;=100%,เงื่อนไข!$P$4,IF($W476&gt;=80%,เงื่อนไข!$O$4,IF($W476&gt;=50%,เงื่อนไข!$N$4,IF($W476&lt;50%,เงื่อนไข!$M$4)))))</f>
        <v>0</v>
      </c>
      <c r="AT476" s="179">
        <f t="shared" si="109"/>
        <v>0</v>
      </c>
      <c r="AU476" s="175">
        <f t="shared" si="110"/>
        <v>0</v>
      </c>
      <c r="AV476" s="175">
        <f>IF(AT476=0,0,AT476/$R476*เงื่อนไข!$B$4)</f>
        <v>0</v>
      </c>
      <c r="AW476" s="181">
        <f t="shared" si="113"/>
        <v>0</v>
      </c>
      <c r="AX476" s="175">
        <f>SUMIF(วันทำงาน!$F$554:$F$687,$B476,วันทำงาน!$L$554:$L$687)</f>
        <v>0</v>
      </c>
      <c r="AY476" s="182">
        <f>IF((AND($W476&gt;=100%,$W476&lt;&gt;"")),เงื่อนไข!$F$8*AQ476/$V476,0)</f>
        <v>0</v>
      </c>
    </row>
    <row r="477" spans="1:51" s="6" customFormat="1" x14ac:dyDescent="0.25">
      <c r="A477" s="124" t="str">
        <f>IF(วันทำงาน!A477&lt;&gt;"",วันทำงาน!A477,"")</f>
        <v/>
      </c>
      <c r="B477" s="124" t="str">
        <f>IF(วันทำงาน!B477&lt;&gt;"",วันทำงาน!B477,"")</f>
        <v/>
      </c>
      <c r="C477" s="124"/>
      <c r="D477" s="124" t="str">
        <f>IF(วันทำงาน!C477&lt;&gt;"",วันทำงาน!C477,"")</f>
        <v/>
      </c>
      <c r="E477" s="125" t="str">
        <f>IF(วันทำงาน!D477&lt;&gt;"",วันทำงาน!D477,"")</f>
        <v/>
      </c>
      <c r="F477" s="90" t="str">
        <f>IF(วันทำงาน!E477&lt;&gt;"",วันทำงาน!E477,"")</f>
        <v/>
      </c>
      <c r="G477" s="124" t="str">
        <f>IF(วันทำงาน!F477&lt;&gt;"",วันทำงาน!F477,"")</f>
        <v/>
      </c>
      <c r="H477" s="136" t="str">
        <f>IF(F477="Salesman",วันทำงาน!G477,"")</f>
        <v/>
      </c>
      <c r="I477" s="141" t="str">
        <f>IF($H477="","",AB477/$R477*(100%-เงื่อนไข!$B$4))</f>
        <v/>
      </c>
      <c r="J477" s="141" t="str">
        <f>IF($H477="","",AK477/$R477*(100%-เงื่อนไข!$B$4))</f>
        <v/>
      </c>
      <c r="K477" s="141" t="str">
        <f>IF($H477="","",AT477/$R477*(100%-เงื่อนไข!$B$4))</f>
        <v/>
      </c>
      <c r="L477" s="141" t="str">
        <f t="shared" si="100"/>
        <v/>
      </c>
      <c r="M477" s="142" t="str">
        <f>IF((OR(วันทำงาน!H477="",$F$1="")),"",IF(F477="Salesman",วันทำงาน!H477,""))</f>
        <v/>
      </c>
      <c r="N477" s="111">
        <f>IF($M477="",0,IF($X477="P",Y477*เงื่อนไข!$C$5,0))</f>
        <v>0</v>
      </c>
      <c r="O477" s="111">
        <f>IF($M477="",0,IF($X477="P",AH477*เงื่อนไข!$C$5,0))</f>
        <v>0</v>
      </c>
      <c r="P477" s="141">
        <f>IF($M477="",0,IF($X477="P",AQ477*เงื่อนไข!$C$5,0))</f>
        <v>0</v>
      </c>
      <c r="Q477" s="141">
        <f t="shared" si="101"/>
        <v>0</v>
      </c>
      <c r="R477" s="124" t="str">
        <f>IF($A477="","",IF(วันทำงาน!J477&lt;&gt;"",วันทำงาน!J477,""))</f>
        <v/>
      </c>
      <c r="S477" s="124" t="str">
        <f>IF($A477="","",IF(วันทำงาน!K477&lt;&gt;"",วันทำงาน!K477,""))</f>
        <v/>
      </c>
      <c r="T477" s="156">
        <f>IF(วันทำงาน!AZ477&lt;&gt;"",IF(วันทำงาน!AZ477&gt;S477,S477,วันทำงาน!AZ477),"")</f>
        <v>1</v>
      </c>
      <c r="U477" s="106" t="str">
        <f>IF(A477="","",เงื่อนไข!C$4)</f>
        <v/>
      </c>
      <c r="V477" s="106">
        <f t="shared" si="102"/>
        <v>0</v>
      </c>
      <c r="W477" s="105" t="str">
        <f t="shared" si="103"/>
        <v/>
      </c>
      <c r="X477" s="186" t="str">
        <f t="shared" si="104"/>
        <v/>
      </c>
      <c r="Y477" s="184">
        <f>วันทำงาน!AQ477</f>
        <v>0</v>
      </c>
      <c r="Z477" s="150"/>
      <c r="AA477" s="150">
        <f>IF($W477="",0,IF($W477&gt;=100%,เงื่อนไข!$H$4,IF($W477&gt;=80%,เงื่อนไข!$G$4,IF($W477&gt;=50%,เงื่อนไข!$F$4,IF($W477&lt;50%,เงื่อนไข!$E$4)))))</f>
        <v>0</v>
      </c>
      <c r="AB477" s="179">
        <f t="shared" si="105"/>
        <v>0</v>
      </c>
      <c r="AC477" s="141">
        <f t="shared" si="106"/>
        <v>0</v>
      </c>
      <c r="AD477" s="175">
        <f>IF(AB477=0,0,AB477/$R477*เงื่อนไข!$B$4)</f>
        <v>0</v>
      </c>
      <c r="AE477" s="181">
        <f t="shared" si="111"/>
        <v>0</v>
      </c>
      <c r="AF477" s="175">
        <f>SUMIF(วันทำงาน!$F$554:$F$687,$B477,วันทำงาน!$J$554:$J$687)</f>
        <v>0</v>
      </c>
      <c r="AG477" s="182">
        <f>IF((AND($W477&gt;=100%,$W477&lt;&gt;"")),เงื่อนไข!$F$8*Y477/$V477,0)</f>
        <v>0</v>
      </c>
      <c r="AH477" s="181">
        <f>SUM(วันทำงาน!AR477:AT477,วันทำงาน!AV477:AX477)</f>
        <v>0</v>
      </c>
      <c r="AI477" s="150"/>
      <c r="AJ477" s="150">
        <f>IF($W477="",0,IF($W477&gt;=100%,เงื่อนไข!$L$4,IF($W477&gt;=80%,เงื่อนไข!$K$4,IF($W477&gt;=50%,เงื่อนไข!$J$4,IF($W477&lt;50%,เงื่อนไข!$I$4)))))</f>
        <v>0</v>
      </c>
      <c r="AK477" s="179">
        <f t="shared" si="107"/>
        <v>0</v>
      </c>
      <c r="AL477" s="175">
        <f t="shared" si="108"/>
        <v>0</v>
      </c>
      <c r="AM477" s="175">
        <f>IF(AK477=0,0,AK477/$R477*เงื่อนไข!$B$4)</f>
        <v>0</v>
      </c>
      <c r="AN477" s="181">
        <f t="shared" si="112"/>
        <v>0</v>
      </c>
      <c r="AO477" s="175">
        <f>SUMIF(วันทำงาน!$F$554:$F$687,$B477,วันทำงาน!$K$554:$K$687)</f>
        <v>0</v>
      </c>
      <c r="AP477" s="182">
        <f>IF((AND($W477&gt;=100%,$W477&lt;&gt;"")),เงื่อนไข!$F$8*AH477/$V477,0)</f>
        <v>0</v>
      </c>
      <c r="AQ477" s="184">
        <f>วันทำงาน!AU477</f>
        <v>0</v>
      </c>
      <c r="AR477" s="150"/>
      <c r="AS477" s="150">
        <f>IF(W477="",0,IF($W477&gt;=100%,เงื่อนไข!$P$4,IF($W477&gt;=80%,เงื่อนไข!$O$4,IF($W477&gt;=50%,เงื่อนไข!$N$4,IF($W477&lt;50%,เงื่อนไข!$M$4)))))</f>
        <v>0</v>
      </c>
      <c r="AT477" s="179">
        <f t="shared" si="109"/>
        <v>0</v>
      </c>
      <c r="AU477" s="175">
        <f t="shared" si="110"/>
        <v>0</v>
      </c>
      <c r="AV477" s="175">
        <f>IF(AT477=0,0,AT477/$R477*เงื่อนไข!$B$4)</f>
        <v>0</v>
      </c>
      <c r="AW477" s="181">
        <f t="shared" si="113"/>
        <v>0</v>
      </c>
      <c r="AX477" s="175">
        <f>SUMIF(วันทำงาน!$F$554:$F$687,$B477,วันทำงาน!$L$554:$L$687)</f>
        <v>0</v>
      </c>
      <c r="AY477" s="182">
        <f>IF((AND($W477&gt;=100%,$W477&lt;&gt;"")),เงื่อนไข!$F$8*AQ477/$V477,0)</f>
        <v>0</v>
      </c>
    </row>
    <row r="478" spans="1:51" s="6" customFormat="1" x14ac:dyDescent="0.25">
      <c r="A478" s="124" t="str">
        <f>IF(วันทำงาน!A478&lt;&gt;"",วันทำงาน!A478,"")</f>
        <v/>
      </c>
      <c r="B478" s="124" t="str">
        <f>IF(วันทำงาน!B478&lt;&gt;"",วันทำงาน!B478,"")</f>
        <v/>
      </c>
      <c r="C478" s="124"/>
      <c r="D478" s="124" t="str">
        <f>IF(วันทำงาน!C478&lt;&gt;"",วันทำงาน!C478,"")</f>
        <v/>
      </c>
      <c r="E478" s="125" t="str">
        <f>IF(วันทำงาน!D478&lt;&gt;"",วันทำงาน!D478,"")</f>
        <v/>
      </c>
      <c r="F478" s="90" t="str">
        <f>IF(วันทำงาน!E478&lt;&gt;"",วันทำงาน!E478,"")</f>
        <v/>
      </c>
      <c r="G478" s="124" t="str">
        <f>IF(วันทำงาน!F478&lt;&gt;"",วันทำงาน!F478,"")</f>
        <v/>
      </c>
      <c r="H478" s="136" t="str">
        <f>IF(F478="Salesman",วันทำงาน!G478,"")</f>
        <v/>
      </c>
      <c r="I478" s="141" t="str">
        <f>IF($H478="","",AB478/$R478*(100%-เงื่อนไข!$B$4))</f>
        <v/>
      </c>
      <c r="J478" s="141" t="str">
        <f>IF($H478="","",AK478/$R478*(100%-เงื่อนไข!$B$4))</f>
        <v/>
      </c>
      <c r="K478" s="141" t="str">
        <f>IF($H478="","",AT478/$R478*(100%-เงื่อนไข!$B$4))</f>
        <v/>
      </c>
      <c r="L478" s="141" t="str">
        <f t="shared" si="100"/>
        <v/>
      </c>
      <c r="M478" s="142" t="str">
        <f>IF((OR(วันทำงาน!H478="",$F$1="")),"",IF(F478="Salesman",วันทำงาน!H478,""))</f>
        <v/>
      </c>
      <c r="N478" s="111">
        <f>IF($M478="",0,IF($X478="P",Y478*เงื่อนไข!$C$5,0))</f>
        <v>0</v>
      </c>
      <c r="O478" s="111">
        <f>IF($M478="",0,IF($X478="P",AH478*เงื่อนไข!$C$5,0))</f>
        <v>0</v>
      </c>
      <c r="P478" s="141">
        <f>IF($M478="",0,IF($X478="P",AQ478*เงื่อนไข!$C$5,0))</f>
        <v>0</v>
      </c>
      <c r="Q478" s="141">
        <f t="shared" si="101"/>
        <v>0</v>
      </c>
      <c r="R478" s="124" t="str">
        <f>IF($A478="","",IF(วันทำงาน!J478&lt;&gt;"",วันทำงาน!J478,""))</f>
        <v/>
      </c>
      <c r="S478" s="124" t="str">
        <f>IF($A478="","",IF(วันทำงาน!K478&lt;&gt;"",วันทำงาน!K478,""))</f>
        <v/>
      </c>
      <c r="T478" s="156">
        <f>IF(วันทำงาน!AZ478&lt;&gt;"",IF(วันทำงาน!AZ478&gt;S478,S478,วันทำงาน!AZ478),"")</f>
        <v>1</v>
      </c>
      <c r="U478" s="106" t="str">
        <f>IF(A478="","",เงื่อนไข!C$4)</f>
        <v/>
      </c>
      <c r="V478" s="106">
        <f t="shared" si="102"/>
        <v>0</v>
      </c>
      <c r="W478" s="105" t="str">
        <f t="shared" si="103"/>
        <v/>
      </c>
      <c r="X478" s="186" t="str">
        <f t="shared" si="104"/>
        <v/>
      </c>
      <c r="Y478" s="184">
        <f>วันทำงาน!AQ478</f>
        <v>0</v>
      </c>
      <c r="Z478" s="150"/>
      <c r="AA478" s="150">
        <f>IF($W478="",0,IF($W478&gt;=100%,เงื่อนไข!$H$4,IF($W478&gt;=80%,เงื่อนไข!$G$4,IF($W478&gt;=50%,เงื่อนไข!$F$4,IF($W478&lt;50%,เงื่อนไข!$E$4)))))</f>
        <v>0</v>
      </c>
      <c r="AB478" s="179">
        <f t="shared" si="105"/>
        <v>0</v>
      </c>
      <c r="AC478" s="141">
        <f t="shared" si="106"/>
        <v>0</v>
      </c>
      <c r="AD478" s="175">
        <f>IF(AB478=0,0,AB478/$R478*เงื่อนไข!$B$4)</f>
        <v>0</v>
      </c>
      <c r="AE478" s="181">
        <f t="shared" si="111"/>
        <v>0</v>
      </c>
      <c r="AF478" s="175">
        <f>SUMIF(วันทำงาน!$F$554:$F$687,$B478,วันทำงาน!$J$554:$J$687)</f>
        <v>0</v>
      </c>
      <c r="AG478" s="182">
        <f>IF((AND($W478&gt;=100%,$W478&lt;&gt;"")),เงื่อนไข!$F$8*Y478/$V478,0)</f>
        <v>0</v>
      </c>
      <c r="AH478" s="181">
        <f>SUM(วันทำงาน!AR478:AT478,วันทำงาน!AV478:AX478)</f>
        <v>0</v>
      </c>
      <c r="AI478" s="150"/>
      <c r="AJ478" s="150">
        <f>IF($W478="",0,IF($W478&gt;=100%,เงื่อนไข!$L$4,IF($W478&gt;=80%,เงื่อนไข!$K$4,IF($W478&gt;=50%,เงื่อนไข!$J$4,IF($W478&lt;50%,เงื่อนไข!$I$4)))))</f>
        <v>0</v>
      </c>
      <c r="AK478" s="179">
        <f t="shared" si="107"/>
        <v>0</v>
      </c>
      <c r="AL478" s="175">
        <f t="shared" si="108"/>
        <v>0</v>
      </c>
      <c r="AM478" s="175">
        <f>IF(AK478=0,0,AK478/$R478*เงื่อนไข!$B$4)</f>
        <v>0</v>
      </c>
      <c r="AN478" s="181">
        <f t="shared" si="112"/>
        <v>0</v>
      </c>
      <c r="AO478" s="175">
        <f>SUMIF(วันทำงาน!$F$554:$F$687,$B478,วันทำงาน!$K$554:$K$687)</f>
        <v>0</v>
      </c>
      <c r="AP478" s="182">
        <f>IF((AND($W478&gt;=100%,$W478&lt;&gt;"")),เงื่อนไข!$F$8*AH478/$V478,0)</f>
        <v>0</v>
      </c>
      <c r="AQ478" s="184">
        <f>วันทำงาน!AU478</f>
        <v>0</v>
      </c>
      <c r="AR478" s="150"/>
      <c r="AS478" s="150">
        <f>IF(W478="",0,IF($W478&gt;=100%,เงื่อนไข!$P$4,IF($W478&gt;=80%,เงื่อนไข!$O$4,IF($W478&gt;=50%,เงื่อนไข!$N$4,IF($W478&lt;50%,เงื่อนไข!$M$4)))))</f>
        <v>0</v>
      </c>
      <c r="AT478" s="179">
        <f t="shared" si="109"/>
        <v>0</v>
      </c>
      <c r="AU478" s="175">
        <f t="shared" si="110"/>
        <v>0</v>
      </c>
      <c r="AV478" s="175">
        <f>IF(AT478=0,0,AT478/$R478*เงื่อนไข!$B$4)</f>
        <v>0</v>
      </c>
      <c r="AW478" s="181">
        <f t="shared" si="113"/>
        <v>0</v>
      </c>
      <c r="AX478" s="175">
        <f>SUMIF(วันทำงาน!$F$554:$F$687,$B478,วันทำงาน!$L$554:$L$687)</f>
        <v>0</v>
      </c>
      <c r="AY478" s="182">
        <f>IF((AND($W478&gt;=100%,$W478&lt;&gt;"")),เงื่อนไข!$F$8*AQ478/$V478,0)</f>
        <v>0</v>
      </c>
    </row>
    <row r="479" spans="1:51" s="6" customFormat="1" x14ac:dyDescent="0.25">
      <c r="A479" s="124" t="str">
        <f>IF(วันทำงาน!A479&lt;&gt;"",วันทำงาน!A479,"")</f>
        <v/>
      </c>
      <c r="B479" s="124" t="str">
        <f>IF(วันทำงาน!B479&lt;&gt;"",วันทำงาน!B479,"")</f>
        <v/>
      </c>
      <c r="C479" s="124"/>
      <c r="D479" s="124" t="str">
        <f>IF(วันทำงาน!C479&lt;&gt;"",วันทำงาน!C479,"")</f>
        <v/>
      </c>
      <c r="E479" s="125" t="str">
        <f>IF(วันทำงาน!D479&lt;&gt;"",วันทำงาน!D479,"")</f>
        <v/>
      </c>
      <c r="F479" s="90" t="str">
        <f>IF(วันทำงาน!E479&lt;&gt;"",วันทำงาน!E479,"")</f>
        <v/>
      </c>
      <c r="G479" s="124" t="str">
        <f>IF(วันทำงาน!F479&lt;&gt;"",วันทำงาน!F479,"")</f>
        <v/>
      </c>
      <c r="H479" s="136" t="str">
        <f>IF(F479="Salesman",วันทำงาน!G479,"")</f>
        <v/>
      </c>
      <c r="I479" s="141" t="str">
        <f>IF($H479="","",AB479/$R479*(100%-เงื่อนไข!$B$4))</f>
        <v/>
      </c>
      <c r="J479" s="141" t="str">
        <f>IF($H479="","",AK479/$R479*(100%-เงื่อนไข!$B$4))</f>
        <v/>
      </c>
      <c r="K479" s="141" t="str">
        <f>IF($H479="","",AT479/$R479*(100%-เงื่อนไข!$B$4))</f>
        <v/>
      </c>
      <c r="L479" s="141" t="str">
        <f t="shared" si="100"/>
        <v/>
      </c>
      <c r="M479" s="142" t="str">
        <f>IF((OR(วันทำงาน!H479="",$F$1="")),"",IF(F479="Salesman",วันทำงาน!H479,""))</f>
        <v/>
      </c>
      <c r="N479" s="111">
        <f>IF($M479="",0,IF($X479="P",Y479*เงื่อนไข!$C$5,0))</f>
        <v>0</v>
      </c>
      <c r="O479" s="111">
        <f>IF($M479="",0,IF($X479="P",AH479*เงื่อนไข!$C$5,0))</f>
        <v>0</v>
      </c>
      <c r="P479" s="141">
        <f>IF($M479="",0,IF($X479="P",AQ479*เงื่อนไข!$C$5,0))</f>
        <v>0</v>
      </c>
      <c r="Q479" s="141">
        <f t="shared" si="101"/>
        <v>0</v>
      </c>
      <c r="R479" s="124" t="str">
        <f>IF($A479="","",IF(วันทำงาน!J479&lt;&gt;"",วันทำงาน!J479,""))</f>
        <v/>
      </c>
      <c r="S479" s="124" t="str">
        <f>IF($A479="","",IF(วันทำงาน!K479&lt;&gt;"",วันทำงาน!K479,""))</f>
        <v/>
      </c>
      <c r="T479" s="156">
        <f>IF(วันทำงาน!AZ479&lt;&gt;"",IF(วันทำงาน!AZ479&gt;S479,S479,วันทำงาน!AZ479),"")</f>
        <v>1</v>
      </c>
      <c r="U479" s="106" t="str">
        <f>IF(A479="","",เงื่อนไข!C$4)</f>
        <v/>
      </c>
      <c r="V479" s="106">
        <f t="shared" si="102"/>
        <v>0</v>
      </c>
      <c r="W479" s="105" t="str">
        <f t="shared" si="103"/>
        <v/>
      </c>
      <c r="X479" s="186" t="str">
        <f t="shared" si="104"/>
        <v/>
      </c>
      <c r="Y479" s="184">
        <f>วันทำงาน!AQ479</f>
        <v>0</v>
      </c>
      <c r="Z479" s="150"/>
      <c r="AA479" s="150">
        <f>IF($W479="",0,IF($W479&gt;=100%,เงื่อนไข!$H$4,IF($W479&gt;=80%,เงื่อนไข!$G$4,IF($W479&gt;=50%,เงื่อนไข!$F$4,IF($W479&lt;50%,เงื่อนไข!$E$4)))))</f>
        <v>0</v>
      </c>
      <c r="AB479" s="179">
        <f t="shared" si="105"/>
        <v>0</v>
      </c>
      <c r="AC479" s="141">
        <f t="shared" si="106"/>
        <v>0</v>
      </c>
      <c r="AD479" s="175">
        <f>IF(AB479=0,0,AB479/$R479*เงื่อนไข!$B$4)</f>
        <v>0</v>
      </c>
      <c r="AE479" s="181">
        <f t="shared" si="111"/>
        <v>0</v>
      </c>
      <c r="AF479" s="175">
        <f>SUMIF(วันทำงาน!$F$554:$F$687,$B479,วันทำงาน!$J$554:$J$687)</f>
        <v>0</v>
      </c>
      <c r="AG479" s="182">
        <f>IF((AND($W479&gt;=100%,$W479&lt;&gt;"")),เงื่อนไข!$F$8*Y479/$V479,0)</f>
        <v>0</v>
      </c>
      <c r="AH479" s="181">
        <f>SUM(วันทำงาน!AR479:AT479,วันทำงาน!AV479:AX479)</f>
        <v>0</v>
      </c>
      <c r="AI479" s="150"/>
      <c r="AJ479" s="150">
        <f>IF($W479="",0,IF($W479&gt;=100%,เงื่อนไข!$L$4,IF($W479&gt;=80%,เงื่อนไข!$K$4,IF($W479&gt;=50%,เงื่อนไข!$J$4,IF($W479&lt;50%,เงื่อนไข!$I$4)))))</f>
        <v>0</v>
      </c>
      <c r="AK479" s="179">
        <f t="shared" si="107"/>
        <v>0</v>
      </c>
      <c r="AL479" s="175">
        <f t="shared" si="108"/>
        <v>0</v>
      </c>
      <c r="AM479" s="175">
        <f>IF(AK479=0,0,AK479/$R479*เงื่อนไข!$B$4)</f>
        <v>0</v>
      </c>
      <c r="AN479" s="181">
        <f t="shared" si="112"/>
        <v>0</v>
      </c>
      <c r="AO479" s="175">
        <f>SUMIF(วันทำงาน!$F$554:$F$687,$B479,วันทำงาน!$K$554:$K$687)</f>
        <v>0</v>
      </c>
      <c r="AP479" s="182">
        <f>IF((AND($W479&gt;=100%,$W479&lt;&gt;"")),เงื่อนไข!$F$8*AH479/$V479,0)</f>
        <v>0</v>
      </c>
      <c r="AQ479" s="184">
        <f>วันทำงาน!AU479</f>
        <v>0</v>
      </c>
      <c r="AR479" s="150"/>
      <c r="AS479" s="150">
        <f>IF(W479="",0,IF($W479&gt;=100%,เงื่อนไข!$P$4,IF($W479&gt;=80%,เงื่อนไข!$O$4,IF($W479&gt;=50%,เงื่อนไข!$N$4,IF($W479&lt;50%,เงื่อนไข!$M$4)))))</f>
        <v>0</v>
      </c>
      <c r="AT479" s="179">
        <f t="shared" si="109"/>
        <v>0</v>
      </c>
      <c r="AU479" s="175">
        <f t="shared" si="110"/>
        <v>0</v>
      </c>
      <c r="AV479" s="175">
        <f>IF(AT479=0,0,AT479/$R479*เงื่อนไข!$B$4)</f>
        <v>0</v>
      </c>
      <c r="AW479" s="181">
        <f t="shared" si="113"/>
        <v>0</v>
      </c>
      <c r="AX479" s="175">
        <f>SUMIF(วันทำงาน!$F$554:$F$687,$B479,วันทำงาน!$L$554:$L$687)</f>
        <v>0</v>
      </c>
      <c r="AY479" s="182">
        <f>IF((AND($W479&gt;=100%,$W479&lt;&gt;"")),เงื่อนไข!$F$8*AQ479/$V479,0)</f>
        <v>0</v>
      </c>
    </row>
    <row r="480" spans="1:51" s="6" customFormat="1" x14ac:dyDescent="0.25">
      <c r="A480" s="124" t="str">
        <f>IF(วันทำงาน!A480&lt;&gt;"",วันทำงาน!A480,"")</f>
        <v/>
      </c>
      <c r="B480" s="124" t="str">
        <f>IF(วันทำงาน!B480&lt;&gt;"",วันทำงาน!B480,"")</f>
        <v/>
      </c>
      <c r="C480" s="124"/>
      <c r="D480" s="124" t="str">
        <f>IF(วันทำงาน!C480&lt;&gt;"",วันทำงาน!C480,"")</f>
        <v/>
      </c>
      <c r="E480" s="125" t="str">
        <f>IF(วันทำงาน!D480&lt;&gt;"",วันทำงาน!D480,"")</f>
        <v/>
      </c>
      <c r="F480" s="90" t="str">
        <f>IF(วันทำงาน!E480&lt;&gt;"",วันทำงาน!E480,"")</f>
        <v/>
      </c>
      <c r="G480" s="124" t="str">
        <f>IF(วันทำงาน!F480&lt;&gt;"",วันทำงาน!F480,"")</f>
        <v/>
      </c>
      <c r="H480" s="136" t="str">
        <f>IF(F480="Salesman",วันทำงาน!G480,"")</f>
        <v/>
      </c>
      <c r="I480" s="141" t="str">
        <f>IF($H480="","",AB480/$R480*(100%-เงื่อนไข!$B$4))</f>
        <v/>
      </c>
      <c r="J480" s="141" t="str">
        <f>IF($H480="","",AK480/$R480*(100%-เงื่อนไข!$B$4))</f>
        <v/>
      </c>
      <c r="K480" s="141" t="str">
        <f>IF($H480="","",AT480/$R480*(100%-เงื่อนไข!$B$4))</f>
        <v/>
      </c>
      <c r="L480" s="141" t="str">
        <f t="shared" si="100"/>
        <v/>
      </c>
      <c r="M480" s="142" t="str">
        <f>IF((OR(วันทำงาน!H480="",$F$1="")),"",IF(F480="Salesman",วันทำงาน!H480,""))</f>
        <v/>
      </c>
      <c r="N480" s="111">
        <f>IF($M480="",0,IF($X480="P",Y480*เงื่อนไข!$C$5,0))</f>
        <v>0</v>
      </c>
      <c r="O480" s="111">
        <f>IF($M480="",0,IF($X480="P",AH480*เงื่อนไข!$C$5,0))</f>
        <v>0</v>
      </c>
      <c r="P480" s="141">
        <f>IF($M480="",0,IF($X480="P",AQ480*เงื่อนไข!$C$5,0))</f>
        <v>0</v>
      </c>
      <c r="Q480" s="141">
        <f t="shared" si="101"/>
        <v>0</v>
      </c>
      <c r="R480" s="124" t="str">
        <f>IF($A480="","",IF(วันทำงาน!J480&lt;&gt;"",วันทำงาน!J480,""))</f>
        <v/>
      </c>
      <c r="S480" s="124" t="str">
        <f>IF($A480="","",IF(วันทำงาน!K480&lt;&gt;"",วันทำงาน!K480,""))</f>
        <v/>
      </c>
      <c r="T480" s="156">
        <f>IF(วันทำงาน!AZ480&lt;&gt;"",IF(วันทำงาน!AZ480&gt;S480,S480,วันทำงาน!AZ480),"")</f>
        <v>1</v>
      </c>
      <c r="U480" s="106" t="str">
        <f>IF(A480="","",เงื่อนไข!C$4)</f>
        <v/>
      </c>
      <c r="V480" s="106">
        <f t="shared" si="102"/>
        <v>0</v>
      </c>
      <c r="W480" s="105" t="str">
        <f t="shared" si="103"/>
        <v/>
      </c>
      <c r="X480" s="186" t="str">
        <f t="shared" si="104"/>
        <v/>
      </c>
      <c r="Y480" s="184">
        <f>วันทำงาน!AQ480</f>
        <v>0</v>
      </c>
      <c r="Z480" s="150"/>
      <c r="AA480" s="150">
        <f>IF($W480="",0,IF($W480&gt;=100%,เงื่อนไข!$H$4,IF($W480&gt;=80%,เงื่อนไข!$G$4,IF($W480&gt;=50%,เงื่อนไข!$F$4,IF($W480&lt;50%,เงื่อนไข!$E$4)))))</f>
        <v>0</v>
      </c>
      <c r="AB480" s="179">
        <f t="shared" si="105"/>
        <v>0</v>
      </c>
      <c r="AC480" s="141">
        <f t="shared" si="106"/>
        <v>0</v>
      </c>
      <c r="AD480" s="175">
        <f>IF(AB480=0,0,AB480/$R480*เงื่อนไข!$B$4)</f>
        <v>0</v>
      </c>
      <c r="AE480" s="181">
        <f t="shared" si="111"/>
        <v>0</v>
      </c>
      <c r="AF480" s="175">
        <f>SUMIF(วันทำงาน!$F$554:$F$687,$B480,วันทำงาน!$J$554:$J$687)</f>
        <v>0</v>
      </c>
      <c r="AG480" s="182">
        <f>IF((AND($W480&gt;=100%,$W480&lt;&gt;"")),เงื่อนไข!$F$8*Y480/$V480,0)</f>
        <v>0</v>
      </c>
      <c r="AH480" s="181">
        <f>SUM(วันทำงาน!AR480:AT480,วันทำงาน!AV480:AX480)</f>
        <v>0</v>
      </c>
      <c r="AI480" s="150"/>
      <c r="AJ480" s="150">
        <f>IF($W480="",0,IF($W480&gt;=100%,เงื่อนไข!$L$4,IF($W480&gt;=80%,เงื่อนไข!$K$4,IF($W480&gt;=50%,เงื่อนไข!$J$4,IF($W480&lt;50%,เงื่อนไข!$I$4)))))</f>
        <v>0</v>
      </c>
      <c r="AK480" s="179">
        <f t="shared" si="107"/>
        <v>0</v>
      </c>
      <c r="AL480" s="175">
        <f t="shared" si="108"/>
        <v>0</v>
      </c>
      <c r="AM480" s="175">
        <f>IF(AK480=0,0,AK480/$R480*เงื่อนไข!$B$4)</f>
        <v>0</v>
      </c>
      <c r="AN480" s="181">
        <f t="shared" si="112"/>
        <v>0</v>
      </c>
      <c r="AO480" s="175">
        <f>SUMIF(วันทำงาน!$F$554:$F$687,$B480,วันทำงาน!$K$554:$K$687)</f>
        <v>0</v>
      </c>
      <c r="AP480" s="182">
        <f>IF((AND($W480&gt;=100%,$W480&lt;&gt;"")),เงื่อนไข!$F$8*AH480/$V480,0)</f>
        <v>0</v>
      </c>
      <c r="AQ480" s="184">
        <f>วันทำงาน!AU480</f>
        <v>0</v>
      </c>
      <c r="AR480" s="150"/>
      <c r="AS480" s="150">
        <f>IF(W480="",0,IF($W480&gt;=100%,เงื่อนไข!$P$4,IF($W480&gt;=80%,เงื่อนไข!$O$4,IF($W480&gt;=50%,เงื่อนไข!$N$4,IF($W480&lt;50%,เงื่อนไข!$M$4)))))</f>
        <v>0</v>
      </c>
      <c r="AT480" s="179">
        <f t="shared" si="109"/>
        <v>0</v>
      </c>
      <c r="AU480" s="175">
        <f t="shared" si="110"/>
        <v>0</v>
      </c>
      <c r="AV480" s="175">
        <f>IF(AT480=0,0,AT480/$R480*เงื่อนไข!$B$4)</f>
        <v>0</v>
      </c>
      <c r="AW480" s="181">
        <f t="shared" si="113"/>
        <v>0</v>
      </c>
      <c r="AX480" s="175">
        <f>SUMIF(วันทำงาน!$F$554:$F$687,$B480,วันทำงาน!$L$554:$L$687)</f>
        <v>0</v>
      </c>
      <c r="AY480" s="182">
        <f>IF((AND($W480&gt;=100%,$W480&lt;&gt;"")),เงื่อนไข!$F$8*AQ480/$V480,0)</f>
        <v>0</v>
      </c>
    </row>
    <row r="481" spans="1:51" s="6" customFormat="1" x14ac:dyDescent="0.25">
      <c r="A481" s="124" t="str">
        <f>IF(วันทำงาน!A481&lt;&gt;"",วันทำงาน!A481,"")</f>
        <v/>
      </c>
      <c r="B481" s="124" t="str">
        <f>IF(วันทำงาน!B481&lt;&gt;"",วันทำงาน!B481,"")</f>
        <v/>
      </c>
      <c r="C481" s="124"/>
      <c r="D481" s="124" t="str">
        <f>IF(วันทำงาน!C481&lt;&gt;"",วันทำงาน!C481,"")</f>
        <v/>
      </c>
      <c r="E481" s="125" t="str">
        <f>IF(วันทำงาน!D481&lt;&gt;"",วันทำงาน!D481,"")</f>
        <v/>
      </c>
      <c r="F481" s="90" t="str">
        <f>IF(วันทำงาน!E481&lt;&gt;"",วันทำงาน!E481,"")</f>
        <v/>
      </c>
      <c r="G481" s="124" t="str">
        <f>IF(วันทำงาน!F481&lt;&gt;"",วันทำงาน!F481,"")</f>
        <v/>
      </c>
      <c r="H481" s="136" t="str">
        <f>IF(F481="Salesman",วันทำงาน!G481,"")</f>
        <v/>
      </c>
      <c r="I481" s="141" t="str">
        <f>IF($H481="","",AB481/$R481*(100%-เงื่อนไข!$B$4))</f>
        <v/>
      </c>
      <c r="J481" s="141" t="str">
        <f>IF($H481="","",AK481/$R481*(100%-เงื่อนไข!$B$4))</f>
        <v/>
      </c>
      <c r="K481" s="141" t="str">
        <f>IF($H481="","",AT481/$R481*(100%-เงื่อนไข!$B$4))</f>
        <v/>
      </c>
      <c r="L481" s="141" t="str">
        <f t="shared" si="100"/>
        <v/>
      </c>
      <c r="M481" s="142" t="str">
        <f>IF((OR(วันทำงาน!H481="",$F$1="")),"",IF(F481="Salesman",วันทำงาน!H481,""))</f>
        <v/>
      </c>
      <c r="N481" s="111">
        <f>IF($M481="",0,IF($X481="P",Y481*เงื่อนไข!$C$5,0))</f>
        <v>0</v>
      </c>
      <c r="O481" s="111">
        <f>IF($M481="",0,IF($X481="P",AH481*เงื่อนไข!$C$5,0))</f>
        <v>0</v>
      </c>
      <c r="P481" s="141">
        <f>IF($M481="",0,IF($X481="P",AQ481*เงื่อนไข!$C$5,0))</f>
        <v>0</v>
      </c>
      <c r="Q481" s="141">
        <f t="shared" si="101"/>
        <v>0</v>
      </c>
      <c r="R481" s="124" t="str">
        <f>IF($A481="","",IF(วันทำงาน!J481&lt;&gt;"",วันทำงาน!J481,""))</f>
        <v/>
      </c>
      <c r="S481" s="124" t="str">
        <f>IF($A481="","",IF(วันทำงาน!K481&lt;&gt;"",วันทำงาน!K481,""))</f>
        <v/>
      </c>
      <c r="T481" s="156">
        <f>IF(วันทำงาน!AZ481&lt;&gt;"",IF(วันทำงาน!AZ481&gt;S481,S481,วันทำงาน!AZ481),"")</f>
        <v>1</v>
      </c>
      <c r="U481" s="106" t="str">
        <f>IF(A481="","",เงื่อนไข!C$4)</f>
        <v/>
      </c>
      <c r="V481" s="106">
        <f t="shared" si="102"/>
        <v>0</v>
      </c>
      <c r="W481" s="105" t="str">
        <f t="shared" si="103"/>
        <v/>
      </c>
      <c r="X481" s="186" t="str">
        <f t="shared" si="104"/>
        <v/>
      </c>
      <c r="Y481" s="184">
        <f>วันทำงาน!AQ481</f>
        <v>0</v>
      </c>
      <c r="Z481" s="150"/>
      <c r="AA481" s="150">
        <f>IF($W481="",0,IF($W481&gt;=100%,เงื่อนไข!$H$4,IF($W481&gt;=80%,เงื่อนไข!$G$4,IF($W481&gt;=50%,เงื่อนไข!$F$4,IF($W481&lt;50%,เงื่อนไข!$E$4)))))</f>
        <v>0</v>
      </c>
      <c r="AB481" s="179">
        <f t="shared" si="105"/>
        <v>0</v>
      </c>
      <c r="AC481" s="141">
        <f t="shared" si="106"/>
        <v>0</v>
      </c>
      <c r="AD481" s="175">
        <f>IF(AB481=0,0,AB481/$R481*เงื่อนไข!$B$4)</f>
        <v>0</v>
      </c>
      <c r="AE481" s="181">
        <f t="shared" si="111"/>
        <v>0</v>
      </c>
      <c r="AF481" s="175">
        <f>SUMIF(วันทำงาน!$F$554:$F$687,$B481,วันทำงาน!$J$554:$J$687)</f>
        <v>0</v>
      </c>
      <c r="AG481" s="182">
        <f>IF((AND($W481&gt;=100%,$W481&lt;&gt;"")),เงื่อนไข!$F$8*Y481/$V481,0)</f>
        <v>0</v>
      </c>
      <c r="AH481" s="181">
        <f>SUM(วันทำงาน!AR481:AT481,วันทำงาน!AV481:AX481)</f>
        <v>0</v>
      </c>
      <c r="AI481" s="150"/>
      <c r="AJ481" s="150">
        <f>IF($W481="",0,IF($W481&gt;=100%,เงื่อนไข!$L$4,IF($W481&gt;=80%,เงื่อนไข!$K$4,IF($W481&gt;=50%,เงื่อนไข!$J$4,IF($W481&lt;50%,เงื่อนไข!$I$4)))))</f>
        <v>0</v>
      </c>
      <c r="AK481" s="179">
        <f t="shared" si="107"/>
        <v>0</v>
      </c>
      <c r="AL481" s="175">
        <f t="shared" si="108"/>
        <v>0</v>
      </c>
      <c r="AM481" s="175">
        <f>IF(AK481=0,0,AK481/$R481*เงื่อนไข!$B$4)</f>
        <v>0</v>
      </c>
      <c r="AN481" s="181">
        <f t="shared" si="112"/>
        <v>0</v>
      </c>
      <c r="AO481" s="175">
        <f>SUMIF(วันทำงาน!$F$554:$F$687,$B481,วันทำงาน!$K$554:$K$687)</f>
        <v>0</v>
      </c>
      <c r="AP481" s="182">
        <f>IF((AND($W481&gt;=100%,$W481&lt;&gt;"")),เงื่อนไข!$F$8*AH481/$V481,0)</f>
        <v>0</v>
      </c>
      <c r="AQ481" s="184">
        <f>วันทำงาน!AU481</f>
        <v>0</v>
      </c>
      <c r="AR481" s="150"/>
      <c r="AS481" s="150">
        <f>IF(W481="",0,IF($W481&gt;=100%,เงื่อนไข!$P$4,IF($W481&gt;=80%,เงื่อนไข!$O$4,IF($W481&gt;=50%,เงื่อนไข!$N$4,IF($W481&lt;50%,เงื่อนไข!$M$4)))))</f>
        <v>0</v>
      </c>
      <c r="AT481" s="179">
        <f t="shared" si="109"/>
        <v>0</v>
      </c>
      <c r="AU481" s="175">
        <f t="shared" si="110"/>
        <v>0</v>
      </c>
      <c r="AV481" s="175">
        <f>IF(AT481=0,0,AT481/$R481*เงื่อนไข!$B$4)</f>
        <v>0</v>
      </c>
      <c r="AW481" s="181">
        <f t="shared" si="113"/>
        <v>0</v>
      </c>
      <c r="AX481" s="175">
        <f>SUMIF(วันทำงาน!$F$554:$F$687,$B481,วันทำงาน!$L$554:$L$687)</f>
        <v>0</v>
      </c>
      <c r="AY481" s="182">
        <f>IF((AND($W481&gt;=100%,$W481&lt;&gt;"")),เงื่อนไข!$F$8*AQ481/$V481,0)</f>
        <v>0</v>
      </c>
    </row>
    <row r="482" spans="1:51" s="6" customFormat="1" x14ac:dyDescent="0.25">
      <c r="A482" s="124" t="str">
        <f>IF(วันทำงาน!A482&lt;&gt;"",วันทำงาน!A482,"")</f>
        <v/>
      </c>
      <c r="B482" s="124" t="str">
        <f>IF(วันทำงาน!B482&lt;&gt;"",วันทำงาน!B482,"")</f>
        <v/>
      </c>
      <c r="C482" s="124"/>
      <c r="D482" s="124" t="str">
        <f>IF(วันทำงาน!C482&lt;&gt;"",วันทำงาน!C482,"")</f>
        <v/>
      </c>
      <c r="E482" s="125" t="str">
        <f>IF(วันทำงาน!D482&lt;&gt;"",วันทำงาน!D482,"")</f>
        <v/>
      </c>
      <c r="F482" s="90" t="str">
        <f>IF(วันทำงาน!E482&lt;&gt;"",วันทำงาน!E482,"")</f>
        <v/>
      </c>
      <c r="G482" s="124" t="str">
        <f>IF(วันทำงาน!F482&lt;&gt;"",วันทำงาน!F482,"")</f>
        <v/>
      </c>
      <c r="H482" s="136" t="str">
        <f>IF(F482="Salesman",วันทำงาน!G482,"")</f>
        <v/>
      </c>
      <c r="I482" s="141" t="str">
        <f>IF($H482="","",AB482/$R482*(100%-เงื่อนไข!$B$4))</f>
        <v/>
      </c>
      <c r="J482" s="141" t="str">
        <f>IF($H482="","",AK482/$R482*(100%-เงื่อนไข!$B$4))</f>
        <v/>
      </c>
      <c r="K482" s="141" t="str">
        <f>IF($H482="","",AT482/$R482*(100%-เงื่อนไข!$B$4))</f>
        <v/>
      </c>
      <c r="L482" s="141" t="str">
        <f t="shared" si="100"/>
        <v/>
      </c>
      <c r="M482" s="142" t="str">
        <f>IF((OR(วันทำงาน!H482="",$F$1="")),"",IF(F482="Salesman",วันทำงาน!H482,""))</f>
        <v/>
      </c>
      <c r="N482" s="111">
        <f>IF($M482="",0,IF($X482="P",Y482*เงื่อนไข!$C$5,0))</f>
        <v>0</v>
      </c>
      <c r="O482" s="111">
        <f>IF($M482="",0,IF($X482="P",AH482*เงื่อนไข!$C$5,0))</f>
        <v>0</v>
      </c>
      <c r="P482" s="141">
        <f>IF($M482="",0,IF($X482="P",AQ482*เงื่อนไข!$C$5,0))</f>
        <v>0</v>
      </c>
      <c r="Q482" s="141">
        <f t="shared" si="101"/>
        <v>0</v>
      </c>
      <c r="R482" s="124" t="str">
        <f>IF($A482="","",IF(วันทำงาน!J482&lt;&gt;"",วันทำงาน!J482,""))</f>
        <v/>
      </c>
      <c r="S482" s="124" t="str">
        <f>IF($A482="","",IF(วันทำงาน!K482&lt;&gt;"",วันทำงาน!K482,""))</f>
        <v/>
      </c>
      <c r="T482" s="156">
        <f>IF(วันทำงาน!AZ482&lt;&gt;"",IF(วันทำงาน!AZ482&gt;S482,S482,วันทำงาน!AZ482),"")</f>
        <v>1</v>
      </c>
      <c r="U482" s="106" t="str">
        <f>IF(A482="","",เงื่อนไข!C$4)</f>
        <v/>
      </c>
      <c r="V482" s="106">
        <f t="shared" si="102"/>
        <v>0</v>
      </c>
      <c r="W482" s="105" t="str">
        <f t="shared" si="103"/>
        <v/>
      </c>
      <c r="X482" s="186" t="str">
        <f t="shared" si="104"/>
        <v/>
      </c>
      <c r="Y482" s="184">
        <f>วันทำงาน!AQ482</f>
        <v>0</v>
      </c>
      <c r="Z482" s="150"/>
      <c r="AA482" s="150">
        <f>IF($W482="",0,IF($W482&gt;=100%,เงื่อนไข!$H$4,IF($W482&gt;=80%,เงื่อนไข!$G$4,IF($W482&gt;=50%,เงื่อนไข!$F$4,IF($W482&lt;50%,เงื่อนไข!$E$4)))))</f>
        <v>0</v>
      </c>
      <c r="AB482" s="179">
        <f t="shared" si="105"/>
        <v>0</v>
      </c>
      <c r="AC482" s="141">
        <f t="shared" si="106"/>
        <v>0</v>
      </c>
      <c r="AD482" s="175">
        <f>IF(AB482=0,0,AB482/$R482*เงื่อนไข!$B$4)</f>
        <v>0</v>
      </c>
      <c r="AE482" s="181">
        <f t="shared" si="111"/>
        <v>0</v>
      </c>
      <c r="AF482" s="175">
        <f>SUMIF(วันทำงาน!$F$554:$F$687,$B482,วันทำงาน!$J$554:$J$687)</f>
        <v>0</v>
      </c>
      <c r="AG482" s="182">
        <f>IF((AND($W482&gt;=100%,$W482&lt;&gt;"")),เงื่อนไข!$F$8*Y482/$V482,0)</f>
        <v>0</v>
      </c>
      <c r="AH482" s="181">
        <f>SUM(วันทำงาน!AR482:AT482,วันทำงาน!AV482:AX482)</f>
        <v>0</v>
      </c>
      <c r="AI482" s="150"/>
      <c r="AJ482" s="150">
        <f>IF($W482="",0,IF($W482&gt;=100%,เงื่อนไข!$L$4,IF($W482&gt;=80%,เงื่อนไข!$K$4,IF($W482&gt;=50%,เงื่อนไข!$J$4,IF($W482&lt;50%,เงื่อนไข!$I$4)))))</f>
        <v>0</v>
      </c>
      <c r="AK482" s="179">
        <f t="shared" si="107"/>
        <v>0</v>
      </c>
      <c r="AL482" s="175">
        <f t="shared" si="108"/>
        <v>0</v>
      </c>
      <c r="AM482" s="175">
        <f>IF(AK482=0,0,AK482/$R482*เงื่อนไข!$B$4)</f>
        <v>0</v>
      </c>
      <c r="AN482" s="181">
        <f t="shared" si="112"/>
        <v>0</v>
      </c>
      <c r="AO482" s="175">
        <f>SUMIF(วันทำงาน!$F$554:$F$687,$B482,วันทำงาน!$K$554:$K$687)</f>
        <v>0</v>
      </c>
      <c r="AP482" s="182">
        <f>IF((AND($W482&gt;=100%,$W482&lt;&gt;"")),เงื่อนไข!$F$8*AH482/$V482,0)</f>
        <v>0</v>
      </c>
      <c r="AQ482" s="184">
        <f>วันทำงาน!AU482</f>
        <v>0</v>
      </c>
      <c r="AR482" s="150"/>
      <c r="AS482" s="150">
        <f>IF(W482="",0,IF($W482&gt;=100%,เงื่อนไข!$P$4,IF($W482&gt;=80%,เงื่อนไข!$O$4,IF($W482&gt;=50%,เงื่อนไข!$N$4,IF($W482&lt;50%,เงื่อนไข!$M$4)))))</f>
        <v>0</v>
      </c>
      <c r="AT482" s="179">
        <f t="shared" si="109"/>
        <v>0</v>
      </c>
      <c r="AU482" s="175">
        <f t="shared" si="110"/>
        <v>0</v>
      </c>
      <c r="AV482" s="175">
        <f>IF(AT482=0,0,AT482/$R482*เงื่อนไข!$B$4)</f>
        <v>0</v>
      </c>
      <c r="AW482" s="181">
        <f t="shared" si="113"/>
        <v>0</v>
      </c>
      <c r="AX482" s="175">
        <f>SUMIF(วันทำงาน!$F$554:$F$687,$B482,วันทำงาน!$L$554:$L$687)</f>
        <v>0</v>
      </c>
      <c r="AY482" s="182">
        <f>IF((AND($W482&gt;=100%,$W482&lt;&gt;"")),เงื่อนไข!$F$8*AQ482/$V482,0)</f>
        <v>0</v>
      </c>
    </row>
    <row r="483" spans="1:51" s="6" customFormat="1" x14ac:dyDescent="0.25">
      <c r="A483" s="124" t="str">
        <f>IF(วันทำงาน!A483&lt;&gt;"",วันทำงาน!A483,"")</f>
        <v/>
      </c>
      <c r="B483" s="124" t="str">
        <f>IF(วันทำงาน!B483&lt;&gt;"",วันทำงาน!B483,"")</f>
        <v/>
      </c>
      <c r="C483" s="124"/>
      <c r="D483" s="124" t="str">
        <f>IF(วันทำงาน!C483&lt;&gt;"",วันทำงาน!C483,"")</f>
        <v/>
      </c>
      <c r="E483" s="125" t="str">
        <f>IF(วันทำงาน!D483&lt;&gt;"",วันทำงาน!D483,"")</f>
        <v/>
      </c>
      <c r="F483" s="90" t="str">
        <f>IF(วันทำงาน!E483&lt;&gt;"",วันทำงาน!E483,"")</f>
        <v/>
      </c>
      <c r="G483" s="124" t="str">
        <f>IF(วันทำงาน!F483&lt;&gt;"",วันทำงาน!F483,"")</f>
        <v/>
      </c>
      <c r="H483" s="136" t="str">
        <f>IF(F483="Salesman",วันทำงาน!G483,"")</f>
        <v/>
      </c>
      <c r="I483" s="141" t="str">
        <f>IF($H483="","",AB483/$R483*(100%-เงื่อนไข!$B$4))</f>
        <v/>
      </c>
      <c r="J483" s="141" t="str">
        <f>IF($H483="","",AK483/$R483*(100%-เงื่อนไข!$B$4))</f>
        <v/>
      </c>
      <c r="K483" s="141" t="str">
        <f>IF($H483="","",AT483/$R483*(100%-เงื่อนไข!$B$4))</f>
        <v/>
      </c>
      <c r="L483" s="141" t="str">
        <f t="shared" si="100"/>
        <v/>
      </c>
      <c r="M483" s="142" t="str">
        <f>IF((OR(วันทำงาน!H483="",$F$1="")),"",IF(F483="Salesman",วันทำงาน!H483,""))</f>
        <v/>
      </c>
      <c r="N483" s="111">
        <f>IF($M483="",0,IF($X483="P",Y483*เงื่อนไข!$C$5,0))</f>
        <v>0</v>
      </c>
      <c r="O483" s="111">
        <f>IF($M483="",0,IF($X483="P",AH483*เงื่อนไข!$C$5,0))</f>
        <v>0</v>
      </c>
      <c r="P483" s="141">
        <f>IF($M483="",0,IF($X483="P",AQ483*เงื่อนไข!$C$5,0))</f>
        <v>0</v>
      </c>
      <c r="Q483" s="141">
        <f t="shared" si="101"/>
        <v>0</v>
      </c>
      <c r="R483" s="124" t="str">
        <f>IF($A483="","",IF(วันทำงาน!J483&lt;&gt;"",วันทำงาน!J483,""))</f>
        <v/>
      </c>
      <c r="S483" s="124" t="str">
        <f>IF($A483="","",IF(วันทำงาน!K483&lt;&gt;"",วันทำงาน!K483,""))</f>
        <v/>
      </c>
      <c r="T483" s="156">
        <f>IF(วันทำงาน!AZ483&lt;&gt;"",IF(วันทำงาน!AZ483&gt;S483,S483,วันทำงาน!AZ483),"")</f>
        <v>1</v>
      </c>
      <c r="U483" s="106" t="str">
        <f>IF(A483="","",เงื่อนไข!C$4)</f>
        <v/>
      </c>
      <c r="V483" s="106">
        <f t="shared" si="102"/>
        <v>0</v>
      </c>
      <c r="W483" s="105" t="str">
        <f t="shared" si="103"/>
        <v/>
      </c>
      <c r="X483" s="186" t="str">
        <f t="shared" si="104"/>
        <v/>
      </c>
      <c r="Y483" s="184">
        <f>วันทำงาน!AQ483</f>
        <v>0</v>
      </c>
      <c r="Z483" s="150"/>
      <c r="AA483" s="150">
        <f>IF($W483="",0,IF($W483&gt;=100%,เงื่อนไข!$H$4,IF($W483&gt;=80%,เงื่อนไข!$G$4,IF($W483&gt;=50%,เงื่อนไข!$F$4,IF($W483&lt;50%,เงื่อนไข!$E$4)))))</f>
        <v>0</v>
      </c>
      <c r="AB483" s="179">
        <f t="shared" si="105"/>
        <v>0</v>
      </c>
      <c r="AC483" s="141">
        <f t="shared" si="106"/>
        <v>0</v>
      </c>
      <c r="AD483" s="175">
        <f>IF(AB483=0,0,AB483/$R483*เงื่อนไข!$B$4)</f>
        <v>0</v>
      </c>
      <c r="AE483" s="181">
        <f t="shared" si="111"/>
        <v>0</v>
      </c>
      <c r="AF483" s="175">
        <f>SUMIF(วันทำงาน!$F$554:$F$687,$B483,วันทำงาน!$J$554:$J$687)</f>
        <v>0</v>
      </c>
      <c r="AG483" s="182">
        <f>IF((AND($W483&gt;=100%,$W483&lt;&gt;"")),เงื่อนไข!$F$8*Y483/$V483,0)</f>
        <v>0</v>
      </c>
      <c r="AH483" s="181">
        <f>SUM(วันทำงาน!AR483:AT483,วันทำงาน!AV483:AX483)</f>
        <v>0</v>
      </c>
      <c r="AI483" s="150"/>
      <c r="AJ483" s="150">
        <f>IF($W483="",0,IF($W483&gt;=100%,เงื่อนไข!$L$4,IF($W483&gt;=80%,เงื่อนไข!$K$4,IF($W483&gt;=50%,เงื่อนไข!$J$4,IF($W483&lt;50%,เงื่อนไข!$I$4)))))</f>
        <v>0</v>
      </c>
      <c r="AK483" s="179">
        <f t="shared" si="107"/>
        <v>0</v>
      </c>
      <c r="AL483" s="175">
        <f t="shared" si="108"/>
        <v>0</v>
      </c>
      <c r="AM483" s="175">
        <f>IF(AK483=0,0,AK483/$R483*เงื่อนไข!$B$4)</f>
        <v>0</v>
      </c>
      <c r="AN483" s="181">
        <f t="shared" si="112"/>
        <v>0</v>
      </c>
      <c r="AO483" s="175">
        <f>SUMIF(วันทำงาน!$F$554:$F$687,$B483,วันทำงาน!$K$554:$K$687)</f>
        <v>0</v>
      </c>
      <c r="AP483" s="182">
        <f>IF((AND($W483&gt;=100%,$W483&lt;&gt;"")),เงื่อนไข!$F$8*AH483/$V483,0)</f>
        <v>0</v>
      </c>
      <c r="AQ483" s="184">
        <f>วันทำงาน!AU483</f>
        <v>0</v>
      </c>
      <c r="AR483" s="150"/>
      <c r="AS483" s="150">
        <f>IF(W483="",0,IF($W483&gt;=100%,เงื่อนไข!$P$4,IF($W483&gt;=80%,เงื่อนไข!$O$4,IF($W483&gt;=50%,เงื่อนไข!$N$4,IF($W483&lt;50%,เงื่อนไข!$M$4)))))</f>
        <v>0</v>
      </c>
      <c r="AT483" s="179">
        <f t="shared" si="109"/>
        <v>0</v>
      </c>
      <c r="AU483" s="175">
        <f t="shared" si="110"/>
        <v>0</v>
      </c>
      <c r="AV483" s="175">
        <f>IF(AT483=0,0,AT483/$R483*เงื่อนไข!$B$4)</f>
        <v>0</v>
      </c>
      <c r="AW483" s="181">
        <f t="shared" si="113"/>
        <v>0</v>
      </c>
      <c r="AX483" s="175">
        <f>SUMIF(วันทำงาน!$F$554:$F$687,$B483,วันทำงาน!$L$554:$L$687)</f>
        <v>0</v>
      </c>
      <c r="AY483" s="182">
        <f>IF((AND($W483&gt;=100%,$W483&lt;&gt;"")),เงื่อนไข!$F$8*AQ483/$V483,0)</f>
        <v>0</v>
      </c>
    </row>
    <row r="484" spans="1:51" s="6" customFormat="1" x14ac:dyDescent="0.25">
      <c r="A484" s="124" t="str">
        <f>IF(วันทำงาน!A484&lt;&gt;"",วันทำงาน!A484,"")</f>
        <v/>
      </c>
      <c r="B484" s="124" t="str">
        <f>IF(วันทำงาน!B484&lt;&gt;"",วันทำงาน!B484,"")</f>
        <v/>
      </c>
      <c r="C484" s="124"/>
      <c r="D484" s="124" t="str">
        <f>IF(วันทำงาน!C484&lt;&gt;"",วันทำงาน!C484,"")</f>
        <v/>
      </c>
      <c r="E484" s="125" t="str">
        <f>IF(วันทำงาน!D484&lt;&gt;"",วันทำงาน!D484,"")</f>
        <v/>
      </c>
      <c r="F484" s="90" t="str">
        <f>IF(วันทำงาน!E484&lt;&gt;"",วันทำงาน!E484,"")</f>
        <v/>
      </c>
      <c r="G484" s="124" t="str">
        <f>IF(วันทำงาน!F484&lt;&gt;"",วันทำงาน!F484,"")</f>
        <v/>
      </c>
      <c r="H484" s="136" t="str">
        <f>IF(F484="Salesman",วันทำงาน!G484,"")</f>
        <v/>
      </c>
      <c r="I484" s="141" t="str">
        <f>IF($H484="","",AB484/$R484*(100%-เงื่อนไข!$B$4))</f>
        <v/>
      </c>
      <c r="J484" s="141" t="str">
        <f>IF($H484="","",AK484/$R484*(100%-เงื่อนไข!$B$4))</f>
        <v/>
      </c>
      <c r="K484" s="141" t="str">
        <f>IF($H484="","",AT484/$R484*(100%-เงื่อนไข!$B$4))</f>
        <v/>
      </c>
      <c r="L484" s="141" t="str">
        <f t="shared" si="100"/>
        <v/>
      </c>
      <c r="M484" s="142" t="str">
        <f>IF((OR(วันทำงาน!H484="",$F$1="")),"",IF(F484="Salesman",วันทำงาน!H484,""))</f>
        <v/>
      </c>
      <c r="N484" s="111">
        <f>IF($M484="",0,IF($X484="P",Y484*เงื่อนไข!$C$5,0))</f>
        <v>0</v>
      </c>
      <c r="O484" s="111">
        <f>IF($M484="",0,IF($X484="P",AH484*เงื่อนไข!$C$5,0))</f>
        <v>0</v>
      </c>
      <c r="P484" s="141">
        <f>IF($M484="",0,IF($X484="P",AQ484*เงื่อนไข!$C$5,0))</f>
        <v>0</v>
      </c>
      <c r="Q484" s="141">
        <f t="shared" si="101"/>
        <v>0</v>
      </c>
      <c r="R484" s="124" t="str">
        <f>IF($A484="","",IF(วันทำงาน!J484&lt;&gt;"",วันทำงาน!J484,""))</f>
        <v/>
      </c>
      <c r="S484" s="124" t="str">
        <f>IF($A484="","",IF(วันทำงาน!K484&lt;&gt;"",วันทำงาน!K484,""))</f>
        <v/>
      </c>
      <c r="T484" s="156">
        <f>IF(วันทำงาน!AZ484&lt;&gt;"",IF(วันทำงาน!AZ484&gt;S484,S484,วันทำงาน!AZ484),"")</f>
        <v>1</v>
      </c>
      <c r="U484" s="106" t="str">
        <f>IF(A484="","",เงื่อนไข!C$4)</f>
        <v/>
      </c>
      <c r="V484" s="106">
        <f t="shared" si="102"/>
        <v>0</v>
      </c>
      <c r="W484" s="105" t="str">
        <f t="shared" si="103"/>
        <v/>
      </c>
      <c r="X484" s="186" t="str">
        <f t="shared" si="104"/>
        <v/>
      </c>
      <c r="Y484" s="184">
        <f>วันทำงาน!AQ484</f>
        <v>0</v>
      </c>
      <c r="Z484" s="150"/>
      <c r="AA484" s="150">
        <f>IF($W484="",0,IF($W484&gt;=100%,เงื่อนไข!$H$4,IF($W484&gt;=80%,เงื่อนไข!$G$4,IF($W484&gt;=50%,เงื่อนไข!$F$4,IF($W484&lt;50%,เงื่อนไข!$E$4)))))</f>
        <v>0</v>
      </c>
      <c r="AB484" s="179">
        <f t="shared" si="105"/>
        <v>0</v>
      </c>
      <c r="AC484" s="141">
        <f t="shared" si="106"/>
        <v>0</v>
      </c>
      <c r="AD484" s="175">
        <f>IF(AB484=0,0,AB484/$R484*เงื่อนไข!$B$4)</f>
        <v>0</v>
      </c>
      <c r="AE484" s="181">
        <f t="shared" si="111"/>
        <v>0</v>
      </c>
      <c r="AF484" s="175">
        <f>SUMIF(วันทำงาน!$F$554:$F$687,$B484,วันทำงาน!$J$554:$J$687)</f>
        <v>0</v>
      </c>
      <c r="AG484" s="182">
        <f>IF((AND($W484&gt;=100%,$W484&lt;&gt;"")),เงื่อนไข!$F$8*Y484/$V484,0)</f>
        <v>0</v>
      </c>
      <c r="AH484" s="181">
        <f>SUM(วันทำงาน!AR484:AT484,วันทำงาน!AV484:AX484)</f>
        <v>0</v>
      </c>
      <c r="AI484" s="150"/>
      <c r="AJ484" s="150">
        <f>IF($W484="",0,IF($W484&gt;=100%,เงื่อนไข!$L$4,IF($W484&gt;=80%,เงื่อนไข!$K$4,IF($W484&gt;=50%,เงื่อนไข!$J$4,IF($W484&lt;50%,เงื่อนไข!$I$4)))))</f>
        <v>0</v>
      </c>
      <c r="AK484" s="179">
        <f t="shared" si="107"/>
        <v>0</v>
      </c>
      <c r="AL484" s="175">
        <f t="shared" si="108"/>
        <v>0</v>
      </c>
      <c r="AM484" s="175">
        <f>IF(AK484=0,0,AK484/$R484*เงื่อนไข!$B$4)</f>
        <v>0</v>
      </c>
      <c r="AN484" s="181">
        <f t="shared" si="112"/>
        <v>0</v>
      </c>
      <c r="AO484" s="175">
        <f>SUMIF(วันทำงาน!$F$554:$F$687,$B484,วันทำงาน!$K$554:$K$687)</f>
        <v>0</v>
      </c>
      <c r="AP484" s="182">
        <f>IF((AND($W484&gt;=100%,$W484&lt;&gt;"")),เงื่อนไข!$F$8*AH484/$V484,0)</f>
        <v>0</v>
      </c>
      <c r="AQ484" s="184">
        <f>วันทำงาน!AU484</f>
        <v>0</v>
      </c>
      <c r="AR484" s="150"/>
      <c r="AS484" s="150">
        <f>IF(W484="",0,IF($W484&gt;=100%,เงื่อนไข!$P$4,IF($W484&gt;=80%,เงื่อนไข!$O$4,IF($W484&gt;=50%,เงื่อนไข!$N$4,IF($W484&lt;50%,เงื่อนไข!$M$4)))))</f>
        <v>0</v>
      </c>
      <c r="AT484" s="179">
        <f t="shared" si="109"/>
        <v>0</v>
      </c>
      <c r="AU484" s="175">
        <f t="shared" si="110"/>
        <v>0</v>
      </c>
      <c r="AV484" s="175">
        <f>IF(AT484=0,0,AT484/$R484*เงื่อนไข!$B$4)</f>
        <v>0</v>
      </c>
      <c r="AW484" s="181">
        <f t="shared" si="113"/>
        <v>0</v>
      </c>
      <c r="AX484" s="175">
        <f>SUMIF(วันทำงาน!$F$554:$F$687,$B484,วันทำงาน!$L$554:$L$687)</f>
        <v>0</v>
      </c>
      <c r="AY484" s="182">
        <f>IF((AND($W484&gt;=100%,$W484&lt;&gt;"")),เงื่อนไข!$F$8*AQ484/$V484,0)</f>
        <v>0</v>
      </c>
    </row>
    <row r="485" spans="1:51" s="6" customFormat="1" x14ac:dyDescent="0.25">
      <c r="A485" s="124" t="str">
        <f>IF(วันทำงาน!A485&lt;&gt;"",วันทำงาน!A485,"")</f>
        <v/>
      </c>
      <c r="B485" s="124" t="str">
        <f>IF(วันทำงาน!B485&lt;&gt;"",วันทำงาน!B485,"")</f>
        <v/>
      </c>
      <c r="C485" s="124"/>
      <c r="D485" s="124" t="str">
        <f>IF(วันทำงาน!C485&lt;&gt;"",วันทำงาน!C485,"")</f>
        <v/>
      </c>
      <c r="E485" s="125" t="str">
        <f>IF(วันทำงาน!D485&lt;&gt;"",วันทำงาน!D485,"")</f>
        <v/>
      </c>
      <c r="F485" s="90" t="str">
        <f>IF(วันทำงาน!E485&lt;&gt;"",วันทำงาน!E485,"")</f>
        <v/>
      </c>
      <c r="G485" s="124" t="str">
        <f>IF(วันทำงาน!F485&lt;&gt;"",วันทำงาน!F485,"")</f>
        <v/>
      </c>
      <c r="H485" s="136" t="str">
        <f>IF(F485="Salesman",วันทำงาน!G485,"")</f>
        <v/>
      </c>
      <c r="I485" s="141" t="str">
        <f>IF($H485="","",AB485/$R485*(100%-เงื่อนไข!$B$4))</f>
        <v/>
      </c>
      <c r="J485" s="141" t="str">
        <f>IF($H485="","",AK485/$R485*(100%-เงื่อนไข!$B$4))</f>
        <v/>
      </c>
      <c r="K485" s="141" t="str">
        <f>IF($H485="","",AT485/$R485*(100%-เงื่อนไข!$B$4))</f>
        <v/>
      </c>
      <c r="L485" s="141" t="str">
        <f t="shared" si="100"/>
        <v/>
      </c>
      <c r="M485" s="142" t="str">
        <f>IF((OR(วันทำงาน!H485="",$F$1="")),"",IF(F485="Salesman",วันทำงาน!H485,""))</f>
        <v/>
      </c>
      <c r="N485" s="111">
        <f>IF($M485="",0,IF($X485="P",Y485*เงื่อนไข!$C$5,0))</f>
        <v>0</v>
      </c>
      <c r="O485" s="111">
        <f>IF($M485="",0,IF($X485="P",AH485*เงื่อนไข!$C$5,0))</f>
        <v>0</v>
      </c>
      <c r="P485" s="141">
        <f>IF($M485="",0,IF($X485="P",AQ485*เงื่อนไข!$C$5,0))</f>
        <v>0</v>
      </c>
      <c r="Q485" s="141">
        <f t="shared" si="101"/>
        <v>0</v>
      </c>
      <c r="R485" s="124" t="str">
        <f>IF($A485="","",IF(วันทำงาน!J485&lt;&gt;"",วันทำงาน!J485,""))</f>
        <v/>
      </c>
      <c r="S485" s="124" t="str">
        <f>IF($A485="","",IF(วันทำงาน!K485&lt;&gt;"",วันทำงาน!K485,""))</f>
        <v/>
      </c>
      <c r="T485" s="156">
        <f>IF(วันทำงาน!AZ485&lt;&gt;"",IF(วันทำงาน!AZ485&gt;S485,S485,วันทำงาน!AZ485),"")</f>
        <v>1</v>
      </c>
      <c r="U485" s="106" t="str">
        <f>IF(A485="","",เงื่อนไข!C$4)</f>
        <v/>
      </c>
      <c r="V485" s="106">
        <f t="shared" si="102"/>
        <v>0</v>
      </c>
      <c r="W485" s="105" t="str">
        <f t="shared" si="103"/>
        <v/>
      </c>
      <c r="X485" s="186" t="str">
        <f t="shared" si="104"/>
        <v/>
      </c>
      <c r="Y485" s="184">
        <f>วันทำงาน!AQ485</f>
        <v>0</v>
      </c>
      <c r="Z485" s="150"/>
      <c r="AA485" s="150">
        <f>IF($W485="",0,IF($W485&gt;=100%,เงื่อนไข!$H$4,IF($W485&gt;=80%,เงื่อนไข!$G$4,IF($W485&gt;=50%,เงื่อนไข!$F$4,IF($W485&lt;50%,เงื่อนไข!$E$4)))))</f>
        <v>0</v>
      </c>
      <c r="AB485" s="179">
        <f t="shared" si="105"/>
        <v>0</v>
      </c>
      <c r="AC485" s="141">
        <f t="shared" si="106"/>
        <v>0</v>
      </c>
      <c r="AD485" s="175">
        <f>IF(AB485=0,0,AB485/$R485*เงื่อนไข!$B$4)</f>
        <v>0</v>
      </c>
      <c r="AE485" s="181">
        <f t="shared" si="111"/>
        <v>0</v>
      </c>
      <c r="AF485" s="175">
        <f>SUMIF(วันทำงาน!$F$554:$F$687,$B485,วันทำงาน!$J$554:$J$687)</f>
        <v>0</v>
      </c>
      <c r="AG485" s="182">
        <f>IF((AND($W485&gt;=100%,$W485&lt;&gt;"")),เงื่อนไข!$F$8*Y485/$V485,0)</f>
        <v>0</v>
      </c>
      <c r="AH485" s="181">
        <f>SUM(วันทำงาน!AR485:AT485,วันทำงาน!AV485:AX485)</f>
        <v>0</v>
      </c>
      <c r="AI485" s="150"/>
      <c r="AJ485" s="150">
        <f>IF($W485="",0,IF($W485&gt;=100%,เงื่อนไข!$L$4,IF($W485&gt;=80%,เงื่อนไข!$K$4,IF($W485&gt;=50%,เงื่อนไข!$J$4,IF($W485&lt;50%,เงื่อนไข!$I$4)))))</f>
        <v>0</v>
      </c>
      <c r="AK485" s="179">
        <f t="shared" si="107"/>
        <v>0</v>
      </c>
      <c r="AL485" s="175">
        <f t="shared" si="108"/>
        <v>0</v>
      </c>
      <c r="AM485" s="175">
        <f>IF(AK485=0,0,AK485/$R485*เงื่อนไข!$B$4)</f>
        <v>0</v>
      </c>
      <c r="AN485" s="181">
        <f t="shared" si="112"/>
        <v>0</v>
      </c>
      <c r="AO485" s="175">
        <f>SUMIF(วันทำงาน!$F$554:$F$687,$B485,วันทำงาน!$K$554:$K$687)</f>
        <v>0</v>
      </c>
      <c r="AP485" s="182">
        <f>IF((AND($W485&gt;=100%,$W485&lt;&gt;"")),เงื่อนไข!$F$8*AH485/$V485,0)</f>
        <v>0</v>
      </c>
      <c r="AQ485" s="184">
        <f>วันทำงาน!AU485</f>
        <v>0</v>
      </c>
      <c r="AR485" s="150"/>
      <c r="AS485" s="150">
        <f>IF(W485="",0,IF($W485&gt;=100%,เงื่อนไข!$P$4,IF($W485&gt;=80%,เงื่อนไข!$O$4,IF($W485&gt;=50%,เงื่อนไข!$N$4,IF($W485&lt;50%,เงื่อนไข!$M$4)))))</f>
        <v>0</v>
      </c>
      <c r="AT485" s="179">
        <f t="shared" si="109"/>
        <v>0</v>
      </c>
      <c r="AU485" s="175">
        <f t="shared" si="110"/>
        <v>0</v>
      </c>
      <c r="AV485" s="175">
        <f>IF(AT485=0,0,AT485/$R485*เงื่อนไข!$B$4)</f>
        <v>0</v>
      </c>
      <c r="AW485" s="181">
        <f t="shared" si="113"/>
        <v>0</v>
      </c>
      <c r="AX485" s="175">
        <f>SUMIF(วันทำงาน!$F$554:$F$687,$B485,วันทำงาน!$L$554:$L$687)</f>
        <v>0</v>
      </c>
      <c r="AY485" s="182">
        <f>IF((AND($W485&gt;=100%,$W485&lt;&gt;"")),เงื่อนไข!$F$8*AQ485/$V485,0)</f>
        <v>0</v>
      </c>
    </row>
    <row r="486" spans="1:51" s="6" customFormat="1" x14ac:dyDescent="0.25">
      <c r="A486" s="124" t="str">
        <f>IF(วันทำงาน!A486&lt;&gt;"",วันทำงาน!A486,"")</f>
        <v/>
      </c>
      <c r="B486" s="124" t="str">
        <f>IF(วันทำงาน!B486&lt;&gt;"",วันทำงาน!B486,"")</f>
        <v/>
      </c>
      <c r="C486" s="124"/>
      <c r="D486" s="124" t="str">
        <f>IF(วันทำงาน!C486&lt;&gt;"",วันทำงาน!C486,"")</f>
        <v/>
      </c>
      <c r="E486" s="125" t="str">
        <f>IF(วันทำงาน!D486&lt;&gt;"",วันทำงาน!D486,"")</f>
        <v/>
      </c>
      <c r="F486" s="90" t="str">
        <f>IF(วันทำงาน!E486&lt;&gt;"",วันทำงาน!E486,"")</f>
        <v/>
      </c>
      <c r="G486" s="124" t="str">
        <f>IF(วันทำงาน!F486&lt;&gt;"",วันทำงาน!F486,"")</f>
        <v/>
      </c>
      <c r="H486" s="136" t="str">
        <f>IF(F486="Salesman",วันทำงาน!G486,"")</f>
        <v/>
      </c>
      <c r="I486" s="141" t="str">
        <f>IF($H486="","",AB486/$R486*(100%-เงื่อนไข!$B$4))</f>
        <v/>
      </c>
      <c r="J486" s="141" t="str">
        <f>IF($H486="","",AK486/$R486*(100%-เงื่อนไข!$B$4))</f>
        <v/>
      </c>
      <c r="K486" s="141" t="str">
        <f>IF($H486="","",AT486/$R486*(100%-เงื่อนไข!$B$4))</f>
        <v/>
      </c>
      <c r="L486" s="141" t="str">
        <f t="shared" si="100"/>
        <v/>
      </c>
      <c r="M486" s="142" t="str">
        <f>IF((OR(วันทำงาน!H486="",$F$1="")),"",IF(F486="Salesman",วันทำงาน!H486,""))</f>
        <v/>
      </c>
      <c r="N486" s="111">
        <f>IF($M486="",0,IF($X486="P",Y486*เงื่อนไข!$C$5,0))</f>
        <v>0</v>
      </c>
      <c r="O486" s="111">
        <f>IF($M486="",0,IF($X486="P",AH486*เงื่อนไข!$C$5,0))</f>
        <v>0</v>
      </c>
      <c r="P486" s="141">
        <f>IF($M486="",0,IF($X486="P",AQ486*เงื่อนไข!$C$5,0))</f>
        <v>0</v>
      </c>
      <c r="Q486" s="141">
        <f t="shared" si="101"/>
        <v>0</v>
      </c>
      <c r="R486" s="124" t="str">
        <f>IF($A486="","",IF(วันทำงาน!J486&lt;&gt;"",วันทำงาน!J486,""))</f>
        <v/>
      </c>
      <c r="S486" s="124" t="str">
        <f>IF($A486="","",IF(วันทำงาน!K486&lt;&gt;"",วันทำงาน!K486,""))</f>
        <v/>
      </c>
      <c r="T486" s="156">
        <f>IF(วันทำงาน!AZ486&lt;&gt;"",IF(วันทำงาน!AZ486&gt;S486,S486,วันทำงาน!AZ486),"")</f>
        <v>1</v>
      </c>
      <c r="U486" s="106" t="str">
        <f>IF(A486="","",เงื่อนไข!C$4)</f>
        <v/>
      </c>
      <c r="V486" s="106">
        <f t="shared" si="102"/>
        <v>0</v>
      </c>
      <c r="W486" s="105" t="str">
        <f t="shared" si="103"/>
        <v/>
      </c>
      <c r="X486" s="186" t="str">
        <f t="shared" si="104"/>
        <v/>
      </c>
      <c r="Y486" s="184">
        <f>วันทำงาน!AQ486</f>
        <v>0</v>
      </c>
      <c r="Z486" s="150"/>
      <c r="AA486" s="150">
        <f>IF($W486="",0,IF($W486&gt;=100%,เงื่อนไข!$H$4,IF($W486&gt;=80%,เงื่อนไข!$G$4,IF($W486&gt;=50%,เงื่อนไข!$F$4,IF($W486&lt;50%,เงื่อนไข!$E$4)))))</f>
        <v>0</v>
      </c>
      <c r="AB486" s="179">
        <f t="shared" si="105"/>
        <v>0</v>
      </c>
      <c r="AC486" s="141">
        <f t="shared" si="106"/>
        <v>0</v>
      </c>
      <c r="AD486" s="175">
        <f>IF(AB486=0,0,AB486/$R486*เงื่อนไข!$B$4)</f>
        <v>0</v>
      </c>
      <c r="AE486" s="181">
        <f t="shared" si="111"/>
        <v>0</v>
      </c>
      <c r="AF486" s="175">
        <f>SUMIF(วันทำงาน!$F$554:$F$687,$B486,วันทำงาน!$J$554:$J$687)</f>
        <v>0</v>
      </c>
      <c r="AG486" s="182">
        <f>IF((AND($W486&gt;=100%,$W486&lt;&gt;"")),เงื่อนไข!$F$8*Y486/$V486,0)</f>
        <v>0</v>
      </c>
      <c r="AH486" s="181">
        <f>SUM(วันทำงาน!AR486:AT486,วันทำงาน!AV486:AX486)</f>
        <v>0</v>
      </c>
      <c r="AI486" s="150"/>
      <c r="AJ486" s="150">
        <f>IF($W486="",0,IF($W486&gt;=100%,เงื่อนไข!$L$4,IF($W486&gt;=80%,เงื่อนไข!$K$4,IF($W486&gt;=50%,เงื่อนไข!$J$4,IF($W486&lt;50%,เงื่อนไข!$I$4)))))</f>
        <v>0</v>
      </c>
      <c r="AK486" s="179">
        <f t="shared" si="107"/>
        <v>0</v>
      </c>
      <c r="AL486" s="175">
        <f t="shared" si="108"/>
        <v>0</v>
      </c>
      <c r="AM486" s="175">
        <f>IF(AK486=0,0,AK486/$R486*เงื่อนไข!$B$4)</f>
        <v>0</v>
      </c>
      <c r="AN486" s="181">
        <f t="shared" si="112"/>
        <v>0</v>
      </c>
      <c r="AO486" s="175">
        <f>SUMIF(วันทำงาน!$F$554:$F$687,$B486,วันทำงาน!$K$554:$K$687)</f>
        <v>0</v>
      </c>
      <c r="AP486" s="182">
        <f>IF((AND($W486&gt;=100%,$W486&lt;&gt;"")),เงื่อนไข!$F$8*AH486/$V486,0)</f>
        <v>0</v>
      </c>
      <c r="AQ486" s="184">
        <f>วันทำงาน!AU486</f>
        <v>0</v>
      </c>
      <c r="AR486" s="150"/>
      <c r="AS486" s="150">
        <f>IF(W486="",0,IF($W486&gt;=100%,เงื่อนไข!$P$4,IF($W486&gt;=80%,เงื่อนไข!$O$4,IF($W486&gt;=50%,เงื่อนไข!$N$4,IF($W486&lt;50%,เงื่อนไข!$M$4)))))</f>
        <v>0</v>
      </c>
      <c r="AT486" s="179">
        <f t="shared" si="109"/>
        <v>0</v>
      </c>
      <c r="AU486" s="175">
        <f t="shared" si="110"/>
        <v>0</v>
      </c>
      <c r="AV486" s="175">
        <f>IF(AT486=0,0,AT486/$R486*เงื่อนไข!$B$4)</f>
        <v>0</v>
      </c>
      <c r="AW486" s="181">
        <f t="shared" si="113"/>
        <v>0</v>
      </c>
      <c r="AX486" s="175">
        <f>SUMIF(วันทำงาน!$F$554:$F$687,$B486,วันทำงาน!$L$554:$L$687)</f>
        <v>0</v>
      </c>
      <c r="AY486" s="182">
        <f>IF((AND($W486&gt;=100%,$W486&lt;&gt;"")),เงื่อนไข!$F$8*AQ486/$V486,0)</f>
        <v>0</v>
      </c>
    </row>
    <row r="487" spans="1:51" s="6" customFormat="1" x14ac:dyDescent="0.25">
      <c r="A487" s="124" t="str">
        <f>IF(วันทำงาน!A487&lt;&gt;"",วันทำงาน!A487,"")</f>
        <v/>
      </c>
      <c r="B487" s="124" t="str">
        <f>IF(วันทำงาน!B487&lt;&gt;"",วันทำงาน!B487,"")</f>
        <v/>
      </c>
      <c r="C487" s="124"/>
      <c r="D487" s="124" t="str">
        <f>IF(วันทำงาน!C487&lt;&gt;"",วันทำงาน!C487,"")</f>
        <v/>
      </c>
      <c r="E487" s="125" t="str">
        <f>IF(วันทำงาน!D487&lt;&gt;"",วันทำงาน!D487,"")</f>
        <v/>
      </c>
      <c r="F487" s="90" t="str">
        <f>IF(วันทำงาน!E487&lt;&gt;"",วันทำงาน!E487,"")</f>
        <v/>
      </c>
      <c r="G487" s="124" t="str">
        <f>IF(วันทำงาน!F487&lt;&gt;"",วันทำงาน!F487,"")</f>
        <v/>
      </c>
      <c r="H487" s="136" t="str">
        <f>IF(F487="Salesman",วันทำงาน!G487,"")</f>
        <v/>
      </c>
      <c r="I487" s="141" t="str">
        <f>IF($H487="","",AB487/$R487*(100%-เงื่อนไข!$B$4))</f>
        <v/>
      </c>
      <c r="J487" s="141" t="str">
        <f>IF($H487="","",AK487/$R487*(100%-เงื่อนไข!$B$4))</f>
        <v/>
      </c>
      <c r="K487" s="141" t="str">
        <f>IF($H487="","",AT487/$R487*(100%-เงื่อนไข!$B$4))</f>
        <v/>
      </c>
      <c r="L487" s="141" t="str">
        <f t="shared" si="100"/>
        <v/>
      </c>
      <c r="M487" s="142" t="str">
        <f>IF((OR(วันทำงาน!H487="",$F$1="")),"",IF(F487="Salesman",วันทำงาน!H487,""))</f>
        <v/>
      </c>
      <c r="N487" s="111">
        <f>IF($M487="",0,IF($X487="P",Y487*เงื่อนไข!$C$5,0))</f>
        <v>0</v>
      </c>
      <c r="O487" s="111">
        <f>IF($M487="",0,IF($X487="P",AH487*เงื่อนไข!$C$5,0))</f>
        <v>0</v>
      </c>
      <c r="P487" s="141">
        <f>IF($M487="",0,IF($X487="P",AQ487*เงื่อนไข!$C$5,0))</f>
        <v>0</v>
      </c>
      <c r="Q487" s="141">
        <f t="shared" si="101"/>
        <v>0</v>
      </c>
      <c r="R487" s="124" t="str">
        <f>IF($A487="","",IF(วันทำงาน!J487&lt;&gt;"",วันทำงาน!J487,""))</f>
        <v/>
      </c>
      <c r="S487" s="124" t="str">
        <f>IF($A487="","",IF(วันทำงาน!K487&lt;&gt;"",วันทำงาน!K487,""))</f>
        <v/>
      </c>
      <c r="T487" s="156">
        <f>IF(วันทำงาน!AZ487&lt;&gt;"",IF(วันทำงาน!AZ487&gt;S487,S487,วันทำงาน!AZ487),"")</f>
        <v>1</v>
      </c>
      <c r="U487" s="106" t="str">
        <f>IF(A487="","",เงื่อนไข!C$4)</f>
        <v/>
      </c>
      <c r="V487" s="106">
        <f t="shared" si="102"/>
        <v>0</v>
      </c>
      <c r="W487" s="105" t="str">
        <f t="shared" si="103"/>
        <v/>
      </c>
      <c r="X487" s="186" t="str">
        <f t="shared" si="104"/>
        <v/>
      </c>
      <c r="Y487" s="184">
        <f>วันทำงาน!AQ487</f>
        <v>0</v>
      </c>
      <c r="Z487" s="150"/>
      <c r="AA487" s="150">
        <f>IF($W487="",0,IF($W487&gt;=100%,เงื่อนไข!$H$4,IF($W487&gt;=80%,เงื่อนไข!$G$4,IF($W487&gt;=50%,เงื่อนไข!$F$4,IF($W487&lt;50%,เงื่อนไข!$E$4)))))</f>
        <v>0</v>
      </c>
      <c r="AB487" s="179">
        <f t="shared" si="105"/>
        <v>0</v>
      </c>
      <c r="AC487" s="141">
        <f t="shared" si="106"/>
        <v>0</v>
      </c>
      <c r="AD487" s="175">
        <f>IF(AB487=0,0,AB487/$R487*เงื่อนไข!$B$4)</f>
        <v>0</v>
      </c>
      <c r="AE487" s="181">
        <f t="shared" si="111"/>
        <v>0</v>
      </c>
      <c r="AF487" s="175">
        <f>SUMIF(วันทำงาน!$F$554:$F$687,$B487,วันทำงาน!$J$554:$J$687)</f>
        <v>0</v>
      </c>
      <c r="AG487" s="182">
        <f>IF((AND($W487&gt;=100%,$W487&lt;&gt;"")),เงื่อนไข!$F$8*Y487/$V487,0)</f>
        <v>0</v>
      </c>
      <c r="AH487" s="181">
        <f>SUM(วันทำงาน!AR487:AT487,วันทำงาน!AV487:AX487)</f>
        <v>0</v>
      </c>
      <c r="AI487" s="150"/>
      <c r="AJ487" s="150">
        <f>IF($W487="",0,IF($W487&gt;=100%,เงื่อนไข!$L$4,IF($W487&gt;=80%,เงื่อนไข!$K$4,IF($W487&gt;=50%,เงื่อนไข!$J$4,IF($W487&lt;50%,เงื่อนไข!$I$4)))))</f>
        <v>0</v>
      </c>
      <c r="AK487" s="179">
        <f t="shared" si="107"/>
        <v>0</v>
      </c>
      <c r="AL487" s="175">
        <f t="shared" si="108"/>
        <v>0</v>
      </c>
      <c r="AM487" s="175">
        <f>IF(AK487=0,0,AK487/$R487*เงื่อนไข!$B$4)</f>
        <v>0</v>
      </c>
      <c r="AN487" s="181">
        <f t="shared" si="112"/>
        <v>0</v>
      </c>
      <c r="AO487" s="175">
        <f>SUMIF(วันทำงาน!$F$554:$F$687,$B487,วันทำงาน!$K$554:$K$687)</f>
        <v>0</v>
      </c>
      <c r="AP487" s="182">
        <f>IF((AND($W487&gt;=100%,$W487&lt;&gt;"")),เงื่อนไข!$F$8*AH487/$V487,0)</f>
        <v>0</v>
      </c>
      <c r="AQ487" s="184">
        <f>วันทำงาน!AU487</f>
        <v>0</v>
      </c>
      <c r="AR487" s="150"/>
      <c r="AS487" s="150">
        <f>IF(W487="",0,IF($W487&gt;=100%,เงื่อนไข!$P$4,IF($W487&gt;=80%,เงื่อนไข!$O$4,IF($W487&gt;=50%,เงื่อนไข!$N$4,IF($W487&lt;50%,เงื่อนไข!$M$4)))))</f>
        <v>0</v>
      </c>
      <c r="AT487" s="179">
        <f t="shared" si="109"/>
        <v>0</v>
      </c>
      <c r="AU487" s="175">
        <f t="shared" si="110"/>
        <v>0</v>
      </c>
      <c r="AV487" s="175">
        <f>IF(AT487=0,0,AT487/$R487*เงื่อนไข!$B$4)</f>
        <v>0</v>
      </c>
      <c r="AW487" s="181">
        <f t="shared" si="113"/>
        <v>0</v>
      </c>
      <c r="AX487" s="175">
        <f>SUMIF(วันทำงาน!$F$554:$F$687,$B487,วันทำงาน!$L$554:$L$687)</f>
        <v>0</v>
      </c>
      <c r="AY487" s="182">
        <f>IF((AND($W487&gt;=100%,$W487&lt;&gt;"")),เงื่อนไข!$F$8*AQ487/$V487,0)</f>
        <v>0</v>
      </c>
    </row>
    <row r="488" spans="1:51" s="6" customFormat="1" x14ac:dyDescent="0.25">
      <c r="A488" s="124" t="str">
        <f>IF(วันทำงาน!A488&lt;&gt;"",วันทำงาน!A488,"")</f>
        <v/>
      </c>
      <c r="B488" s="124" t="str">
        <f>IF(วันทำงาน!B488&lt;&gt;"",วันทำงาน!B488,"")</f>
        <v/>
      </c>
      <c r="C488" s="124"/>
      <c r="D488" s="124" t="str">
        <f>IF(วันทำงาน!C488&lt;&gt;"",วันทำงาน!C488,"")</f>
        <v/>
      </c>
      <c r="E488" s="125" t="str">
        <f>IF(วันทำงาน!D488&lt;&gt;"",วันทำงาน!D488,"")</f>
        <v/>
      </c>
      <c r="F488" s="90" t="str">
        <f>IF(วันทำงาน!E488&lt;&gt;"",วันทำงาน!E488,"")</f>
        <v/>
      </c>
      <c r="G488" s="124" t="str">
        <f>IF(วันทำงาน!F488&lt;&gt;"",วันทำงาน!F488,"")</f>
        <v/>
      </c>
      <c r="H488" s="136" t="str">
        <f>IF(F488="Salesman",วันทำงาน!G488,"")</f>
        <v/>
      </c>
      <c r="I488" s="141" t="str">
        <f>IF($H488="","",AB488/$R488*(100%-เงื่อนไข!$B$4))</f>
        <v/>
      </c>
      <c r="J488" s="141" t="str">
        <f>IF($H488="","",AK488/$R488*(100%-เงื่อนไข!$B$4))</f>
        <v/>
      </c>
      <c r="K488" s="141" t="str">
        <f>IF($H488="","",AT488/$R488*(100%-เงื่อนไข!$B$4))</f>
        <v/>
      </c>
      <c r="L488" s="141" t="str">
        <f t="shared" ref="L488:L550" si="114">IF(H488="","",SUM(I488:K488))</f>
        <v/>
      </c>
      <c r="M488" s="142" t="str">
        <f>IF((OR(วันทำงาน!H488="",$F$1="")),"",IF(F488="Salesman",วันทำงาน!H488,""))</f>
        <v/>
      </c>
      <c r="N488" s="111">
        <f>IF($M488="",0,IF($X488="P",Y488*เงื่อนไข!$C$5,0))</f>
        <v>0</v>
      </c>
      <c r="O488" s="111">
        <f>IF($M488="",0,IF($X488="P",AH488*เงื่อนไข!$C$5,0))</f>
        <v>0</v>
      </c>
      <c r="P488" s="141">
        <f>IF($M488="",0,IF($X488="P",AQ488*เงื่อนไข!$C$5,0))</f>
        <v>0</v>
      </c>
      <c r="Q488" s="141">
        <f t="shared" ref="Q488:Q550" si="115">IF(M488="",0,SUM(N488:P488))</f>
        <v>0</v>
      </c>
      <c r="R488" s="124" t="str">
        <f>IF($A488="","",IF(วันทำงาน!J488&lt;&gt;"",วันทำงาน!J488,""))</f>
        <v/>
      </c>
      <c r="S488" s="124" t="str">
        <f>IF($A488="","",IF(วันทำงาน!K488&lt;&gt;"",วันทำงาน!K488,""))</f>
        <v/>
      </c>
      <c r="T488" s="156">
        <f>IF(วันทำงาน!AZ488&lt;&gt;"",IF(วันทำงาน!AZ488&gt;S488,S488,วันทำงาน!AZ488),"")</f>
        <v>1</v>
      </c>
      <c r="U488" s="106" t="str">
        <f>IF(A488="","",เงื่อนไข!C$4)</f>
        <v/>
      </c>
      <c r="V488" s="106">
        <f t="shared" si="102"/>
        <v>0</v>
      </c>
      <c r="W488" s="105" t="str">
        <f t="shared" si="103"/>
        <v/>
      </c>
      <c r="X488" s="186" t="str">
        <f t="shared" si="104"/>
        <v/>
      </c>
      <c r="Y488" s="184">
        <f>วันทำงาน!AQ488</f>
        <v>0</v>
      </c>
      <c r="Z488" s="150"/>
      <c r="AA488" s="150">
        <f>IF($W488="",0,IF($W488&gt;=100%,เงื่อนไข!$H$4,IF($W488&gt;=80%,เงื่อนไข!$G$4,IF($W488&gt;=50%,เงื่อนไข!$F$4,IF($W488&lt;50%,เงื่อนไข!$E$4)))))</f>
        <v>0</v>
      </c>
      <c r="AB488" s="179">
        <f t="shared" si="105"/>
        <v>0</v>
      </c>
      <c r="AC488" s="141">
        <f t="shared" si="106"/>
        <v>0</v>
      </c>
      <c r="AD488" s="175">
        <f>IF(AB488=0,0,AB488/$R488*เงื่อนไข!$B$4)</f>
        <v>0</v>
      </c>
      <c r="AE488" s="181">
        <f t="shared" si="111"/>
        <v>0</v>
      </c>
      <c r="AF488" s="175">
        <f>SUMIF(วันทำงาน!$F$554:$F$687,$B488,วันทำงาน!$J$554:$J$687)</f>
        <v>0</v>
      </c>
      <c r="AG488" s="182">
        <f>IF((AND($W488&gt;=100%,$W488&lt;&gt;"")),เงื่อนไข!$F$8*Y488/$V488,0)</f>
        <v>0</v>
      </c>
      <c r="AH488" s="181">
        <f>SUM(วันทำงาน!AR488:AT488,วันทำงาน!AV488:AX488)</f>
        <v>0</v>
      </c>
      <c r="AI488" s="150"/>
      <c r="AJ488" s="150">
        <f>IF($W488="",0,IF($W488&gt;=100%,เงื่อนไข!$L$4,IF($W488&gt;=80%,เงื่อนไข!$K$4,IF($W488&gt;=50%,เงื่อนไข!$J$4,IF($W488&lt;50%,เงื่อนไข!$I$4)))))</f>
        <v>0</v>
      </c>
      <c r="AK488" s="179">
        <f t="shared" si="107"/>
        <v>0</v>
      </c>
      <c r="AL488" s="175">
        <f t="shared" si="108"/>
        <v>0</v>
      </c>
      <c r="AM488" s="175">
        <f>IF(AK488=0,0,AK488/$R488*เงื่อนไข!$B$4)</f>
        <v>0</v>
      </c>
      <c r="AN488" s="181">
        <f t="shared" si="112"/>
        <v>0</v>
      </c>
      <c r="AO488" s="175">
        <f>SUMIF(วันทำงาน!$F$554:$F$687,$B488,วันทำงาน!$K$554:$K$687)</f>
        <v>0</v>
      </c>
      <c r="AP488" s="182">
        <f>IF((AND($W488&gt;=100%,$W488&lt;&gt;"")),เงื่อนไข!$F$8*AH488/$V488,0)</f>
        <v>0</v>
      </c>
      <c r="AQ488" s="184">
        <f>วันทำงาน!AU488</f>
        <v>0</v>
      </c>
      <c r="AR488" s="150"/>
      <c r="AS488" s="150">
        <f>IF(W488="",0,IF($W488&gt;=100%,เงื่อนไข!$P$4,IF($W488&gt;=80%,เงื่อนไข!$O$4,IF($W488&gt;=50%,เงื่อนไข!$N$4,IF($W488&lt;50%,เงื่อนไข!$M$4)))))</f>
        <v>0</v>
      </c>
      <c r="AT488" s="179">
        <f t="shared" si="109"/>
        <v>0</v>
      </c>
      <c r="AU488" s="175">
        <f t="shared" si="110"/>
        <v>0</v>
      </c>
      <c r="AV488" s="175">
        <f>IF(AT488=0,0,AT488/$R488*เงื่อนไข!$B$4)</f>
        <v>0</v>
      </c>
      <c r="AW488" s="181">
        <f t="shared" si="113"/>
        <v>0</v>
      </c>
      <c r="AX488" s="175">
        <f>SUMIF(วันทำงาน!$F$554:$F$687,$B488,วันทำงาน!$L$554:$L$687)</f>
        <v>0</v>
      </c>
      <c r="AY488" s="182">
        <f>IF((AND($W488&gt;=100%,$W488&lt;&gt;"")),เงื่อนไข!$F$8*AQ488/$V488,0)</f>
        <v>0</v>
      </c>
    </row>
    <row r="489" spans="1:51" s="6" customFormat="1" x14ac:dyDescent="0.25">
      <c r="A489" s="124" t="str">
        <f>IF(วันทำงาน!A489&lt;&gt;"",วันทำงาน!A489,"")</f>
        <v/>
      </c>
      <c r="B489" s="124" t="str">
        <f>IF(วันทำงาน!B489&lt;&gt;"",วันทำงาน!B489,"")</f>
        <v/>
      </c>
      <c r="C489" s="124"/>
      <c r="D489" s="124" t="str">
        <f>IF(วันทำงาน!C489&lt;&gt;"",วันทำงาน!C489,"")</f>
        <v/>
      </c>
      <c r="E489" s="125" t="str">
        <f>IF(วันทำงาน!D489&lt;&gt;"",วันทำงาน!D489,"")</f>
        <v/>
      </c>
      <c r="F489" s="90" t="str">
        <f>IF(วันทำงาน!E489&lt;&gt;"",วันทำงาน!E489,"")</f>
        <v/>
      </c>
      <c r="G489" s="124" t="str">
        <f>IF(วันทำงาน!F489&lt;&gt;"",วันทำงาน!F489,"")</f>
        <v/>
      </c>
      <c r="H489" s="136" t="str">
        <f>IF(F489="Salesman",วันทำงาน!G489,"")</f>
        <v/>
      </c>
      <c r="I489" s="141" t="str">
        <f>IF($H489="","",AB489/$R489*(100%-เงื่อนไข!$B$4))</f>
        <v/>
      </c>
      <c r="J489" s="141" t="str">
        <f>IF($H489="","",AK489/$R489*(100%-เงื่อนไข!$B$4))</f>
        <v/>
      </c>
      <c r="K489" s="141" t="str">
        <f>IF($H489="","",AT489/$R489*(100%-เงื่อนไข!$B$4))</f>
        <v/>
      </c>
      <c r="L489" s="141" t="str">
        <f t="shared" si="114"/>
        <v/>
      </c>
      <c r="M489" s="142" t="str">
        <f>IF((OR(วันทำงาน!H489="",$F$1="")),"",IF(F489="Salesman",วันทำงาน!H489,""))</f>
        <v/>
      </c>
      <c r="N489" s="111">
        <f>IF($M489="",0,IF($X489="P",Y489*เงื่อนไข!$C$5,0))</f>
        <v>0</v>
      </c>
      <c r="O489" s="111">
        <f>IF($M489="",0,IF($X489="P",AH489*เงื่อนไข!$C$5,0))</f>
        <v>0</v>
      </c>
      <c r="P489" s="141">
        <f>IF($M489="",0,IF($X489="P",AQ489*เงื่อนไข!$C$5,0))</f>
        <v>0</v>
      </c>
      <c r="Q489" s="141">
        <f t="shared" si="115"/>
        <v>0</v>
      </c>
      <c r="R489" s="124" t="str">
        <f>IF($A489="","",IF(วันทำงาน!J489&lt;&gt;"",วันทำงาน!J489,""))</f>
        <v/>
      </c>
      <c r="S489" s="124" t="str">
        <f>IF($A489="","",IF(วันทำงาน!K489&lt;&gt;"",วันทำงาน!K489,""))</f>
        <v/>
      </c>
      <c r="T489" s="156">
        <f>IF(วันทำงาน!AZ489&lt;&gt;"",IF(วันทำงาน!AZ489&gt;S489,S489,วันทำงาน!AZ489),"")</f>
        <v>1</v>
      </c>
      <c r="U489" s="106" t="str">
        <f>IF(A489="","",เงื่อนไข!C$4)</f>
        <v/>
      </c>
      <c r="V489" s="106">
        <f t="shared" si="102"/>
        <v>0</v>
      </c>
      <c r="W489" s="105" t="str">
        <f t="shared" si="103"/>
        <v/>
      </c>
      <c r="X489" s="186" t="str">
        <f t="shared" si="104"/>
        <v/>
      </c>
      <c r="Y489" s="184">
        <f>วันทำงาน!AQ489</f>
        <v>0</v>
      </c>
      <c r="Z489" s="150"/>
      <c r="AA489" s="150">
        <f>IF($W489="",0,IF($W489&gt;=100%,เงื่อนไข!$H$4,IF($W489&gt;=80%,เงื่อนไข!$G$4,IF($W489&gt;=50%,เงื่อนไข!$F$4,IF($W489&lt;50%,เงื่อนไข!$E$4)))))</f>
        <v>0</v>
      </c>
      <c r="AB489" s="179">
        <f t="shared" si="105"/>
        <v>0</v>
      </c>
      <c r="AC489" s="141">
        <f t="shared" si="106"/>
        <v>0</v>
      </c>
      <c r="AD489" s="175">
        <f>IF(AB489=0,0,AB489/$R489*เงื่อนไข!$B$4)</f>
        <v>0</v>
      </c>
      <c r="AE489" s="181">
        <f t="shared" si="111"/>
        <v>0</v>
      </c>
      <c r="AF489" s="175">
        <f>SUMIF(วันทำงาน!$F$554:$F$687,$B489,วันทำงาน!$J$554:$J$687)</f>
        <v>0</v>
      </c>
      <c r="AG489" s="182">
        <f>IF((AND($W489&gt;=100%,$W489&lt;&gt;"")),เงื่อนไข!$F$8*Y489/$V489,0)</f>
        <v>0</v>
      </c>
      <c r="AH489" s="181">
        <f>SUM(วันทำงาน!AR489:AT489,วันทำงาน!AV489:AX489)</f>
        <v>0</v>
      </c>
      <c r="AI489" s="150"/>
      <c r="AJ489" s="150">
        <f>IF($W489="",0,IF($W489&gt;=100%,เงื่อนไข!$L$4,IF($W489&gt;=80%,เงื่อนไข!$K$4,IF($W489&gt;=50%,เงื่อนไข!$J$4,IF($W489&lt;50%,เงื่อนไข!$I$4)))))</f>
        <v>0</v>
      </c>
      <c r="AK489" s="179">
        <f t="shared" si="107"/>
        <v>0</v>
      </c>
      <c r="AL489" s="175">
        <f t="shared" si="108"/>
        <v>0</v>
      </c>
      <c r="AM489" s="175">
        <f>IF(AK489=0,0,AK489/$R489*เงื่อนไข!$B$4)</f>
        <v>0</v>
      </c>
      <c r="AN489" s="181">
        <f t="shared" si="112"/>
        <v>0</v>
      </c>
      <c r="AO489" s="175">
        <f>SUMIF(วันทำงาน!$F$554:$F$687,$B489,วันทำงาน!$K$554:$K$687)</f>
        <v>0</v>
      </c>
      <c r="AP489" s="182">
        <f>IF((AND($W489&gt;=100%,$W489&lt;&gt;"")),เงื่อนไข!$F$8*AH489/$V489,0)</f>
        <v>0</v>
      </c>
      <c r="AQ489" s="184">
        <f>วันทำงาน!AU489</f>
        <v>0</v>
      </c>
      <c r="AR489" s="150"/>
      <c r="AS489" s="150">
        <f>IF(W489="",0,IF($W489&gt;=100%,เงื่อนไข!$P$4,IF($W489&gt;=80%,เงื่อนไข!$O$4,IF($W489&gt;=50%,เงื่อนไข!$N$4,IF($W489&lt;50%,เงื่อนไข!$M$4)))))</f>
        <v>0</v>
      </c>
      <c r="AT489" s="179">
        <f t="shared" si="109"/>
        <v>0</v>
      </c>
      <c r="AU489" s="175">
        <f t="shared" si="110"/>
        <v>0</v>
      </c>
      <c r="AV489" s="175">
        <f>IF(AT489=0,0,AT489/$R489*เงื่อนไข!$B$4)</f>
        <v>0</v>
      </c>
      <c r="AW489" s="181">
        <f t="shared" si="113"/>
        <v>0</v>
      </c>
      <c r="AX489" s="175">
        <f>SUMIF(วันทำงาน!$F$554:$F$687,$B489,วันทำงาน!$L$554:$L$687)</f>
        <v>0</v>
      </c>
      <c r="AY489" s="182">
        <f>IF((AND($W489&gt;=100%,$W489&lt;&gt;"")),เงื่อนไข!$F$8*AQ489/$V489,0)</f>
        <v>0</v>
      </c>
    </row>
    <row r="490" spans="1:51" s="6" customFormat="1" x14ac:dyDescent="0.25">
      <c r="A490" s="124" t="str">
        <f>IF(วันทำงาน!A490&lt;&gt;"",วันทำงาน!A490,"")</f>
        <v/>
      </c>
      <c r="B490" s="124" t="str">
        <f>IF(วันทำงาน!B490&lt;&gt;"",วันทำงาน!B490,"")</f>
        <v/>
      </c>
      <c r="C490" s="124"/>
      <c r="D490" s="124" t="str">
        <f>IF(วันทำงาน!C490&lt;&gt;"",วันทำงาน!C490,"")</f>
        <v/>
      </c>
      <c r="E490" s="125" t="str">
        <f>IF(วันทำงาน!D490&lt;&gt;"",วันทำงาน!D490,"")</f>
        <v/>
      </c>
      <c r="F490" s="90" t="str">
        <f>IF(วันทำงาน!E490&lt;&gt;"",วันทำงาน!E490,"")</f>
        <v/>
      </c>
      <c r="G490" s="124" t="str">
        <f>IF(วันทำงาน!F490&lt;&gt;"",วันทำงาน!F490,"")</f>
        <v/>
      </c>
      <c r="H490" s="136" t="str">
        <f>IF(F490="Salesman",วันทำงาน!G490,"")</f>
        <v/>
      </c>
      <c r="I490" s="141" t="str">
        <f>IF($H490="","",AB490/$R490*(100%-เงื่อนไข!$B$4))</f>
        <v/>
      </c>
      <c r="J490" s="141" t="str">
        <f>IF($H490="","",AK490/$R490*(100%-เงื่อนไข!$B$4))</f>
        <v/>
      </c>
      <c r="K490" s="141" t="str">
        <f>IF($H490="","",AT490/$R490*(100%-เงื่อนไข!$B$4))</f>
        <v/>
      </c>
      <c r="L490" s="141" t="str">
        <f t="shared" si="114"/>
        <v/>
      </c>
      <c r="M490" s="142" t="str">
        <f>IF((OR(วันทำงาน!H490="",$F$1="")),"",IF(F490="Salesman",วันทำงาน!H490,""))</f>
        <v/>
      </c>
      <c r="N490" s="111">
        <f>IF($M490="",0,IF($X490="P",Y490*เงื่อนไข!$C$5,0))</f>
        <v>0</v>
      </c>
      <c r="O490" s="111">
        <f>IF($M490="",0,IF($X490="P",AH490*เงื่อนไข!$C$5,0))</f>
        <v>0</v>
      </c>
      <c r="P490" s="141">
        <f>IF($M490="",0,IF($X490="P",AQ490*เงื่อนไข!$C$5,0))</f>
        <v>0</v>
      </c>
      <c r="Q490" s="141">
        <f t="shared" si="115"/>
        <v>0</v>
      </c>
      <c r="R490" s="124" t="str">
        <f>IF($A490="","",IF(วันทำงาน!J490&lt;&gt;"",วันทำงาน!J490,""))</f>
        <v/>
      </c>
      <c r="S490" s="124" t="str">
        <f>IF($A490="","",IF(วันทำงาน!K490&lt;&gt;"",วันทำงาน!K490,""))</f>
        <v/>
      </c>
      <c r="T490" s="156">
        <f>IF(วันทำงาน!AZ490&lt;&gt;"",IF(วันทำงาน!AZ490&gt;S490,S490,วันทำงาน!AZ490),"")</f>
        <v>1</v>
      </c>
      <c r="U490" s="106" t="str">
        <f>IF(A490="","",เงื่อนไข!C$4)</f>
        <v/>
      </c>
      <c r="V490" s="106">
        <f t="shared" si="102"/>
        <v>0</v>
      </c>
      <c r="W490" s="105" t="str">
        <f t="shared" si="103"/>
        <v/>
      </c>
      <c r="X490" s="186" t="str">
        <f t="shared" si="104"/>
        <v/>
      </c>
      <c r="Y490" s="184">
        <f>วันทำงาน!AQ490</f>
        <v>0</v>
      </c>
      <c r="Z490" s="150"/>
      <c r="AA490" s="150">
        <f>IF($W490="",0,IF($W490&gt;=100%,เงื่อนไข!$H$4,IF($W490&gt;=80%,เงื่อนไข!$G$4,IF($W490&gt;=50%,เงื่อนไข!$F$4,IF($W490&lt;50%,เงื่อนไข!$E$4)))))</f>
        <v>0</v>
      </c>
      <c r="AB490" s="179">
        <f t="shared" si="105"/>
        <v>0</v>
      </c>
      <c r="AC490" s="141">
        <f t="shared" si="106"/>
        <v>0</v>
      </c>
      <c r="AD490" s="175">
        <f>IF(AB490=0,0,AB490/$R490*เงื่อนไข!$B$4)</f>
        <v>0</v>
      </c>
      <c r="AE490" s="181">
        <f t="shared" si="111"/>
        <v>0</v>
      </c>
      <c r="AF490" s="175">
        <f>SUMIF(วันทำงาน!$F$554:$F$687,$B490,วันทำงาน!$J$554:$J$687)</f>
        <v>0</v>
      </c>
      <c r="AG490" s="182">
        <f>IF((AND($W490&gt;=100%,$W490&lt;&gt;"")),เงื่อนไข!$F$8*Y490/$V490,0)</f>
        <v>0</v>
      </c>
      <c r="AH490" s="181">
        <f>SUM(วันทำงาน!AR490:AT490,วันทำงาน!AV490:AX490)</f>
        <v>0</v>
      </c>
      <c r="AI490" s="150"/>
      <c r="AJ490" s="150">
        <f>IF($W490="",0,IF($W490&gt;=100%,เงื่อนไข!$L$4,IF($W490&gt;=80%,เงื่อนไข!$K$4,IF($W490&gt;=50%,เงื่อนไข!$J$4,IF($W490&lt;50%,เงื่อนไข!$I$4)))))</f>
        <v>0</v>
      </c>
      <c r="AK490" s="179">
        <f t="shared" si="107"/>
        <v>0</v>
      </c>
      <c r="AL490" s="175">
        <f t="shared" si="108"/>
        <v>0</v>
      </c>
      <c r="AM490" s="175">
        <f>IF(AK490=0,0,AK490/$R490*เงื่อนไข!$B$4)</f>
        <v>0</v>
      </c>
      <c r="AN490" s="181">
        <f t="shared" si="112"/>
        <v>0</v>
      </c>
      <c r="AO490" s="175">
        <f>SUMIF(วันทำงาน!$F$554:$F$687,$B490,วันทำงาน!$K$554:$K$687)</f>
        <v>0</v>
      </c>
      <c r="AP490" s="182">
        <f>IF((AND($W490&gt;=100%,$W490&lt;&gt;"")),เงื่อนไข!$F$8*AH490/$V490,0)</f>
        <v>0</v>
      </c>
      <c r="AQ490" s="184">
        <f>วันทำงาน!AU490</f>
        <v>0</v>
      </c>
      <c r="AR490" s="150"/>
      <c r="AS490" s="150">
        <f>IF(W490="",0,IF($W490&gt;=100%,เงื่อนไข!$P$4,IF($W490&gt;=80%,เงื่อนไข!$O$4,IF($W490&gt;=50%,เงื่อนไข!$N$4,IF($W490&lt;50%,เงื่อนไข!$M$4)))))</f>
        <v>0</v>
      </c>
      <c r="AT490" s="179">
        <f t="shared" si="109"/>
        <v>0</v>
      </c>
      <c r="AU490" s="175">
        <f t="shared" si="110"/>
        <v>0</v>
      </c>
      <c r="AV490" s="175">
        <f>IF(AT490=0,0,AT490/$R490*เงื่อนไข!$B$4)</f>
        <v>0</v>
      </c>
      <c r="AW490" s="181">
        <f t="shared" si="113"/>
        <v>0</v>
      </c>
      <c r="AX490" s="175">
        <f>SUMIF(วันทำงาน!$F$554:$F$687,$B490,วันทำงาน!$L$554:$L$687)</f>
        <v>0</v>
      </c>
      <c r="AY490" s="182">
        <f>IF((AND($W490&gt;=100%,$W490&lt;&gt;"")),เงื่อนไข!$F$8*AQ490/$V490,0)</f>
        <v>0</v>
      </c>
    </row>
    <row r="491" spans="1:51" s="6" customFormat="1" x14ac:dyDescent="0.25">
      <c r="A491" s="124" t="str">
        <f>IF(วันทำงาน!A491&lt;&gt;"",วันทำงาน!A491,"")</f>
        <v/>
      </c>
      <c r="B491" s="124" t="str">
        <f>IF(วันทำงาน!B491&lt;&gt;"",วันทำงาน!B491,"")</f>
        <v/>
      </c>
      <c r="C491" s="124"/>
      <c r="D491" s="124" t="str">
        <f>IF(วันทำงาน!C491&lt;&gt;"",วันทำงาน!C491,"")</f>
        <v/>
      </c>
      <c r="E491" s="125" t="str">
        <f>IF(วันทำงาน!D491&lt;&gt;"",วันทำงาน!D491,"")</f>
        <v/>
      </c>
      <c r="F491" s="90" t="str">
        <f>IF(วันทำงาน!E491&lt;&gt;"",วันทำงาน!E491,"")</f>
        <v/>
      </c>
      <c r="G491" s="124" t="str">
        <f>IF(วันทำงาน!F491&lt;&gt;"",วันทำงาน!F491,"")</f>
        <v/>
      </c>
      <c r="H491" s="136" t="str">
        <f>IF(F491="Salesman",วันทำงาน!G491,"")</f>
        <v/>
      </c>
      <c r="I491" s="141" t="str">
        <f>IF($H491="","",AB491/$R491*(100%-เงื่อนไข!$B$4))</f>
        <v/>
      </c>
      <c r="J491" s="141" t="str">
        <f>IF($H491="","",AK491/$R491*(100%-เงื่อนไข!$B$4))</f>
        <v/>
      </c>
      <c r="K491" s="141" t="str">
        <f>IF($H491="","",AT491/$R491*(100%-เงื่อนไข!$B$4))</f>
        <v/>
      </c>
      <c r="L491" s="141" t="str">
        <f t="shared" si="114"/>
        <v/>
      </c>
      <c r="M491" s="142" t="str">
        <f>IF((OR(วันทำงาน!H491="",$F$1="")),"",IF(F491="Salesman",วันทำงาน!H491,""))</f>
        <v/>
      </c>
      <c r="N491" s="111">
        <f>IF($M491="",0,IF($X491="P",Y491*เงื่อนไข!$C$5,0))</f>
        <v>0</v>
      </c>
      <c r="O491" s="111">
        <f>IF($M491="",0,IF($X491="P",AH491*เงื่อนไข!$C$5,0))</f>
        <v>0</v>
      </c>
      <c r="P491" s="141">
        <f>IF($M491="",0,IF($X491="P",AQ491*เงื่อนไข!$C$5,0))</f>
        <v>0</v>
      </c>
      <c r="Q491" s="141">
        <f t="shared" si="115"/>
        <v>0</v>
      </c>
      <c r="R491" s="124" t="str">
        <f>IF($A491="","",IF(วันทำงาน!J491&lt;&gt;"",วันทำงาน!J491,""))</f>
        <v/>
      </c>
      <c r="S491" s="124" t="str">
        <f>IF($A491="","",IF(วันทำงาน!K491&lt;&gt;"",วันทำงาน!K491,""))</f>
        <v/>
      </c>
      <c r="T491" s="156">
        <f>IF(วันทำงาน!AZ491&lt;&gt;"",IF(วันทำงาน!AZ491&gt;S491,S491,วันทำงาน!AZ491),"")</f>
        <v>1</v>
      </c>
      <c r="U491" s="106" t="str">
        <f>IF(A491="","",เงื่อนไข!C$4)</f>
        <v/>
      </c>
      <c r="V491" s="106">
        <f t="shared" si="102"/>
        <v>0</v>
      </c>
      <c r="W491" s="105" t="str">
        <f t="shared" si="103"/>
        <v/>
      </c>
      <c r="X491" s="186" t="str">
        <f t="shared" si="104"/>
        <v/>
      </c>
      <c r="Y491" s="184">
        <f>วันทำงาน!AQ491</f>
        <v>0</v>
      </c>
      <c r="Z491" s="150"/>
      <c r="AA491" s="150">
        <f>IF($W491="",0,IF($W491&gt;=100%,เงื่อนไข!$H$4,IF($W491&gt;=80%,เงื่อนไข!$G$4,IF($W491&gt;=50%,เงื่อนไข!$F$4,IF($W491&lt;50%,เงื่อนไข!$E$4)))))</f>
        <v>0</v>
      </c>
      <c r="AB491" s="179">
        <f t="shared" si="105"/>
        <v>0</v>
      </c>
      <c r="AC491" s="141">
        <f t="shared" si="106"/>
        <v>0</v>
      </c>
      <c r="AD491" s="175">
        <f>IF(AB491=0,0,AB491/$R491*เงื่อนไข!$B$4)</f>
        <v>0</v>
      </c>
      <c r="AE491" s="181">
        <f t="shared" si="111"/>
        <v>0</v>
      </c>
      <c r="AF491" s="175">
        <f>SUMIF(วันทำงาน!$F$554:$F$687,$B491,วันทำงาน!$J$554:$J$687)</f>
        <v>0</v>
      </c>
      <c r="AG491" s="182">
        <f>IF((AND($W491&gt;=100%,$W491&lt;&gt;"")),เงื่อนไข!$F$8*Y491/$V491,0)</f>
        <v>0</v>
      </c>
      <c r="AH491" s="181">
        <f>SUM(วันทำงาน!AR491:AT491,วันทำงาน!AV491:AX491)</f>
        <v>0</v>
      </c>
      <c r="AI491" s="150"/>
      <c r="AJ491" s="150">
        <f>IF($W491="",0,IF($W491&gt;=100%,เงื่อนไข!$L$4,IF($W491&gt;=80%,เงื่อนไข!$K$4,IF($W491&gt;=50%,เงื่อนไข!$J$4,IF($W491&lt;50%,เงื่อนไข!$I$4)))))</f>
        <v>0</v>
      </c>
      <c r="AK491" s="179">
        <f t="shared" si="107"/>
        <v>0</v>
      </c>
      <c r="AL491" s="175">
        <f t="shared" si="108"/>
        <v>0</v>
      </c>
      <c r="AM491" s="175">
        <f>IF(AK491=0,0,AK491/$R491*เงื่อนไข!$B$4)</f>
        <v>0</v>
      </c>
      <c r="AN491" s="181">
        <f t="shared" si="112"/>
        <v>0</v>
      </c>
      <c r="AO491" s="175">
        <f>SUMIF(วันทำงาน!$F$554:$F$687,$B491,วันทำงาน!$K$554:$K$687)</f>
        <v>0</v>
      </c>
      <c r="AP491" s="182">
        <f>IF((AND($W491&gt;=100%,$W491&lt;&gt;"")),เงื่อนไข!$F$8*AH491/$V491,0)</f>
        <v>0</v>
      </c>
      <c r="AQ491" s="184">
        <f>วันทำงาน!AU491</f>
        <v>0</v>
      </c>
      <c r="AR491" s="150"/>
      <c r="AS491" s="150">
        <f>IF(W491="",0,IF($W491&gt;=100%,เงื่อนไข!$P$4,IF($W491&gt;=80%,เงื่อนไข!$O$4,IF($W491&gt;=50%,เงื่อนไข!$N$4,IF($W491&lt;50%,เงื่อนไข!$M$4)))))</f>
        <v>0</v>
      </c>
      <c r="AT491" s="179">
        <f t="shared" si="109"/>
        <v>0</v>
      </c>
      <c r="AU491" s="175">
        <f t="shared" si="110"/>
        <v>0</v>
      </c>
      <c r="AV491" s="175">
        <f>IF(AT491=0,0,AT491/$R491*เงื่อนไข!$B$4)</f>
        <v>0</v>
      </c>
      <c r="AW491" s="181">
        <f t="shared" si="113"/>
        <v>0</v>
      </c>
      <c r="AX491" s="175">
        <f>SUMIF(วันทำงาน!$F$554:$F$687,$B491,วันทำงาน!$L$554:$L$687)</f>
        <v>0</v>
      </c>
      <c r="AY491" s="182">
        <f>IF((AND($W491&gt;=100%,$W491&lt;&gt;"")),เงื่อนไข!$F$8*AQ491/$V491,0)</f>
        <v>0</v>
      </c>
    </row>
    <row r="492" spans="1:51" s="6" customFormat="1" x14ac:dyDescent="0.25">
      <c r="A492" s="124" t="str">
        <f>IF(วันทำงาน!A492&lt;&gt;"",วันทำงาน!A492,"")</f>
        <v/>
      </c>
      <c r="B492" s="124" t="str">
        <f>IF(วันทำงาน!B492&lt;&gt;"",วันทำงาน!B492,"")</f>
        <v/>
      </c>
      <c r="C492" s="124"/>
      <c r="D492" s="124" t="str">
        <f>IF(วันทำงาน!C492&lt;&gt;"",วันทำงาน!C492,"")</f>
        <v/>
      </c>
      <c r="E492" s="125" t="str">
        <f>IF(วันทำงาน!D492&lt;&gt;"",วันทำงาน!D492,"")</f>
        <v/>
      </c>
      <c r="F492" s="90" t="str">
        <f>IF(วันทำงาน!E492&lt;&gt;"",วันทำงาน!E492,"")</f>
        <v/>
      </c>
      <c r="G492" s="124" t="str">
        <f>IF(วันทำงาน!F492&lt;&gt;"",วันทำงาน!F492,"")</f>
        <v/>
      </c>
      <c r="H492" s="136" t="str">
        <f>IF(F492="Salesman",วันทำงาน!G492,"")</f>
        <v/>
      </c>
      <c r="I492" s="141" t="str">
        <f>IF($H492="","",AB492/$R492*(100%-เงื่อนไข!$B$4))</f>
        <v/>
      </c>
      <c r="J492" s="141" t="str">
        <f>IF($H492="","",AK492/$R492*(100%-เงื่อนไข!$B$4))</f>
        <v/>
      </c>
      <c r="K492" s="141" t="str">
        <f>IF($H492="","",AT492/$R492*(100%-เงื่อนไข!$B$4))</f>
        <v/>
      </c>
      <c r="L492" s="141" t="str">
        <f t="shared" si="114"/>
        <v/>
      </c>
      <c r="M492" s="142" t="str">
        <f>IF((OR(วันทำงาน!H492="",$F$1="")),"",IF(F492="Salesman",วันทำงาน!H492,""))</f>
        <v/>
      </c>
      <c r="N492" s="111">
        <f>IF($M492="",0,IF($X492="P",Y492*เงื่อนไข!$C$5,0))</f>
        <v>0</v>
      </c>
      <c r="O492" s="111">
        <f>IF($M492="",0,IF($X492="P",AH492*เงื่อนไข!$C$5,0))</f>
        <v>0</v>
      </c>
      <c r="P492" s="141">
        <f>IF($M492="",0,IF($X492="P",AQ492*เงื่อนไข!$C$5,0))</f>
        <v>0</v>
      </c>
      <c r="Q492" s="141">
        <f t="shared" si="115"/>
        <v>0</v>
      </c>
      <c r="R492" s="124" t="str">
        <f>IF($A492="","",IF(วันทำงาน!J492&lt;&gt;"",วันทำงาน!J492,""))</f>
        <v/>
      </c>
      <c r="S492" s="124" t="str">
        <f>IF($A492="","",IF(วันทำงาน!K492&lt;&gt;"",วันทำงาน!K492,""))</f>
        <v/>
      </c>
      <c r="T492" s="156">
        <f>IF(วันทำงาน!AZ492&lt;&gt;"",IF(วันทำงาน!AZ492&gt;S492,S492,วันทำงาน!AZ492),"")</f>
        <v>1</v>
      </c>
      <c r="U492" s="106" t="str">
        <f>IF(A492="","",เงื่อนไข!C$4)</f>
        <v/>
      </c>
      <c r="V492" s="106">
        <f t="shared" si="102"/>
        <v>0</v>
      </c>
      <c r="W492" s="105" t="str">
        <f t="shared" si="103"/>
        <v/>
      </c>
      <c r="X492" s="186" t="str">
        <f t="shared" si="104"/>
        <v/>
      </c>
      <c r="Y492" s="184">
        <f>วันทำงาน!AQ492</f>
        <v>0</v>
      </c>
      <c r="Z492" s="150"/>
      <c r="AA492" s="150">
        <f>IF($W492="",0,IF($W492&gt;=100%,เงื่อนไข!$H$4,IF($W492&gt;=80%,เงื่อนไข!$G$4,IF($W492&gt;=50%,เงื่อนไข!$F$4,IF($W492&lt;50%,เงื่อนไข!$E$4)))))</f>
        <v>0</v>
      </c>
      <c r="AB492" s="179">
        <f t="shared" si="105"/>
        <v>0</v>
      </c>
      <c r="AC492" s="141">
        <f t="shared" si="106"/>
        <v>0</v>
      </c>
      <c r="AD492" s="175">
        <f>IF(AB492=0,0,AB492/$R492*เงื่อนไข!$B$4)</f>
        <v>0</v>
      </c>
      <c r="AE492" s="181">
        <f t="shared" si="111"/>
        <v>0</v>
      </c>
      <c r="AF492" s="175">
        <f>SUMIF(วันทำงาน!$F$554:$F$687,$B492,วันทำงาน!$J$554:$J$687)</f>
        <v>0</v>
      </c>
      <c r="AG492" s="182">
        <f>IF((AND($W492&gt;=100%,$W492&lt;&gt;"")),เงื่อนไข!$F$8*Y492/$V492,0)</f>
        <v>0</v>
      </c>
      <c r="AH492" s="181">
        <f>SUM(วันทำงาน!AR492:AT492,วันทำงาน!AV492:AX492)</f>
        <v>0</v>
      </c>
      <c r="AI492" s="150"/>
      <c r="AJ492" s="150">
        <f>IF($W492="",0,IF($W492&gt;=100%,เงื่อนไข!$L$4,IF($W492&gt;=80%,เงื่อนไข!$K$4,IF($W492&gt;=50%,เงื่อนไข!$J$4,IF($W492&lt;50%,เงื่อนไข!$I$4)))))</f>
        <v>0</v>
      </c>
      <c r="AK492" s="179">
        <f t="shared" si="107"/>
        <v>0</v>
      </c>
      <c r="AL492" s="175">
        <f t="shared" si="108"/>
        <v>0</v>
      </c>
      <c r="AM492" s="175">
        <f>IF(AK492=0,0,AK492/$R492*เงื่อนไข!$B$4)</f>
        <v>0</v>
      </c>
      <c r="AN492" s="181">
        <f t="shared" si="112"/>
        <v>0</v>
      </c>
      <c r="AO492" s="175">
        <f>SUMIF(วันทำงาน!$F$554:$F$687,$B492,วันทำงาน!$K$554:$K$687)</f>
        <v>0</v>
      </c>
      <c r="AP492" s="182">
        <f>IF((AND($W492&gt;=100%,$W492&lt;&gt;"")),เงื่อนไข!$F$8*AH492/$V492,0)</f>
        <v>0</v>
      </c>
      <c r="AQ492" s="184">
        <f>วันทำงาน!AU492</f>
        <v>0</v>
      </c>
      <c r="AR492" s="150"/>
      <c r="AS492" s="150">
        <f>IF(W492="",0,IF($W492&gt;=100%,เงื่อนไข!$P$4,IF($W492&gt;=80%,เงื่อนไข!$O$4,IF($W492&gt;=50%,เงื่อนไข!$N$4,IF($W492&lt;50%,เงื่อนไข!$M$4)))))</f>
        <v>0</v>
      </c>
      <c r="AT492" s="179">
        <f t="shared" si="109"/>
        <v>0</v>
      </c>
      <c r="AU492" s="175">
        <f t="shared" si="110"/>
        <v>0</v>
      </c>
      <c r="AV492" s="175">
        <f>IF(AT492=0,0,AT492/$R492*เงื่อนไข!$B$4)</f>
        <v>0</v>
      </c>
      <c r="AW492" s="181">
        <f t="shared" si="113"/>
        <v>0</v>
      </c>
      <c r="AX492" s="175">
        <f>SUMIF(วันทำงาน!$F$554:$F$687,$B492,วันทำงาน!$L$554:$L$687)</f>
        <v>0</v>
      </c>
      <c r="AY492" s="182">
        <f>IF((AND($W492&gt;=100%,$W492&lt;&gt;"")),เงื่อนไข!$F$8*AQ492/$V492,0)</f>
        <v>0</v>
      </c>
    </row>
    <row r="493" spans="1:51" s="6" customFormat="1" x14ac:dyDescent="0.25">
      <c r="A493" s="124" t="str">
        <f>IF(วันทำงาน!A493&lt;&gt;"",วันทำงาน!A493,"")</f>
        <v/>
      </c>
      <c r="B493" s="124" t="str">
        <f>IF(วันทำงาน!B493&lt;&gt;"",วันทำงาน!B493,"")</f>
        <v/>
      </c>
      <c r="C493" s="124"/>
      <c r="D493" s="124" t="str">
        <f>IF(วันทำงาน!C493&lt;&gt;"",วันทำงาน!C493,"")</f>
        <v/>
      </c>
      <c r="E493" s="125" t="str">
        <f>IF(วันทำงาน!D493&lt;&gt;"",วันทำงาน!D493,"")</f>
        <v/>
      </c>
      <c r="F493" s="90" t="str">
        <f>IF(วันทำงาน!E493&lt;&gt;"",วันทำงาน!E493,"")</f>
        <v/>
      </c>
      <c r="G493" s="124" t="str">
        <f>IF(วันทำงาน!F493&lt;&gt;"",วันทำงาน!F493,"")</f>
        <v/>
      </c>
      <c r="H493" s="136" t="str">
        <f>IF(F493="Salesman",วันทำงาน!G493,"")</f>
        <v/>
      </c>
      <c r="I493" s="141" t="str">
        <f>IF($H493="","",AB493/$R493*(100%-เงื่อนไข!$B$4))</f>
        <v/>
      </c>
      <c r="J493" s="141" t="str">
        <f>IF($H493="","",AK493/$R493*(100%-เงื่อนไข!$B$4))</f>
        <v/>
      </c>
      <c r="K493" s="141" t="str">
        <f>IF($H493="","",AT493/$R493*(100%-เงื่อนไข!$B$4))</f>
        <v/>
      </c>
      <c r="L493" s="141" t="str">
        <f t="shared" si="114"/>
        <v/>
      </c>
      <c r="M493" s="142" t="str">
        <f>IF((OR(วันทำงาน!H493="",$F$1="")),"",IF(F493="Salesman",วันทำงาน!H493,""))</f>
        <v/>
      </c>
      <c r="N493" s="111">
        <f>IF($M493="",0,IF($X493="P",Y493*เงื่อนไข!$C$5,0))</f>
        <v>0</v>
      </c>
      <c r="O493" s="111">
        <f>IF($M493="",0,IF($X493="P",AH493*เงื่อนไข!$C$5,0))</f>
        <v>0</v>
      </c>
      <c r="P493" s="141">
        <f>IF($M493="",0,IF($X493="P",AQ493*เงื่อนไข!$C$5,0))</f>
        <v>0</v>
      </c>
      <c r="Q493" s="141">
        <f t="shared" si="115"/>
        <v>0</v>
      </c>
      <c r="R493" s="124" t="str">
        <f>IF($A493="","",IF(วันทำงาน!J493&lt;&gt;"",วันทำงาน!J493,""))</f>
        <v/>
      </c>
      <c r="S493" s="124" t="str">
        <f>IF($A493="","",IF(วันทำงาน!K493&lt;&gt;"",วันทำงาน!K493,""))</f>
        <v/>
      </c>
      <c r="T493" s="156">
        <f>IF(วันทำงาน!AZ493&lt;&gt;"",IF(วันทำงาน!AZ493&gt;S493,S493,วันทำงาน!AZ493),"")</f>
        <v>1</v>
      </c>
      <c r="U493" s="106" t="str">
        <f>IF(A493="","",เงื่อนไข!C$4)</f>
        <v/>
      </c>
      <c r="V493" s="106">
        <f t="shared" si="102"/>
        <v>0</v>
      </c>
      <c r="W493" s="105" t="str">
        <f t="shared" si="103"/>
        <v/>
      </c>
      <c r="X493" s="186" t="str">
        <f t="shared" si="104"/>
        <v/>
      </c>
      <c r="Y493" s="184">
        <f>วันทำงาน!AQ493</f>
        <v>0</v>
      </c>
      <c r="Z493" s="150"/>
      <c r="AA493" s="150">
        <f>IF($W493="",0,IF($W493&gt;=100%,เงื่อนไข!$H$4,IF($W493&gt;=80%,เงื่อนไข!$G$4,IF($W493&gt;=50%,เงื่อนไข!$F$4,IF($W493&lt;50%,เงื่อนไข!$E$4)))))</f>
        <v>0</v>
      </c>
      <c r="AB493" s="179">
        <f t="shared" si="105"/>
        <v>0</v>
      </c>
      <c r="AC493" s="141">
        <f t="shared" si="106"/>
        <v>0</v>
      </c>
      <c r="AD493" s="175">
        <f>IF(AB493=0,0,AB493/$R493*เงื่อนไข!$B$4)</f>
        <v>0</v>
      </c>
      <c r="AE493" s="181">
        <f t="shared" si="111"/>
        <v>0</v>
      </c>
      <c r="AF493" s="175">
        <f>SUMIF(วันทำงาน!$F$554:$F$687,$B493,วันทำงาน!$J$554:$J$687)</f>
        <v>0</v>
      </c>
      <c r="AG493" s="182">
        <f>IF((AND($W493&gt;=100%,$W493&lt;&gt;"")),เงื่อนไข!$F$8*Y493/$V493,0)</f>
        <v>0</v>
      </c>
      <c r="AH493" s="181">
        <f>SUM(วันทำงาน!AR493:AT493,วันทำงาน!AV493:AX493)</f>
        <v>0</v>
      </c>
      <c r="AI493" s="150"/>
      <c r="AJ493" s="150">
        <f>IF($W493="",0,IF($W493&gt;=100%,เงื่อนไข!$L$4,IF($W493&gt;=80%,เงื่อนไข!$K$4,IF($W493&gt;=50%,เงื่อนไข!$J$4,IF($W493&lt;50%,เงื่อนไข!$I$4)))))</f>
        <v>0</v>
      </c>
      <c r="AK493" s="179">
        <f t="shared" si="107"/>
        <v>0</v>
      </c>
      <c r="AL493" s="175">
        <f t="shared" si="108"/>
        <v>0</v>
      </c>
      <c r="AM493" s="175">
        <f>IF(AK493=0,0,AK493/$R493*เงื่อนไข!$B$4)</f>
        <v>0</v>
      </c>
      <c r="AN493" s="181">
        <f t="shared" si="112"/>
        <v>0</v>
      </c>
      <c r="AO493" s="175">
        <f>SUMIF(วันทำงาน!$F$554:$F$687,$B493,วันทำงาน!$K$554:$K$687)</f>
        <v>0</v>
      </c>
      <c r="AP493" s="182">
        <f>IF((AND($W493&gt;=100%,$W493&lt;&gt;"")),เงื่อนไข!$F$8*AH493/$V493,0)</f>
        <v>0</v>
      </c>
      <c r="AQ493" s="184">
        <f>วันทำงาน!AU493</f>
        <v>0</v>
      </c>
      <c r="AR493" s="150"/>
      <c r="AS493" s="150">
        <f>IF(W493="",0,IF($W493&gt;=100%,เงื่อนไข!$P$4,IF($W493&gt;=80%,เงื่อนไข!$O$4,IF($W493&gt;=50%,เงื่อนไข!$N$4,IF($W493&lt;50%,เงื่อนไข!$M$4)))))</f>
        <v>0</v>
      </c>
      <c r="AT493" s="179">
        <f t="shared" si="109"/>
        <v>0</v>
      </c>
      <c r="AU493" s="175">
        <f t="shared" si="110"/>
        <v>0</v>
      </c>
      <c r="AV493" s="175">
        <f>IF(AT493=0,0,AT493/$R493*เงื่อนไข!$B$4)</f>
        <v>0</v>
      </c>
      <c r="AW493" s="181">
        <f t="shared" si="113"/>
        <v>0</v>
      </c>
      <c r="AX493" s="175">
        <f>SUMIF(วันทำงาน!$F$554:$F$687,$B493,วันทำงาน!$L$554:$L$687)</f>
        <v>0</v>
      </c>
      <c r="AY493" s="182">
        <f>IF((AND($W493&gt;=100%,$W493&lt;&gt;"")),เงื่อนไข!$F$8*AQ493/$V493,0)</f>
        <v>0</v>
      </c>
    </row>
    <row r="494" spans="1:51" s="6" customFormat="1" x14ac:dyDescent="0.25">
      <c r="A494" s="124" t="str">
        <f>IF(วันทำงาน!A494&lt;&gt;"",วันทำงาน!A494,"")</f>
        <v/>
      </c>
      <c r="B494" s="124" t="str">
        <f>IF(วันทำงาน!B494&lt;&gt;"",วันทำงาน!B494,"")</f>
        <v/>
      </c>
      <c r="C494" s="124"/>
      <c r="D494" s="124" t="str">
        <f>IF(วันทำงาน!C494&lt;&gt;"",วันทำงาน!C494,"")</f>
        <v/>
      </c>
      <c r="E494" s="125" t="str">
        <f>IF(วันทำงาน!D494&lt;&gt;"",วันทำงาน!D494,"")</f>
        <v/>
      </c>
      <c r="F494" s="90" t="str">
        <f>IF(วันทำงาน!E494&lt;&gt;"",วันทำงาน!E494,"")</f>
        <v/>
      </c>
      <c r="G494" s="124" t="str">
        <f>IF(วันทำงาน!F494&lt;&gt;"",วันทำงาน!F494,"")</f>
        <v/>
      </c>
      <c r="H494" s="136" t="str">
        <f>IF(F494="Salesman",วันทำงาน!G494,"")</f>
        <v/>
      </c>
      <c r="I494" s="141" t="str">
        <f>IF($H494="","",AB494/$R494*(100%-เงื่อนไข!$B$4))</f>
        <v/>
      </c>
      <c r="J494" s="141" t="str">
        <f>IF($H494="","",AK494/$R494*(100%-เงื่อนไข!$B$4))</f>
        <v/>
      </c>
      <c r="K494" s="141" t="str">
        <f>IF($H494="","",AT494/$R494*(100%-เงื่อนไข!$B$4))</f>
        <v/>
      </c>
      <c r="L494" s="141" t="str">
        <f t="shared" si="114"/>
        <v/>
      </c>
      <c r="M494" s="142" t="str">
        <f>IF((OR(วันทำงาน!H494="",$F$1="")),"",IF(F494="Salesman",วันทำงาน!H494,""))</f>
        <v/>
      </c>
      <c r="N494" s="111">
        <f>IF($M494="",0,IF($X494="P",Y494*เงื่อนไข!$C$5,0))</f>
        <v>0</v>
      </c>
      <c r="O494" s="111">
        <f>IF($M494="",0,IF($X494="P",AH494*เงื่อนไข!$C$5,0))</f>
        <v>0</v>
      </c>
      <c r="P494" s="141">
        <f>IF($M494="",0,IF($X494="P",AQ494*เงื่อนไข!$C$5,0))</f>
        <v>0</v>
      </c>
      <c r="Q494" s="141">
        <f t="shared" si="115"/>
        <v>0</v>
      </c>
      <c r="R494" s="124" t="str">
        <f>IF($A494="","",IF(วันทำงาน!J494&lt;&gt;"",วันทำงาน!J494,""))</f>
        <v/>
      </c>
      <c r="S494" s="124" t="str">
        <f>IF($A494="","",IF(วันทำงาน!K494&lt;&gt;"",วันทำงาน!K494,""))</f>
        <v/>
      </c>
      <c r="T494" s="156">
        <f>IF(วันทำงาน!AZ494&lt;&gt;"",IF(วันทำงาน!AZ494&gt;S494,S494,วันทำงาน!AZ494),"")</f>
        <v>1</v>
      </c>
      <c r="U494" s="106" t="str">
        <f>IF(A494="","",เงื่อนไข!C$4)</f>
        <v/>
      </c>
      <c r="V494" s="106">
        <f t="shared" si="102"/>
        <v>0</v>
      </c>
      <c r="W494" s="105" t="str">
        <f t="shared" si="103"/>
        <v/>
      </c>
      <c r="X494" s="186" t="str">
        <f t="shared" si="104"/>
        <v/>
      </c>
      <c r="Y494" s="184">
        <f>วันทำงาน!AQ494</f>
        <v>0</v>
      </c>
      <c r="Z494" s="150"/>
      <c r="AA494" s="150">
        <f>IF($W494="",0,IF($W494&gt;=100%,เงื่อนไข!$H$4,IF($W494&gt;=80%,เงื่อนไข!$G$4,IF($W494&gt;=50%,เงื่อนไข!$F$4,IF($W494&lt;50%,เงื่อนไข!$E$4)))))</f>
        <v>0</v>
      </c>
      <c r="AB494" s="179">
        <f t="shared" si="105"/>
        <v>0</v>
      </c>
      <c r="AC494" s="141">
        <f t="shared" si="106"/>
        <v>0</v>
      </c>
      <c r="AD494" s="175">
        <f>IF(AB494=0,0,AB494/$R494*เงื่อนไข!$B$4)</f>
        <v>0</v>
      </c>
      <c r="AE494" s="181">
        <f t="shared" si="111"/>
        <v>0</v>
      </c>
      <c r="AF494" s="175">
        <f>SUMIF(วันทำงาน!$F$554:$F$687,$B494,วันทำงาน!$J$554:$J$687)</f>
        <v>0</v>
      </c>
      <c r="AG494" s="182">
        <f>IF((AND($W494&gt;=100%,$W494&lt;&gt;"")),เงื่อนไข!$F$8*Y494/$V494,0)</f>
        <v>0</v>
      </c>
      <c r="AH494" s="181">
        <f>SUM(วันทำงาน!AR494:AT494,วันทำงาน!AV494:AX494)</f>
        <v>0</v>
      </c>
      <c r="AI494" s="150"/>
      <c r="AJ494" s="150">
        <f>IF($W494="",0,IF($W494&gt;=100%,เงื่อนไข!$L$4,IF($W494&gt;=80%,เงื่อนไข!$K$4,IF($W494&gt;=50%,เงื่อนไข!$J$4,IF($W494&lt;50%,เงื่อนไข!$I$4)))))</f>
        <v>0</v>
      </c>
      <c r="AK494" s="179">
        <f t="shared" si="107"/>
        <v>0</v>
      </c>
      <c r="AL494" s="175">
        <f t="shared" si="108"/>
        <v>0</v>
      </c>
      <c r="AM494" s="175">
        <f>IF(AK494=0,0,AK494/$R494*เงื่อนไข!$B$4)</f>
        <v>0</v>
      </c>
      <c r="AN494" s="181">
        <f t="shared" si="112"/>
        <v>0</v>
      </c>
      <c r="AO494" s="175">
        <f>SUMIF(วันทำงาน!$F$554:$F$687,$B494,วันทำงาน!$K$554:$K$687)</f>
        <v>0</v>
      </c>
      <c r="AP494" s="182">
        <f>IF((AND($W494&gt;=100%,$W494&lt;&gt;"")),เงื่อนไข!$F$8*AH494/$V494,0)</f>
        <v>0</v>
      </c>
      <c r="AQ494" s="184">
        <f>วันทำงาน!AU494</f>
        <v>0</v>
      </c>
      <c r="AR494" s="150"/>
      <c r="AS494" s="150">
        <f>IF(W494="",0,IF($W494&gt;=100%,เงื่อนไข!$P$4,IF($W494&gt;=80%,เงื่อนไข!$O$4,IF($W494&gt;=50%,เงื่อนไข!$N$4,IF($W494&lt;50%,เงื่อนไข!$M$4)))))</f>
        <v>0</v>
      </c>
      <c r="AT494" s="179">
        <f t="shared" si="109"/>
        <v>0</v>
      </c>
      <c r="AU494" s="175">
        <f t="shared" si="110"/>
        <v>0</v>
      </c>
      <c r="AV494" s="175">
        <f>IF(AT494=0,0,AT494/$R494*เงื่อนไข!$B$4)</f>
        <v>0</v>
      </c>
      <c r="AW494" s="181">
        <f t="shared" si="113"/>
        <v>0</v>
      </c>
      <c r="AX494" s="175">
        <f>SUMIF(วันทำงาน!$F$554:$F$687,$B494,วันทำงาน!$L$554:$L$687)</f>
        <v>0</v>
      </c>
      <c r="AY494" s="182">
        <f>IF((AND($W494&gt;=100%,$W494&lt;&gt;"")),เงื่อนไข!$F$8*AQ494/$V494,0)</f>
        <v>0</v>
      </c>
    </row>
    <row r="495" spans="1:51" s="6" customFormat="1" x14ac:dyDescent="0.25">
      <c r="A495" s="124" t="str">
        <f>IF(วันทำงาน!A495&lt;&gt;"",วันทำงาน!A495,"")</f>
        <v/>
      </c>
      <c r="B495" s="124" t="str">
        <f>IF(วันทำงาน!B495&lt;&gt;"",วันทำงาน!B495,"")</f>
        <v/>
      </c>
      <c r="C495" s="124"/>
      <c r="D495" s="124" t="str">
        <f>IF(วันทำงาน!C495&lt;&gt;"",วันทำงาน!C495,"")</f>
        <v/>
      </c>
      <c r="E495" s="125" t="str">
        <f>IF(วันทำงาน!D495&lt;&gt;"",วันทำงาน!D495,"")</f>
        <v/>
      </c>
      <c r="F495" s="90" t="str">
        <f>IF(วันทำงาน!E495&lt;&gt;"",วันทำงาน!E495,"")</f>
        <v/>
      </c>
      <c r="G495" s="124" t="str">
        <f>IF(วันทำงาน!F495&lt;&gt;"",วันทำงาน!F495,"")</f>
        <v/>
      </c>
      <c r="H495" s="136" t="str">
        <f>IF(F495="Salesman",วันทำงาน!G495,"")</f>
        <v/>
      </c>
      <c r="I495" s="141" t="str">
        <f>IF($H495="","",AB495/$R495*(100%-เงื่อนไข!$B$4))</f>
        <v/>
      </c>
      <c r="J495" s="141" t="str">
        <f>IF($H495="","",AK495/$R495*(100%-เงื่อนไข!$B$4))</f>
        <v/>
      </c>
      <c r="K495" s="141" t="str">
        <f>IF($H495="","",AT495/$R495*(100%-เงื่อนไข!$B$4))</f>
        <v/>
      </c>
      <c r="L495" s="141" t="str">
        <f t="shared" si="114"/>
        <v/>
      </c>
      <c r="M495" s="142" t="str">
        <f>IF((OR(วันทำงาน!H495="",$F$1="")),"",IF(F495="Salesman",วันทำงาน!H495,""))</f>
        <v/>
      </c>
      <c r="N495" s="111">
        <f>IF($M495="",0,IF($X495="P",Y495*เงื่อนไข!$C$5,0))</f>
        <v>0</v>
      </c>
      <c r="O495" s="111">
        <f>IF($M495="",0,IF($X495="P",AH495*เงื่อนไข!$C$5,0))</f>
        <v>0</v>
      </c>
      <c r="P495" s="141">
        <f>IF($M495="",0,IF($X495="P",AQ495*เงื่อนไข!$C$5,0))</f>
        <v>0</v>
      </c>
      <c r="Q495" s="141">
        <f t="shared" si="115"/>
        <v>0</v>
      </c>
      <c r="R495" s="124" t="str">
        <f>IF($A495="","",IF(วันทำงาน!J495&lt;&gt;"",วันทำงาน!J495,""))</f>
        <v/>
      </c>
      <c r="S495" s="124" t="str">
        <f>IF($A495="","",IF(วันทำงาน!K495&lt;&gt;"",วันทำงาน!K495,""))</f>
        <v/>
      </c>
      <c r="T495" s="156">
        <f>IF(วันทำงาน!AZ495&lt;&gt;"",IF(วันทำงาน!AZ495&gt;S495,S495,วันทำงาน!AZ495),"")</f>
        <v>1</v>
      </c>
      <c r="U495" s="106" t="str">
        <f>IF(A495="","",เงื่อนไข!C$4)</f>
        <v/>
      </c>
      <c r="V495" s="106">
        <f t="shared" si="102"/>
        <v>0</v>
      </c>
      <c r="W495" s="105" t="str">
        <f t="shared" si="103"/>
        <v/>
      </c>
      <c r="X495" s="186" t="str">
        <f t="shared" si="104"/>
        <v/>
      </c>
      <c r="Y495" s="184">
        <f>วันทำงาน!AQ495</f>
        <v>0</v>
      </c>
      <c r="Z495" s="150"/>
      <c r="AA495" s="150">
        <f>IF($W495="",0,IF($W495&gt;=100%,เงื่อนไข!$H$4,IF($W495&gt;=80%,เงื่อนไข!$G$4,IF($W495&gt;=50%,เงื่อนไข!$F$4,IF($W495&lt;50%,เงื่อนไข!$E$4)))))</f>
        <v>0</v>
      </c>
      <c r="AB495" s="179">
        <f t="shared" si="105"/>
        <v>0</v>
      </c>
      <c r="AC495" s="141">
        <f t="shared" si="106"/>
        <v>0</v>
      </c>
      <c r="AD495" s="175">
        <f>IF(AB495=0,0,AB495/$R495*เงื่อนไข!$B$4)</f>
        <v>0</v>
      </c>
      <c r="AE495" s="181">
        <f t="shared" si="111"/>
        <v>0</v>
      </c>
      <c r="AF495" s="175">
        <f>SUMIF(วันทำงาน!$F$554:$F$687,$B495,วันทำงาน!$J$554:$J$687)</f>
        <v>0</v>
      </c>
      <c r="AG495" s="182">
        <f>IF((AND($W495&gt;=100%,$W495&lt;&gt;"")),เงื่อนไข!$F$8*Y495/$V495,0)</f>
        <v>0</v>
      </c>
      <c r="AH495" s="181">
        <f>SUM(วันทำงาน!AR495:AT495,วันทำงาน!AV495:AX495)</f>
        <v>0</v>
      </c>
      <c r="AI495" s="150"/>
      <c r="AJ495" s="150">
        <f>IF($W495="",0,IF($W495&gt;=100%,เงื่อนไข!$L$4,IF($W495&gt;=80%,เงื่อนไข!$K$4,IF($W495&gt;=50%,เงื่อนไข!$J$4,IF($W495&lt;50%,เงื่อนไข!$I$4)))))</f>
        <v>0</v>
      </c>
      <c r="AK495" s="179">
        <f t="shared" si="107"/>
        <v>0</v>
      </c>
      <c r="AL495" s="175">
        <f t="shared" si="108"/>
        <v>0</v>
      </c>
      <c r="AM495" s="175">
        <f>IF(AK495=0,0,AK495/$R495*เงื่อนไข!$B$4)</f>
        <v>0</v>
      </c>
      <c r="AN495" s="181">
        <f t="shared" si="112"/>
        <v>0</v>
      </c>
      <c r="AO495" s="175">
        <f>SUMIF(วันทำงาน!$F$554:$F$687,$B495,วันทำงาน!$K$554:$K$687)</f>
        <v>0</v>
      </c>
      <c r="AP495" s="182">
        <f>IF((AND($W495&gt;=100%,$W495&lt;&gt;"")),เงื่อนไข!$F$8*AH495/$V495,0)</f>
        <v>0</v>
      </c>
      <c r="AQ495" s="184">
        <f>วันทำงาน!AU495</f>
        <v>0</v>
      </c>
      <c r="AR495" s="150"/>
      <c r="AS495" s="150">
        <f>IF(W495="",0,IF($W495&gt;=100%,เงื่อนไข!$P$4,IF($W495&gt;=80%,เงื่อนไข!$O$4,IF($W495&gt;=50%,เงื่อนไข!$N$4,IF($W495&lt;50%,เงื่อนไข!$M$4)))))</f>
        <v>0</v>
      </c>
      <c r="AT495" s="179">
        <f t="shared" si="109"/>
        <v>0</v>
      </c>
      <c r="AU495" s="175">
        <f t="shared" si="110"/>
        <v>0</v>
      </c>
      <c r="AV495" s="175">
        <f>IF(AT495=0,0,AT495/$R495*เงื่อนไข!$B$4)</f>
        <v>0</v>
      </c>
      <c r="AW495" s="181">
        <f t="shared" si="113"/>
        <v>0</v>
      </c>
      <c r="AX495" s="175">
        <f>SUMIF(วันทำงาน!$F$554:$F$687,$B495,วันทำงาน!$L$554:$L$687)</f>
        <v>0</v>
      </c>
      <c r="AY495" s="182">
        <f>IF((AND($W495&gt;=100%,$W495&lt;&gt;"")),เงื่อนไข!$F$8*AQ495/$V495,0)</f>
        <v>0</v>
      </c>
    </row>
    <row r="496" spans="1:51" s="6" customFormat="1" x14ac:dyDescent="0.25">
      <c r="A496" s="124" t="str">
        <f>IF(วันทำงาน!A496&lt;&gt;"",วันทำงาน!A496,"")</f>
        <v/>
      </c>
      <c r="B496" s="124" t="str">
        <f>IF(วันทำงาน!B496&lt;&gt;"",วันทำงาน!B496,"")</f>
        <v/>
      </c>
      <c r="C496" s="124"/>
      <c r="D496" s="124" t="str">
        <f>IF(วันทำงาน!C496&lt;&gt;"",วันทำงาน!C496,"")</f>
        <v/>
      </c>
      <c r="E496" s="125" t="str">
        <f>IF(วันทำงาน!D496&lt;&gt;"",วันทำงาน!D496,"")</f>
        <v/>
      </c>
      <c r="F496" s="90" t="str">
        <f>IF(วันทำงาน!E496&lt;&gt;"",วันทำงาน!E496,"")</f>
        <v/>
      </c>
      <c r="G496" s="124" t="str">
        <f>IF(วันทำงาน!F496&lt;&gt;"",วันทำงาน!F496,"")</f>
        <v/>
      </c>
      <c r="H496" s="136" t="str">
        <f>IF(F496="Salesman",วันทำงาน!G496,"")</f>
        <v/>
      </c>
      <c r="I496" s="141" t="str">
        <f>IF($H496="","",AB496/$R496*(100%-เงื่อนไข!$B$4))</f>
        <v/>
      </c>
      <c r="J496" s="141" t="str">
        <f>IF($H496="","",AK496/$R496*(100%-เงื่อนไข!$B$4))</f>
        <v/>
      </c>
      <c r="K496" s="141" t="str">
        <f>IF($H496="","",AT496/$R496*(100%-เงื่อนไข!$B$4))</f>
        <v/>
      </c>
      <c r="L496" s="141" t="str">
        <f t="shared" si="114"/>
        <v/>
      </c>
      <c r="M496" s="142" t="str">
        <f>IF((OR(วันทำงาน!H496="",$F$1="")),"",IF(F496="Salesman",วันทำงาน!H496,""))</f>
        <v/>
      </c>
      <c r="N496" s="111">
        <f>IF($M496="",0,IF($X496="P",Y496*เงื่อนไข!$C$5,0))</f>
        <v>0</v>
      </c>
      <c r="O496" s="111">
        <f>IF($M496="",0,IF($X496="P",AH496*เงื่อนไข!$C$5,0))</f>
        <v>0</v>
      </c>
      <c r="P496" s="141">
        <f>IF($M496="",0,IF($X496="P",AQ496*เงื่อนไข!$C$5,0))</f>
        <v>0</v>
      </c>
      <c r="Q496" s="141">
        <f t="shared" si="115"/>
        <v>0</v>
      </c>
      <c r="R496" s="124" t="str">
        <f>IF($A496="","",IF(วันทำงาน!J496&lt;&gt;"",วันทำงาน!J496,""))</f>
        <v/>
      </c>
      <c r="S496" s="124" t="str">
        <f>IF($A496="","",IF(วันทำงาน!K496&lt;&gt;"",วันทำงาน!K496,""))</f>
        <v/>
      </c>
      <c r="T496" s="156">
        <f>IF(วันทำงาน!AZ496&lt;&gt;"",IF(วันทำงาน!AZ496&gt;S496,S496,วันทำงาน!AZ496),"")</f>
        <v>1</v>
      </c>
      <c r="U496" s="106" t="str">
        <f>IF(A496="","",เงื่อนไข!C$4)</f>
        <v/>
      </c>
      <c r="V496" s="106">
        <f t="shared" si="102"/>
        <v>0</v>
      </c>
      <c r="W496" s="105" t="str">
        <f t="shared" si="103"/>
        <v/>
      </c>
      <c r="X496" s="186" t="str">
        <f t="shared" si="104"/>
        <v/>
      </c>
      <c r="Y496" s="184">
        <f>วันทำงาน!AQ496</f>
        <v>0</v>
      </c>
      <c r="Z496" s="150"/>
      <c r="AA496" s="150">
        <f>IF($W496="",0,IF($W496&gt;=100%,เงื่อนไข!$H$4,IF($W496&gt;=80%,เงื่อนไข!$G$4,IF($W496&gt;=50%,เงื่อนไข!$F$4,IF($W496&lt;50%,เงื่อนไข!$E$4)))))</f>
        <v>0</v>
      </c>
      <c r="AB496" s="179">
        <f t="shared" si="105"/>
        <v>0</v>
      </c>
      <c r="AC496" s="141">
        <f t="shared" si="106"/>
        <v>0</v>
      </c>
      <c r="AD496" s="175">
        <f>IF(AB496=0,0,AB496/$R496*เงื่อนไข!$B$4)</f>
        <v>0</v>
      </c>
      <c r="AE496" s="181">
        <f t="shared" si="111"/>
        <v>0</v>
      </c>
      <c r="AF496" s="175">
        <f>SUMIF(วันทำงาน!$F$554:$F$687,$B496,วันทำงาน!$J$554:$J$687)</f>
        <v>0</v>
      </c>
      <c r="AG496" s="182">
        <f>IF((AND($W496&gt;=100%,$W496&lt;&gt;"")),เงื่อนไข!$F$8*Y496/$V496,0)</f>
        <v>0</v>
      </c>
      <c r="AH496" s="181">
        <f>SUM(วันทำงาน!AR496:AT496,วันทำงาน!AV496:AX496)</f>
        <v>0</v>
      </c>
      <c r="AI496" s="150"/>
      <c r="AJ496" s="150">
        <f>IF($W496="",0,IF($W496&gt;=100%,เงื่อนไข!$L$4,IF($W496&gt;=80%,เงื่อนไข!$K$4,IF($W496&gt;=50%,เงื่อนไข!$J$4,IF($W496&lt;50%,เงื่อนไข!$I$4)))))</f>
        <v>0</v>
      </c>
      <c r="AK496" s="179">
        <f t="shared" si="107"/>
        <v>0</v>
      </c>
      <c r="AL496" s="175">
        <f t="shared" si="108"/>
        <v>0</v>
      </c>
      <c r="AM496" s="175">
        <f>IF(AK496=0,0,AK496/$R496*เงื่อนไข!$B$4)</f>
        <v>0</v>
      </c>
      <c r="AN496" s="181">
        <f t="shared" si="112"/>
        <v>0</v>
      </c>
      <c r="AO496" s="175">
        <f>SUMIF(วันทำงาน!$F$554:$F$687,$B496,วันทำงาน!$K$554:$K$687)</f>
        <v>0</v>
      </c>
      <c r="AP496" s="182">
        <f>IF((AND($W496&gt;=100%,$W496&lt;&gt;"")),เงื่อนไข!$F$8*AH496/$V496,0)</f>
        <v>0</v>
      </c>
      <c r="AQ496" s="184">
        <f>วันทำงาน!AU496</f>
        <v>0</v>
      </c>
      <c r="AR496" s="150"/>
      <c r="AS496" s="150">
        <f>IF(W496="",0,IF($W496&gt;=100%,เงื่อนไข!$P$4,IF($W496&gt;=80%,เงื่อนไข!$O$4,IF($W496&gt;=50%,เงื่อนไข!$N$4,IF($W496&lt;50%,เงื่อนไข!$M$4)))))</f>
        <v>0</v>
      </c>
      <c r="AT496" s="179">
        <f t="shared" si="109"/>
        <v>0</v>
      </c>
      <c r="AU496" s="175">
        <f t="shared" si="110"/>
        <v>0</v>
      </c>
      <c r="AV496" s="175">
        <f>IF(AT496=0,0,AT496/$R496*เงื่อนไข!$B$4)</f>
        <v>0</v>
      </c>
      <c r="AW496" s="181">
        <f t="shared" si="113"/>
        <v>0</v>
      </c>
      <c r="AX496" s="175">
        <f>SUMIF(วันทำงาน!$F$554:$F$687,$B496,วันทำงาน!$L$554:$L$687)</f>
        <v>0</v>
      </c>
      <c r="AY496" s="182">
        <f>IF((AND($W496&gt;=100%,$W496&lt;&gt;"")),เงื่อนไข!$F$8*AQ496/$V496,0)</f>
        <v>0</v>
      </c>
    </row>
    <row r="497" spans="1:51" s="6" customFormat="1" x14ac:dyDescent="0.25">
      <c r="A497" s="124" t="str">
        <f>IF(วันทำงาน!A497&lt;&gt;"",วันทำงาน!A497,"")</f>
        <v/>
      </c>
      <c r="B497" s="124" t="str">
        <f>IF(วันทำงาน!B497&lt;&gt;"",วันทำงาน!B497,"")</f>
        <v/>
      </c>
      <c r="C497" s="124"/>
      <c r="D497" s="124" t="str">
        <f>IF(วันทำงาน!C497&lt;&gt;"",วันทำงาน!C497,"")</f>
        <v/>
      </c>
      <c r="E497" s="125" t="str">
        <f>IF(วันทำงาน!D497&lt;&gt;"",วันทำงาน!D497,"")</f>
        <v/>
      </c>
      <c r="F497" s="90" t="str">
        <f>IF(วันทำงาน!E497&lt;&gt;"",วันทำงาน!E497,"")</f>
        <v/>
      </c>
      <c r="G497" s="124" t="str">
        <f>IF(วันทำงาน!F497&lt;&gt;"",วันทำงาน!F497,"")</f>
        <v/>
      </c>
      <c r="H497" s="136" t="str">
        <f>IF(F497="Salesman",วันทำงาน!G497,"")</f>
        <v/>
      </c>
      <c r="I497" s="141" t="str">
        <f>IF($H497="","",AB497/$R497*(100%-เงื่อนไข!$B$4))</f>
        <v/>
      </c>
      <c r="J497" s="141" t="str">
        <f>IF($H497="","",AK497/$R497*(100%-เงื่อนไข!$B$4))</f>
        <v/>
      </c>
      <c r="K497" s="141" t="str">
        <f>IF($H497="","",AT497/$R497*(100%-เงื่อนไข!$B$4))</f>
        <v/>
      </c>
      <c r="L497" s="141" t="str">
        <f t="shared" si="114"/>
        <v/>
      </c>
      <c r="M497" s="142" t="str">
        <f>IF((OR(วันทำงาน!H497="",$F$1="")),"",IF(F497="Salesman",วันทำงาน!H497,""))</f>
        <v/>
      </c>
      <c r="N497" s="111">
        <f>IF($M497="",0,IF($X497="P",Y497*เงื่อนไข!$C$5,0))</f>
        <v>0</v>
      </c>
      <c r="O497" s="111">
        <f>IF($M497="",0,IF($X497="P",AH497*เงื่อนไข!$C$5,0))</f>
        <v>0</v>
      </c>
      <c r="P497" s="141">
        <f>IF($M497="",0,IF($X497="P",AQ497*เงื่อนไข!$C$5,0))</f>
        <v>0</v>
      </c>
      <c r="Q497" s="141">
        <f t="shared" si="115"/>
        <v>0</v>
      </c>
      <c r="R497" s="124" t="str">
        <f>IF($A497="","",IF(วันทำงาน!J497&lt;&gt;"",วันทำงาน!J497,""))</f>
        <v/>
      </c>
      <c r="S497" s="124" t="str">
        <f>IF($A497="","",IF(วันทำงาน!K497&lt;&gt;"",วันทำงาน!K497,""))</f>
        <v/>
      </c>
      <c r="T497" s="156">
        <f>IF(วันทำงาน!AZ497&lt;&gt;"",IF(วันทำงาน!AZ497&gt;S497,S497,วันทำงาน!AZ497),"")</f>
        <v>1</v>
      </c>
      <c r="U497" s="106" t="str">
        <f>IF(A497="","",เงื่อนไข!C$4)</f>
        <v/>
      </c>
      <c r="V497" s="106">
        <f t="shared" si="102"/>
        <v>0</v>
      </c>
      <c r="W497" s="105" t="str">
        <f t="shared" si="103"/>
        <v/>
      </c>
      <c r="X497" s="186" t="str">
        <f t="shared" si="104"/>
        <v/>
      </c>
      <c r="Y497" s="184">
        <f>วันทำงาน!AQ497</f>
        <v>0</v>
      </c>
      <c r="Z497" s="150"/>
      <c r="AA497" s="150">
        <f>IF($W497="",0,IF($W497&gt;=100%,เงื่อนไข!$H$4,IF($W497&gt;=80%,เงื่อนไข!$G$4,IF($W497&gt;=50%,เงื่อนไข!$F$4,IF($W497&lt;50%,เงื่อนไข!$E$4)))))</f>
        <v>0</v>
      </c>
      <c r="AB497" s="179">
        <f t="shared" si="105"/>
        <v>0</v>
      </c>
      <c r="AC497" s="141">
        <f t="shared" si="106"/>
        <v>0</v>
      </c>
      <c r="AD497" s="175">
        <f>IF(AB497=0,0,AB497/$R497*เงื่อนไข!$B$4)</f>
        <v>0</v>
      </c>
      <c r="AE497" s="181">
        <f t="shared" si="111"/>
        <v>0</v>
      </c>
      <c r="AF497" s="175">
        <f>SUMIF(วันทำงาน!$F$554:$F$687,$B497,วันทำงาน!$J$554:$J$687)</f>
        <v>0</v>
      </c>
      <c r="AG497" s="182">
        <f>IF((AND($W497&gt;=100%,$W497&lt;&gt;"")),เงื่อนไข!$F$8*Y497/$V497,0)</f>
        <v>0</v>
      </c>
      <c r="AH497" s="181">
        <f>SUM(วันทำงาน!AR497:AT497,วันทำงาน!AV497:AX497)</f>
        <v>0</v>
      </c>
      <c r="AI497" s="150"/>
      <c r="AJ497" s="150">
        <f>IF($W497="",0,IF($W497&gt;=100%,เงื่อนไข!$L$4,IF($W497&gt;=80%,เงื่อนไข!$K$4,IF($W497&gt;=50%,เงื่อนไข!$J$4,IF($W497&lt;50%,เงื่อนไข!$I$4)))))</f>
        <v>0</v>
      </c>
      <c r="AK497" s="179">
        <f t="shared" si="107"/>
        <v>0</v>
      </c>
      <c r="AL497" s="175">
        <f t="shared" si="108"/>
        <v>0</v>
      </c>
      <c r="AM497" s="175">
        <f>IF(AK497=0,0,AK497/$R497*เงื่อนไข!$B$4)</f>
        <v>0</v>
      </c>
      <c r="AN497" s="181">
        <f t="shared" si="112"/>
        <v>0</v>
      </c>
      <c r="AO497" s="175">
        <f>SUMIF(วันทำงาน!$F$554:$F$687,$B497,วันทำงาน!$K$554:$K$687)</f>
        <v>0</v>
      </c>
      <c r="AP497" s="182">
        <f>IF((AND($W497&gt;=100%,$W497&lt;&gt;"")),เงื่อนไข!$F$8*AH497/$V497,0)</f>
        <v>0</v>
      </c>
      <c r="AQ497" s="184">
        <f>วันทำงาน!AU497</f>
        <v>0</v>
      </c>
      <c r="AR497" s="150"/>
      <c r="AS497" s="150">
        <f>IF(W497="",0,IF($W497&gt;=100%,เงื่อนไข!$P$4,IF($W497&gt;=80%,เงื่อนไข!$O$4,IF($W497&gt;=50%,เงื่อนไข!$N$4,IF($W497&lt;50%,เงื่อนไข!$M$4)))))</f>
        <v>0</v>
      </c>
      <c r="AT497" s="179">
        <f t="shared" si="109"/>
        <v>0</v>
      </c>
      <c r="AU497" s="175">
        <f t="shared" si="110"/>
        <v>0</v>
      </c>
      <c r="AV497" s="175">
        <f>IF(AT497=0,0,AT497/$R497*เงื่อนไข!$B$4)</f>
        <v>0</v>
      </c>
      <c r="AW497" s="181">
        <f t="shared" si="113"/>
        <v>0</v>
      </c>
      <c r="AX497" s="175">
        <f>SUMIF(วันทำงาน!$F$554:$F$687,$B497,วันทำงาน!$L$554:$L$687)</f>
        <v>0</v>
      </c>
      <c r="AY497" s="182">
        <f>IF((AND($W497&gt;=100%,$W497&lt;&gt;"")),เงื่อนไข!$F$8*AQ497/$V497,0)</f>
        <v>0</v>
      </c>
    </row>
    <row r="498" spans="1:51" s="6" customFormat="1" x14ac:dyDescent="0.25">
      <c r="A498" s="124" t="str">
        <f>IF(วันทำงาน!A498&lt;&gt;"",วันทำงาน!A498,"")</f>
        <v/>
      </c>
      <c r="B498" s="124" t="str">
        <f>IF(วันทำงาน!B498&lt;&gt;"",วันทำงาน!B498,"")</f>
        <v/>
      </c>
      <c r="C498" s="124"/>
      <c r="D498" s="124" t="str">
        <f>IF(วันทำงาน!C498&lt;&gt;"",วันทำงาน!C498,"")</f>
        <v/>
      </c>
      <c r="E498" s="125" t="str">
        <f>IF(วันทำงาน!D498&lt;&gt;"",วันทำงาน!D498,"")</f>
        <v/>
      </c>
      <c r="F498" s="90" t="str">
        <f>IF(วันทำงาน!E498&lt;&gt;"",วันทำงาน!E498,"")</f>
        <v/>
      </c>
      <c r="G498" s="124" t="str">
        <f>IF(วันทำงาน!F498&lt;&gt;"",วันทำงาน!F498,"")</f>
        <v/>
      </c>
      <c r="H498" s="136" t="str">
        <f>IF(F498="Salesman",วันทำงาน!G498,"")</f>
        <v/>
      </c>
      <c r="I498" s="141" t="str">
        <f>IF($H498="","",AB498/$R498*(100%-เงื่อนไข!$B$4))</f>
        <v/>
      </c>
      <c r="J498" s="141" t="str">
        <f>IF($H498="","",AK498/$R498*(100%-เงื่อนไข!$B$4))</f>
        <v/>
      </c>
      <c r="K498" s="141" t="str">
        <f>IF($H498="","",AT498/$R498*(100%-เงื่อนไข!$B$4))</f>
        <v/>
      </c>
      <c r="L498" s="141" t="str">
        <f t="shared" si="114"/>
        <v/>
      </c>
      <c r="M498" s="142" t="str">
        <f>IF((OR(วันทำงาน!H498="",$F$1="")),"",IF(F498="Salesman",วันทำงาน!H498,""))</f>
        <v/>
      </c>
      <c r="N498" s="111">
        <f>IF($M498="",0,IF($X498="P",Y498*เงื่อนไข!$C$5,0))</f>
        <v>0</v>
      </c>
      <c r="O498" s="111">
        <f>IF($M498="",0,IF($X498="P",AH498*เงื่อนไข!$C$5,0))</f>
        <v>0</v>
      </c>
      <c r="P498" s="141">
        <f>IF($M498="",0,IF($X498="P",AQ498*เงื่อนไข!$C$5,0))</f>
        <v>0</v>
      </c>
      <c r="Q498" s="141">
        <f t="shared" si="115"/>
        <v>0</v>
      </c>
      <c r="R498" s="124" t="str">
        <f>IF($A498="","",IF(วันทำงาน!J498&lt;&gt;"",วันทำงาน!J498,""))</f>
        <v/>
      </c>
      <c r="S498" s="124" t="str">
        <f>IF($A498="","",IF(วันทำงาน!K498&lt;&gt;"",วันทำงาน!K498,""))</f>
        <v/>
      </c>
      <c r="T498" s="156">
        <f>IF(วันทำงาน!AZ498&lt;&gt;"",IF(วันทำงาน!AZ498&gt;S498,S498,วันทำงาน!AZ498),"")</f>
        <v>1</v>
      </c>
      <c r="U498" s="106" t="str">
        <f>IF(A498="","",เงื่อนไข!C$4)</f>
        <v/>
      </c>
      <c r="V498" s="106">
        <f t="shared" si="102"/>
        <v>0</v>
      </c>
      <c r="W498" s="105" t="str">
        <f t="shared" si="103"/>
        <v/>
      </c>
      <c r="X498" s="186" t="str">
        <f t="shared" si="104"/>
        <v/>
      </c>
      <c r="Y498" s="184">
        <f>วันทำงาน!AQ498</f>
        <v>0</v>
      </c>
      <c r="Z498" s="150"/>
      <c r="AA498" s="150">
        <f>IF($W498="",0,IF($W498&gt;=100%,เงื่อนไข!$H$4,IF($W498&gt;=80%,เงื่อนไข!$G$4,IF($W498&gt;=50%,เงื่อนไข!$F$4,IF($W498&lt;50%,เงื่อนไข!$E$4)))))</f>
        <v>0</v>
      </c>
      <c r="AB498" s="179">
        <f t="shared" si="105"/>
        <v>0</v>
      </c>
      <c r="AC498" s="141">
        <f t="shared" si="106"/>
        <v>0</v>
      </c>
      <c r="AD498" s="175">
        <f>IF(AB498=0,0,AB498/$R498*เงื่อนไข!$B$4)</f>
        <v>0</v>
      </c>
      <c r="AE498" s="181">
        <f t="shared" si="111"/>
        <v>0</v>
      </c>
      <c r="AF498" s="175">
        <f>SUMIF(วันทำงาน!$F$554:$F$687,$B498,วันทำงาน!$J$554:$J$687)</f>
        <v>0</v>
      </c>
      <c r="AG498" s="182">
        <f>IF((AND($W498&gt;=100%,$W498&lt;&gt;"")),เงื่อนไข!$F$8*Y498/$V498,0)</f>
        <v>0</v>
      </c>
      <c r="AH498" s="181">
        <f>SUM(วันทำงาน!AR498:AT498,วันทำงาน!AV498:AX498)</f>
        <v>0</v>
      </c>
      <c r="AI498" s="150"/>
      <c r="AJ498" s="150">
        <f>IF($W498="",0,IF($W498&gt;=100%,เงื่อนไข!$L$4,IF($W498&gt;=80%,เงื่อนไข!$K$4,IF($W498&gt;=50%,เงื่อนไข!$J$4,IF($W498&lt;50%,เงื่อนไข!$I$4)))))</f>
        <v>0</v>
      </c>
      <c r="AK498" s="179">
        <f t="shared" si="107"/>
        <v>0</v>
      </c>
      <c r="AL498" s="175">
        <f t="shared" si="108"/>
        <v>0</v>
      </c>
      <c r="AM498" s="175">
        <f>IF(AK498=0,0,AK498/$R498*เงื่อนไข!$B$4)</f>
        <v>0</v>
      </c>
      <c r="AN498" s="181">
        <f t="shared" si="112"/>
        <v>0</v>
      </c>
      <c r="AO498" s="175">
        <f>SUMIF(วันทำงาน!$F$554:$F$687,$B498,วันทำงาน!$K$554:$K$687)</f>
        <v>0</v>
      </c>
      <c r="AP498" s="182">
        <f>IF((AND($W498&gt;=100%,$W498&lt;&gt;"")),เงื่อนไข!$F$8*AH498/$V498,0)</f>
        <v>0</v>
      </c>
      <c r="AQ498" s="184">
        <f>วันทำงาน!AU498</f>
        <v>0</v>
      </c>
      <c r="AR498" s="150"/>
      <c r="AS498" s="150">
        <f>IF(W498="",0,IF($W498&gt;=100%,เงื่อนไข!$P$4,IF($W498&gt;=80%,เงื่อนไข!$O$4,IF($W498&gt;=50%,เงื่อนไข!$N$4,IF($W498&lt;50%,เงื่อนไข!$M$4)))))</f>
        <v>0</v>
      </c>
      <c r="AT498" s="179">
        <f t="shared" si="109"/>
        <v>0</v>
      </c>
      <c r="AU498" s="175">
        <f t="shared" si="110"/>
        <v>0</v>
      </c>
      <c r="AV498" s="175">
        <f>IF(AT498=0,0,AT498/$R498*เงื่อนไข!$B$4)</f>
        <v>0</v>
      </c>
      <c r="AW498" s="181">
        <f t="shared" si="113"/>
        <v>0</v>
      </c>
      <c r="AX498" s="175">
        <f>SUMIF(วันทำงาน!$F$554:$F$687,$B498,วันทำงาน!$L$554:$L$687)</f>
        <v>0</v>
      </c>
      <c r="AY498" s="182">
        <f>IF((AND($W498&gt;=100%,$W498&lt;&gt;"")),เงื่อนไข!$F$8*AQ498/$V498,0)</f>
        <v>0</v>
      </c>
    </row>
    <row r="499" spans="1:51" s="6" customFormat="1" x14ac:dyDescent="0.25">
      <c r="A499" s="124" t="str">
        <f>IF(วันทำงาน!A499&lt;&gt;"",วันทำงาน!A499,"")</f>
        <v/>
      </c>
      <c r="B499" s="124" t="str">
        <f>IF(วันทำงาน!B499&lt;&gt;"",วันทำงาน!B499,"")</f>
        <v/>
      </c>
      <c r="C499" s="124"/>
      <c r="D499" s="124" t="str">
        <f>IF(วันทำงาน!C499&lt;&gt;"",วันทำงาน!C499,"")</f>
        <v/>
      </c>
      <c r="E499" s="125" t="str">
        <f>IF(วันทำงาน!D499&lt;&gt;"",วันทำงาน!D499,"")</f>
        <v/>
      </c>
      <c r="F499" s="90" t="str">
        <f>IF(วันทำงาน!E499&lt;&gt;"",วันทำงาน!E499,"")</f>
        <v/>
      </c>
      <c r="G499" s="124" t="str">
        <f>IF(วันทำงาน!F499&lt;&gt;"",วันทำงาน!F499,"")</f>
        <v/>
      </c>
      <c r="H499" s="136" t="str">
        <f>IF(F499="Salesman",วันทำงาน!G499,"")</f>
        <v/>
      </c>
      <c r="I499" s="141" t="str">
        <f>IF($H499="","",AB499/$R499*(100%-เงื่อนไข!$B$4))</f>
        <v/>
      </c>
      <c r="J499" s="141" t="str">
        <f>IF($H499="","",AK499/$R499*(100%-เงื่อนไข!$B$4))</f>
        <v/>
      </c>
      <c r="K499" s="141" t="str">
        <f>IF($H499="","",AT499/$R499*(100%-เงื่อนไข!$B$4))</f>
        <v/>
      </c>
      <c r="L499" s="141" t="str">
        <f t="shared" si="114"/>
        <v/>
      </c>
      <c r="M499" s="142" t="str">
        <f>IF((OR(วันทำงาน!H499="",$F$1="")),"",IF(F499="Salesman",วันทำงาน!H499,""))</f>
        <v/>
      </c>
      <c r="N499" s="111">
        <f>IF($M499="",0,IF($X499="P",Y499*เงื่อนไข!$C$5,0))</f>
        <v>0</v>
      </c>
      <c r="O499" s="111">
        <f>IF($M499="",0,IF($X499="P",AH499*เงื่อนไข!$C$5,0))</f>
        <v>0</v>
      </c>
      <c r="P499" s="141">
        <f>IF($M499="",0,IF($X499="P",AQ499*เงื่อนไข!$C$5,0))</f>
        <v>0</v>
      </c>
      <c r="Q499" s="141">
        <f t="shared" si="115"/>
        <v>0</v>
      </c>
      <c r="R499" s="124" t="str">
        <f>IF($A499="","",IF(วันทำงาน!J499&lt;&gt;"",วันทำงาน!J499,""))</f>
        <v/>
      </c>
      <c r="S499" s="124" t="str">
        <f>IF($A499="","",IF(วันทำงาน!K499&lt;&gt;"",วันทำงาน!K499,""))</f>
        <v/>
      </c>
      <c r="T499" s="156">
        <f>IF(วันทำงาน!AZ499&lt;&gt;"",IF(วันทำงาน!AZ499&gt;S499,S499,วันทำงาน!AZ499),"")</f>
        <v>1</v>
      </c>
      <c r="U499" s="106" t="str">
        <f>IF(A499="","",เงื่อนไข!C$4)</f>
        <v/>
      </c>
      <c r="V499" s="106">
        <f t="shared" si="102"/>
        <v>0</v>
      </c>
      <c r="W499" s="105" t="str">
        <f t="shared" si="103"/>
        <v/>
      </c>
      <c r="X499" s="186" t="str">
        <f t="shared" si="104"/>
        <v/>
      </c>
      <c r="Y499" s="184">
        <f>วันทำงาน!AQ499</f>
        <v>0</v>
      </c>
      <c r="Z499" s="150"/>
      <c r="AA499" s="150">
        <f>IF($W499="",0,IF($W499&gt;=100%,เงื่อนไข!$H$4,IF($W499&gt;=80%,เงื่อนไข!$G$4,IF($W499&gt;=50%,เงื่อนไข!$F$4,IF($W499&lt;50%,เงื่อนไข!$E$4)))))</f>
        <v>0</v>
      </c>
      <c r="AB499" s="179">
        <f t="shared" si="105"/>
        <v>0</v>
      </c>
      <c r="AC499" s="141">
        <f t="shared" si="106"/>
        <v>0</v>
      </c>
      <c r="AD499" s="175">
        <f>IF(AB499=0,0,AB499/$R499*เงื่อนไข!$B$4)</f>
        <v>0</v>
      </c>
      <c r="AE499" s="181">
        <f t="shared" si="111"/>
        <v>0</v>
      </c>
      <c r="AF499" s="175">
        <f>SUMIF(วันทำงาน!$F$554:$F$687,$B499,วันทำงาน!$J$554:$J$687)</f>
        <v>0</v>
      </c>
      <c r="AG499" s="182">
        <f>IF((AND($W499&gt;=100%,$W499&lt;&gt;"")),เงื่อนไข!$F$8*Y499/$V499,0)</f>
        <v>0</v>
      </c>
      <c r="AH499" s="181">
        <f>SUM(วันทำงาน!AR499:AT499,วันทำงาน!AV499:AX499)</f>
        <v>0</v>
      </c>
      <c r="AI499" s="150"/>
      <c r="AJ499" s="150">
        <f>IF($W499="",0,IF($W499&gt;=100%,เงื่อนไข!$L$4,IF($W499&gt;=80%,เงื่อนไข!$K$4,IF($W499&gt;=50%,เงื่อนไข!$J$4,IF($W499&lt;50%,เงื่อนไข!$I$4)))))</f>
        <v>0</v>
      </c>
      <c r="AK499" s="179">
        <f t="shared" si="107"/>
        <v>0</v>
      </c>
      <c r="AL499" s="175">
        <f t="shared" si="108"/>
        <v>0</v>
      </c>
      <c r="AM499" s="175">
        <f>IF(AK499=0,0,AK499/$R499*เงื่อนไข!$B$4)</f>
        <v>0</v>
      </c>
      <c r="AN499" s="181">
        <f t="shared" si="112"/>
        <v>0</v>
      </c>
      <c r="AO499" s="175">
        <f>SUMIF(วันทำงาน!$F$554:$F$687,$B499,วันทำงาน!$K$554:$K$687)</f>
        <v>0</v>
      </c>
      <c r="AP499" s="182">
        <f>IF((AND($W499&gt;=100%,$W499&lt;&gt;"")),เงื่อนไข!$F$8*AH499/$V499,0)</f>
        <v>0</v>
      </c>
      <c r="AQ499" s="184">
        <f>วันทำงาน!AU499</f>
        <v>0</v>
      </c>
      <c r="AR499" s="150"/>
      <c r="AS499" s="150">
        <f>IF(W499="",0,IF($W499&gt;=100%,เงื่อนไข!$P$4,IF($W499&gt;=80%,เงื่อนไข!$O$4,IF($W499&gt;=50%,เงื่อนไข!$N$4,IF($W499&lt;50%,เงื่อนไข!$M$4)))))</f>
        <v>0</v>
      </c>
      <c r="AT499" s="179">
        <f t="shared" si="109"/>
        <v>0</v>
      </c>
      <c r="AU499" s="175">
        <f t="shared" si="110"/>
        <v>0</v>
      </c>
      <c r="AV499" s="175">
        <f>IF(AT499=0,0,AT499/$R499*เงื่อนไข!$B$4)</f>
        <v>0</v>
      </c>
      <c r="AW499" s="181">
        <f t="shared" si="113"/>
        <v>0</v>
      </c>
      <c r="AX499" s="175">
        <f>SUMIF(วันทำงาน!$F$554:$F$687,$B499,วันทำงาน!$L$554:$L$687)</f>
        <v>0</v>
      </c>
      <c r="AY499" s="182">
        <f>IF((AND($W499&gt;=100%,$W499&lt;&gt;"")),เงื่อนไข!$F$8*AQ499/$V499,0)</f>
        <v>0</v>
      </c>
    </row>
    <row r="500" spans="1:51" s="6" customFormat="1" x14ac:dyDescent="0.25">
      <c r="A500" s="124" t="str">
        <f>IF(วันทำงาน!A500&lt;&gt;"",วันทำงาน!A500,"")</f>
        <v/>
      </c>
      <c r="B500" s="124" t="str">
        <f>IF(วันทำงาน!B500&lt;&gt;"",วันทำงาน!B500,"")</f>
        <v/>
      </c>
      <c r="C500" s="124"/>
      <c r="D500" s="124" t="str">
        <f>IF(วันทำงาน!C500&lt;&gt;"",วันทำงาน!C500,"")</f>
        <v/>
      </c>
      <c r="E500" s="125" t="str">
        <f>IF(วันทำงาน!D500&lt;&gt;"",วันทำงาน!D500,"")</f>
        <v/>
      </c>
      <c r="F500" s="90" t="str">
        <f>IF(วันทำงาน!E500&lt;&gt;"",วันทำงาน!E500,"")</f>
        <v/>
      </c>
      <c r="G500" s="124" t="str">
        <f>IF(วันทำงาน!F500&lt;&gt;"",วันทำงาน!F500,"")</f>
        <v/>
      </c>
      <c r="H500" s="136" t="str">
        <f>IF(F500="Salesman",วันทำงาน!G500,"")</f>
        <v/>
      </c>
      <c r="I500" s="141" t="str">
        <f>IF($H500="","",AB500/$R500*(100%-เงื่อนไข!$B$4))</f>
        <v/>
      </c>
      <c r="J500" s="141" t="str">
        <f>IF($H500="","",AK500/$R500*(100%-เงื่อนไข!$B$4))</f>
        <v/>
      </c>
      <c r="K500" s="141" t="str">
        <f>IF($H500="","",AT500/$R500*(100%-เงื่อนไข!$B$4))</f>
        <v/>
      </c>
      <c r="L500" s="141" t="str">
        <f t="shared" si="114"/>
        <v/>
      </c>
      <c r="M500" s="142" t="str">
        <f>IF((OR(วันทำงาน!H500="",$F$1="")),"",IF(F500="Salesman",วันทำงาน!H500,""))</f>
        <v/>
      </c>
      <c r="N500" s="111">
        <f>IF($M500="",0,IF($X500="P",Y500*เงื่อนไข!$C$5,0))</f>
        <v>0</v>
      </c>
      <c r="O500" s="111">
        <f>IF($M500="",0,IF($X500="P",AH500*เงื่อนไข!$C$5,0))</f>
        <v>0</v>
      </c>
      <c r="P500" s="141">
        <f>IF($M500="",0,IF($X500="P",AQ500*เงื่อนไข!$C$5,0))</f>
        <v>0</v>
      </c>
      <c r="Q500" s="141">
        <f t="shared" si="115"/>
        <v>0</v>
      </c>
      <c r="R500" s="124" t="str">
        <f>IF($A500="","",IF(วันทำงาน!J500&lt;&gt;"",วันทำงาน!J500,""))</f>
        <v/>
      </c>
      <c r="S500" s="124" t="str">
        <f>IF($A500="","",IF(วันทำงาน!K500&lt;&gt;"",วันทำงาน!K500,""))</f>
        <v/>
      </c>
      <c r="T500" s="156">
        <f>IF(วันทำงาน!AZ500&lt;&gt;"",IF(วันทำงาน!AZ500&gt;S500,S500,วันทำงาน!AZ500),"")</f>
        <v>1</v>
      </c>
      <c r="U500" s="106" t="str">
        <f>IF(A500="","",เงื่อนไข!C$4)</f>
        <v/>
      </c>
      <c r="V500" s="106">
        <f t="shared" si="102"/>
        <v>0</v>
      </c>
      <c r="W500" s="105" t="str">
        <f t="shared" si="103"/>
        <v/>
      </c>
      <c r="X500" s="186" t="str">
        <f t="shared" si="104"/>
        <v/>
      </c>
      <c r="Y500" s="184">
        <f>วันทำงาน!AQ500</f>
        <v>0</v>
      </c>
      <c r="Z500" s="150"/>
      <c r="AA500" s="150">
        <f>IF($W500="",0,IF($W500&gt;=100%,เงื่อนไข!$H$4,IF($W500&gt;=80%,เงื่อนไข!$G$4,IF($W500&gt;=50%,เงื่อนไข!$F$4,IF($W500&lt;50%,เงื่อนไข!$E$4)))))</f>
        <v>0</v>
      </c>
      <c r="AB500" s="179">
        <f t="shared" si="105"/>
        <v>0</v>
      </c>
      <c r="AC500" s="141">
        <f t="shared" si="106"/>
        <v>0</v>
      </c>
      <c r="AD500" s="175">
        <f>IF(AB500=0,0,AB500/$R500*เงื่อนไข!$B$4)</f>
        <v>0</v>
      </c>
      <c r="AE500" s="181">
        <f t="shared" si="111"/>
        <v>0</v>
      </c>
      <c r="AF500" s="175">
        <f>SUMIF(วันทำงาน!$F$554:$F$687,$B500,วันทำงาน!$J$554:$J$687)</f>
        <v>0</v>
      </c>
      <c r="AG500" s="182">
        <f>IF((AND($W500&gt;=100%,$W500&lt;&gt;"")),เงื่อนไข!$F$8*Y500/$V500,0)</f>
        <v>0</v>
      </c>
      <c r="AH500" s="181">
        <f>SUM(วันทำงาน!AR500:AT500,วันทำงาน!AV500:AX500)</f>
        <v>0</v>
      </c>
      <c r="AI500" s="150"/>
      <c r="AJ500" s="150">
        <f>IF($W500="",0,IF($W500&gt;=100%,เงื่อนไข!$L$4,IF($W500&gt;=80%,เงื่อนไข!$K$4,IF($W500&gt;=50%,เงื่อนไข!$J$4,IF($W500&lt;50%,เงื่อนไข!$I$4)))))</f>
        <v>0</v>
      </c>
      <c r="AK500" s="179">
        <f t="shared" si="107"/>
        <v>0</v>
      </c>
      <c r="AL500" s="175">
        <f t="shared" si="108"/>
        <v>0</v>
      </c>
      <c r="AM500" s="175">
        <f>IF(AK500=0,0,AK500/$R500*เงื่อนไข!$B$4)</f>
        <v>0</v>
      </c>
      <c r="AN500" s="181">
        <f t="shared" si="112"/>
        <v>0</v>
      </c>
      <c r="AO500" s="175">
        <f>SUMIF(วันทำงาน!$F$554:$F$687,$B500,วันทำงาน!$K$554:$K$687)</f>
        <v>0</v>
      </c>
      <c r="AP500" s="182">
        <f>IF((AND($W500&gt;=100%,$W500&lt;&gt;"")),เงื่อนไข!$F$8*AH500/$V500,0)</f>
        <v>0</v>
      </c>
      <c r="AQ500" s="184">
        <f>วันทำงาน!AU500</f>
        <v>0</v>
      </c>
      <c r="AR500" s="150"/>
      <c r="AS500" s="150">
        <f>IF(W500="",0,IF($W500&gt;=100%,เงื่อนไข!$P$4,IF($W500&gt;=80%,เงื่อนไข!$O$4,IF($W500&gt;=50%,เงื่อนไข!$N$4,IF($W500&lt;50%,เงื่อนไข!$M$4)))))</f>
        <v>0</v>
      </c>
      <c r="AT500" s="179">
        <f t="shared" si="109"/>
        <v>0</v>
      </c>
      <c r="AU500" s="175">
        <f t="shared" si="110"/>
        <v>0</v>
      </c>
      <c r="AV500" s="175">
        <f>IF(AT500=0,0,AT500/$R500*เงื่อนไข!$B$4)</f>
        <v>0</v>
      </c>
      <c r="AW500" s="181">
        <f t="shared" si="113"/>
        <v>0</v>
      </c>
      <c r="AX500" s="175">
        <f>SUMIF(วันทำงาน!$F$554:$F$687,$B500,วันทำงาน!$L$554:$L$687)</f>
        <v>0</v>
      </c>
      <c r="AY500" s="182">
        <f>IF((AND($W500&gt;=100%,$W500&lt;&gt;"")),เงื่อนไข!$F$8*AQ500/$V500,0)</f>
        <v>0</v>
      </c>
    </row>
    <row r="501" spans="1:51" s="6" customFormat="1" x14ac:dyDescent="0.25">
      <c r="A501" s="124" t="str">
        <f>IF(วันทำงาน!A501&lt;&gt;"",วันทำงาน!A501,"")</f>
        <v/>
      </c>
      <c r="B501" s="124" t="str">
        <f>IF(วันทำงาน!B501&lt;&gt;"",วันทำงาน!B501,"")</f>
        <v/>
      </c>
      <c r="C501" s="124"/>
      <c r="D501" s="124" t="str">
        <f>IF(วันทำงาน!C501&lt;&gt;"",วันทำงาน!C501,"")</f>
        <v/>
      </c>
      <c r="E501" s="125" t="str">
        <f>IF(วันทำงาน!D501&lt;&gt;"",วันทำงาน!D501,"")</f>
        <v/>
      </c>
      <c r="F501" s="90" t="str">
        <f>IF(วันทำงาน!E501&lt;&gt;"",วันทำงาน!E501,"")</f>
        <v/>
      </c>
      <c r="G501" s="124" t="str">
        <f>IF(วันทำงาน!F501&lt;&gt;"",วันทำงาน!F501,"")</f>
        <v/>
      </c>
      <c r="H501" s="136" t="str">
        <f>IF(F501="Salesman",วันทำงาน!G501,"")</f>
        <v/>
      </c>
      <c r="I501" s="141" t="str">
        <f>IF($H501="","",AB501/$R501*(100%-เงื่อนไข!$B$4))</f>
        <v/>
      </c>
      <c r="J501" s="141" t="str">
        <f>IF($H501="","",AK501/$R501*(100%-เงื่อนไข!$B$4))</f>
        <v/>
      </c>
      <c r="K501" s="141" t="str">
        <f>IF($H501="","",AT501/$R501*(100%-เงื่อนไข!$B$4))</f>
        <v/>
      </c>
      <c r="L501" s="141" t="str">
        <f t="shared" si="114"/>
        <v/>
      </c>
      <c r="M501" s="142" t="str">
        <f>IF((OR(วันทำงาน!H501="",$F$1="")),"",IF(F501="Salesman",วันทำงาน!H501,""))</f>
        <v/>
      </c>
      <c r="N501" s="111">
        <f>IF($M501="",0,IF($X501="P",Y501*เงื่อนไข!$C$5,0))</f>
        <v>0</v>
      </c>
      <c r="O501" s="111">
        <f>IF($M501="",0,IF($X501="P",AH501*เงื่อนไข!$C$5,0))</f>
        <v>0</v>
      </c>
      <c r="P501" s="141">
        <f>IF($M501="",0,IF($X501="P",AQ501*เงื่อนไข!$C$5,0))</f>
        <v>0</v>
      </c>
      <c r="Q501" s="141">
        <f t="shared" si="115"/>
        <v>0</v>
      </c>
      <c r="R501" s="124" t="str">
        <f>IF($A501="","",IF(วันทำงาน!J501&lt;&gt;"",วันทำงาน!J501,""))</f>
        <v/>
      </c>
      <c r="S501" s="124" t="str">
        <f>IF($A501="","",IF(วันทำงาน!K501&lt;&gt;"",วันทำงาน!K501,""))</f>
        <v/>
      </c>
      <c r="T501" s="156">
        <f>IF(วันทำงาน!AZ501&lt;&gt;"",IF(วันทำงาน!AZ501&gt;S501,S501,วันทำงาน!AZ501),"")</f>
        <v>1</v>
      </c>
      <c r="U501" s="106" t="str">
        <f>IF(A501="","",เงื่อนไข!C$4)</f>
        <v/>
      </c>
      <c r="V501" s="106">
        <f t="shared" si="102"/>
        <v>0</v>
      </c>
      <c r="W501" s="105" t="str">
        <f t="shared" si="103"/>
        <v/>
      </c>
      <c r="X501" s="186" t="str">
        <f t="shared" si="104"/>
        <v/>
      </c>
      <c r="Y501" s="184">
        <f>วันทำงาน!AQ501</f>
        <v>0</v>
      </c>
      <c r="Z501" s="150"/>
      <c r="AA501" s="150">
        <f>IF($W501="",0,IF($W501&gt;=100%,เงื่อนไข!$H$4,IF($W501&gt;=80%,เงื่อนไข!$G$4,IF($W501&gt;=50%,เงื่อนไข!$F$4,IF($W501&lt;50%,เงื่อนไข!$E$4)))))</f>
        <v>0</v>
      </c>
      <c r="AB501" s="179">
        <f t="shared" si="105"/>
        <v>0</v>
      </c>
      <c r="AC501" s="141">
        <f t="shared" si="106"/>
        <v>0</v>
      </c>
      <c r="AD501" s="175">
        <f>IF(AB501=0,0,AB501/$R501*เงื่อนไข!$B$4)</f>
        <v>0</v>
      </c>
      <c r="AE501" s="181">
        <f t="shared" si="111"/>
        <v>0</v>
      </c>
      <c r="AF501" s="175">
        <f>SUMIF(วันทำงาน!$F$554:$F$687,$B501,วันทำงาน!$J$554:$J$687)</f>
        <v>0</v>
      </c>
      <c r="AG501" s="182">
        <f>IF((AND($W501&gt;=100%,$W501&lt;&gt;"")),เงื่อนไข!$F$8*Y501/$V501,0)</f>
        <v>0</v>
      </c>
      <c r="AH501" s="181">
        <f>SUM(วันทำงาน!AR501:AT501,วันทำงาน!AV501:AX501)</f>
        <v>0</v>
      </c>
      <c r="AI501" s="150"/>
      <c r="AJ501" s="150">
        <f>IF($W501="",0,IF($W501&gt;=100%,เงื่อนไข!$L$4,IF($W501&gt;=80%,เงื่อนไข!$K$4,IF($W501&gt;=50%,เงื่อนไข!$J$4,IF($W501&lt;50%,เงื่อนไข!$I$4)))))</f>
        <v>0</v>
      </c>
      <c r="AK501" s="179">
        <f t="shared" si="107"/>
        <v>0</v>
      </c>
      <c r="AL501" s="175">
        <f t="shared" si="108"/>
        <v>0</v>
      </c>
      <c r="AM501" s="175">
        <f>IF(AK501=0,0,AK501/$R501*เงื่อนไข!$B$4)</f>
        <v>0</v>
      </c>
      <c r="AN501" s="181">
        <f t="shared" si="112"/>
        <v>0</v>
      </c>
      <c r="AO501" s="175">
        <f>SUMIF(วันทำงาน!$F$554:$F$687,$B501,วันทำงาน!$K$554:$K$687)</f>
        <v>0</v>
      </c>
      <c r="AP501" s="182">
        <f>IF((AND($W501&gt;=100%,$W501&lt;&gt;"")),เงื่อนไข!$F$8*AH501/$V501,0)</f>
        <v>0</v>
      </c>
      <c r="AQ501" s="184">
        <f>วันทำงาน!AU501</f>
        <v>0</v>
      </c>
      <c r="AR501" s="150"/>
      <c r="AS501" s="150">
        <f>IF(W501="",0,IF($W501&gt;=100%,เงื่อนไข!$P$4,IF($W501&gt;=80%,เงื่อนไข!$O$4,IF($W501&gt;=50%,เงื่อนไข!$N$4,IF($W501&lt;50%,เงื่อนไข!$M$4)))))</f>
        <v>0</v>
      </c>
      <c r="AT501" s="179">
        <f t="shared" si="109"/>
        <v>0</v>
      </c>
      <c r="AU501" s="175">
        <f t="shared" si="110"/>
        <v>0</v>
      </c>
      <c r="AV501" s="175">
        <f>IF(AT501=0,0,AT501/$R501*เงื่อนไข!$B$4)</f>
        <v>0</v>
      </c>
      <c r="AW501" s="181">
        <f t="shared" si="113"/>
        <v>0</v>
      </c>
      <c r="AX501" s="175">
        <f>SUMIF(วันทำงาน!$F$554:$F$687,$B501,วันทำงาน!$L$554:$L$687)</f>
        <v>0</v>
      </c>
      <c r="AY501" s="182">
        <f>IF((AND($W501&gt;=100%,$W501&lt;&gt;"")),เงื่อนไข!$F$8*AQ501/$V501,0)</f>
        <v>0</v>
      </c>
    </row>
    <row r="502" spans="1:51" s="6" customFormat="1" x14ac:dyDescent="0.25">
      <c r="A502" s="124" t="str">
        <f>IF(วันทำงาน!A502&lt;&gt;"",วันทำงาน!A502,"")</f>
        <v/>
      </c>
      <c r="B502" s="124" t="str">
        <f>IF(วันทำงาน!B502&lt;&gt;"",วันทำงาน!B502,"")</f>
        <v/>
      </c>
      <c r="C502" s="124"/>
      <c r="D502" s="124" t="str">
        <f>IF(วันทำงาน!C502&lt;&gt;"",วันทำงาน!C502,"")</f>
        <v/>
      </c>
      <c r="E502" s="125" t="str">
        <f>IF(วันทำงาน!D502&lt;&gt;"",วันทำงาน!D502,"")</f>
        <v/>
      </c>
      <c r="F502" s="90" t="str">
        <f>IF(วันทำงาน!E502&lt;&gt;"",วันทำงาน!E502,"")</f>
        <v/>
      </c>
      <c r="G502" s="124" t="str">
        <f>IF(วันทำงาน!F502&lt;&gt;"",วันทำงาน!F502,"")</f>
        <v/>
      </c>
      <c r="H502" s="136" t="str">
        <f>IF(F502="Salesman",วันทำงาน!G502,"")</f>
        <v/>
      </c>
      <c r="I502" s="141" t="str">
        <f>IF($H502="","",AB502/$R502*(100%-เงื่อนไข!$B$4))</f>
        <v/>
      </c>
      <c r="J502" s="141" t="str">
        <f>IF($H502="","",AK502/$R502*(100%-เงื่อนไข!$B$4))</f>
        <v/>
      </c>
      <c r="K502" s="141" t="str">
        <f>IF($H502="","",AT502/$R502*(100%-เงื่อนไข!$B$4))</f>
        <v/>
      </c>
      <c r="L502" s="141" t="str">
        <f t="shared" si="114"/>
        <v/>
      </c>
      <c r="M502" s="142" t="str">
        <f>IF((OR(วันทำงาน!H502="",$F$1="")),"",IF(F502="Salesman",วันทำงาน!H502,""))</f>
        <v/>
      </c>
      <c r="N502" s="111">
        <f>IF($M502="",0,IF($X502="P",Y502*เงื่อนไข!$C$5,0))</f>
        <v>0</v>
      </c>
      <c r="O502" s="111">
        <f>IF($M502="",0,IF($X502="P",AH502*เงื่อนไข!$C$5,0))</f>
        <v>0</v>
      </c>
      <c r="P502" s="141">
        <f>IF($M502="",0,IF($X502="P",AQ502*เงื่อนไข!$C$5,0))</f>
        <v>0</v>
      </c>
      <c r="Q502" s="141">
        <f t="shared" si="115"/>
        <v>0</v>
      </c>
      <c r="R502" s="124" t="str">
        <f>IF($A502="","",IF(วันทำงาน!J502&lt;&gt;"",วันทำงาน!J502,""))</f>
        <v/>
      </c>
      <c r="S502" s="124" t="str">
        <f>IF($A502="","",IF(วันทำงาน!K502&lt;&gt;"",วันทำงาน!K502,""))</f>
        <v/>
      </c>
      <c r="T502" s="156">
        <f>IF(วันทำงาน!AZ502&lt;&gt;"",IF(วันทำงาน!AZ502&gt;S502,S502,วันทำงาน!AZ502),"")</f>
        <v>1</v>
      </c>
      <c r="U502" s="106" t="str">
        <f>IF(A502="","",เงื่อนไข!C$4)</f>
        <v/>
      </c>
      <c r="V502" s="106">
        <f t="shared" si="102"/>
        <v>0</v>
      </c>
      <c r="W502" s="105" t="str">
        <f t="shared" si="103"/>
        <v/>
      </c>
      <c r="X502" s="186" t="str">
        <f t="shared" si="104"/>
        <v/>
      </c>
      <c r="Y502" s="184">
        <f>วันทำงาน!AQ502</f>
        <v>0</v>
      </c>
      <c r="Z502" s="150"/>
      <c r="AA502" s="150">
        <f>IF($W502="",0,IF($W502&gt;=100%,เงื่อนไข!$H$4,IF($W502&gt;=80%,เงื่อนไข!$G$4,IF($W502&gt;=50%,เงื่อนไข!$F$4,IF($W502&lt;50%,เงื่อนไข!$E$4)))))</f>
        <v>0</v>
      </c>
      <c r="AB502" s="179">
        <f t="shared" si="105"/>
        <v>0</v>
      </c>
      <c r="AC502" s="141">
        <f t="shared" si="106"/>
        <v>0</v>
      </c>
      <c r="AD502" s="175">
        <f>IF(AB502=0,0,AB502/$R502*เงื่อนไข!$B$4)</f>
        <v>0</v>
      </c>
      <c r="AE502" s="181">
        <f t="shared" si="111"/>
        <v>0</v>
      </c>
      <c r="AF502" s="175">
        <f>SUMIF(วันทำงาน!$F$554:$F$687,$B502,วันทำงาน!$J$554:$J$687)</f>
        <v>0</v>
      </c>
      <c r="AG502" s="182">
        <f>IF((AND($W502&gt;=100%,$W502&lt;&gt;"")),เงื่อนไข!$F$8*Y502/$V502,0)</f>
        <v>0</v>
      </c>
      <c r="AH502" s="181">
        <f>SUM(วันทำงาน!AR502:AT502,วันทำงาน!AV502:AX502)</f>
        <v>0</v>
      </c>
      <c r="AI502" s="150"/>
      <c r="AJ502" s="150">
        <f>IF($W502="",0,IF($W502&gt;=100%,เงื่อนไข!$L$4,IF($W502&gt;=80%,เงื่อนไข!$K$4,IF($W502&gt;=50%,เงื่อนไข!$J$4,IF($W502&lt;50%,เงื่อนไข!$I$4)))))</f>
        <v>0</v>
      </c>
      <c r="AK502" s="179">
        <f t="shared" si="107"/>
        <v>0</v>
      </c>
      <c r="AL502" s="175">
        <f t="shared" si="108"/>
        <v>0</v>
      </c>
      <c r="AM502" s="175">
        <f>IF(AK502=0,0,AK502/$R502*เงื่อนไข!$B$4)</f>
        <v>0</v>
      </c>
      <c r="AN502" s="181">
        <f t="shared" si="112"/>
        <v>0</v>
      </c>
      <c r="AO502" s="175">
        <f>SUMIF(วันทำงาน!$F$554:$F$687,$B502,วันทำงาน!$K$554:$K$687)</f>
        <v>0</v>
      </c>
      <c r="AP502" s="182">
        <f>IF((AND($W502&gt;=100%,$W502&lt;&gt;"")),เงื่อนไข!$F$8*AH502/$V502,0)</f>
        <v>0</v>
      </c>
      <c r="AQ502" s="184">
        <f>วันทำงาน!AU502</f>
        <v>0</v>
      </c>
      <c r="AR502" s="150"/>
      <c r="AS502" s="150">
        <f>IF(W502="",0,IF($W502&gt;=100%,เงื่อนไข!$P$4,IF($W502&gt;=80%,เงื่อนไข!$O$4,IF($W502&gt;=50%,เงื่อนไข!$N$4,IF($W502&lt;50%,เงื่อนไข!$M$4)))))</f>
        <v>0</v>
      </c>
      <c r="AT502" s="179">
        <f t="shared" si="109"/>
        <v>0</v>
      </c>
      <c r="AU502" s="175">
        <f t="shared" si="110"/>
        <v>0</v>
      </c>
      <c r="AV502" s="175">
        <f>IF(AT502=0,0,AT502/$R502*เงื่อนไข!$B$4)</f>
        <v>0</v>
      </c>
      <c r="AW502" s="181">
        <f t="shared" si="113"/>
        <v>0</v>
      </c>
      <c r="AX502" s="175">
        <f>SUMIF(วันทำงาน!$F$554:$F$687,$B502,วันทำงาน!$L$554:$L$687)</f>
        <v>0</v>
      </c>
      <c r="AY502" s="182">
        <f>IF((AND($W502&gt;=100%,$W502&lt;&gt;"")),เงื่อนไข!$F$8*AQ502/$V502,0)</f>
        <v>0</v>
      </c>
    </row>
    <row r="503" spans="1:51" s="6" customFormat="1" x14ac:dyDescent="0.25">
      <c r="A503" s="124" t="str">
        <f>IF(วันทำงาน!A503&lt;&gt;"",วันทำงาน!A503,"")</f>
        <v/>
      </c>
      <c r="B503" s="124" t="str">
        <f>IF(วันทำงาน!B503&lt;&gt;"",วันทำงาน!B503,"")</f>
        <v/>
      </c>
      <c r="C503" s="124"/>
      <c r="D503" s="124" t="str">
        <f>IF(วันทำงาน!C503&lt;&gt;"",วันทำงาน!C503,"")</f>
        <v/>
      </c>
      <c r="E503" s="125" t="str">
        <f>IF(วันทำงาน!D503&lt;&gt;"",วันทำงาน!D503,"")</f>
        <v/>
      </c>
      <c r="F503" s="90" t="str">
        <f>IF(วันทำงาน!E503&lt;&gt;"",วันทำงาน!E503,"")</f>
        <v/>
      </c>
      <c r="G503" s="124" t="str">
        <f>IF(วันทำงาน!F503&lt;&gt;"",วันทำงาน!F503,"")</f>
        <v/>
      </c>
      <c r="H503" s="136" t="str">
        <f>IF(F503="Salesman",วันทำงาน!G503,"")</f>
        <v/>
      </c>
      <c r="I503" s="141" t="str">
        <f>IF($H503="","",AB503/$R503*(100%-เงื่อนไข!$B$4))</f>
        <v/>
      </c>
      <c r="J503" s="141" t="str">
        <f>IF($H503="","",AK503/$R503*(100%-เงื่อนไข!$B$4))</f>
        <v/>
      </c>
      <c r="K503" s="141" t="str">
        <f>IF($H503="","",AT503/$R503*(100%-เงื่อนไข!$B$4))</f>
        <v/>
      </c>
      <c r="L503" s="141" t="str">
        <f t="shared" si="114"/>
        <v/>
      </c>
      <c r="M503" s="142" t="str">
        <f>IF((OR(วันทำงาน!H503="",$F$1="")),"",IF(F503="Salesman",วันทำงาน!H503,""))</f>
        <v/>
      </c>
      <c r="N503" s="111">
        <f>IF($M503="",0,IF($X503="P",Y503*เงื่อนไข!$C$5,0))</f>
        <v>0</v>
      </c>
      <c r="O503" s="111">
        <f>IF($M503="",0,IF($X503="P",AH503*เงื่อนไข!$C$5,0))</f>
        <v>0</v>
      </c>
      <c r="P503" s="141">
        <f>IF($M503="",0,IF($X503="P",AQ503*เงื่อนไข!$C$5,0))</f>
        <v>0</v>
      </c>
      <c r="Q503" s="141">
        <f t="shared" si="115"/>
        <v>0</v>
      </c>
      <c r="R503" s="124" t="str">
        <f>IF($A503="","",IF(วันทำงาน!J503&lt;&gt;"",วันทำงาน!J503,""))</f>
        <v/>
      </c>
      <c r="S503" s="124" t="str">
        <f>IF($A503="","",IF(วันทำงาน!K503&lt;&gt;"",วันทำงาน!K503,""))</f>
        <v/>
      </c>
      <c r="T503" s="156">
        <f>IF(วันทำงาน!AZ503&lt;&gt;"",IF(วันทำงาน!AZ503&gt;S503,S503,วันทำงาน!AZ503),"")</f>
        <v>1</v>
      </c>
      <c r="U503" s="106" t="str">
        <f>IF(A503="","",เงื่อนไข!C$4)</f>
        <v/>
      </c>
      <c r="V503" s="106">
        <f t="shared" si="102"/>
        <v>0</v>
      </c>
      <c r="W503" s="105" t="str">
        <f t="shared" si="103"/>
        <v/>
      </c>
      <c r="X503" s="186" t="str">
        <f t="shared" si="104"/>
        <v/>
      </c>
      <c r="Y503" s="184">
        <f>วันทำงาน!AQ503</f>
        <v>0</v>
      </c>
      <c r="Z503" s="150"/>
      <c r="AA503" s="150">
        <f>IF($W503="",0,IF($W503&gt;=100%,เงื่อนไข!$H$4,IF($W503&gt;=80%,เงื่อนไข!$G$4,IF($W503&gt;=50%,เงื่อนไข!$F$4,IF($W503&lt;50%,เงื่อนไข!$E$4)))))</f>
        <v>0</v>
      </c>
      <c r="AB503" s="179">
        <f t="shared" si="105"/>
        <v>0</v>
      </c>
      <c r="AC503" s="141">
        <f t="shared" si="106"/>
        <v>0</v>
      </c>
      <c r="AD503" s="175">
        <f>IF(AB503=0,0,AB503/$R503*เงื่อนไข!$B$4)</f>
        <v>0</v>
      </c>
      <c r="AE503" s="181">
        <f t="shared" si="111"/>
        <v>0</v>
      </c>
      <c r="AF503" s="175">
        <f>SUMIF(วันทำงาน!$F$554:$F$687,$B503,วันทำงาน!$J$554:$J$687)</f>
        <v>0</v>
      </c>
      <c r="AG503" s="182">
        <f>IF((AND($W503&gt;=100%,$W503&lt;&gt;"")),เงื่อนไข!$F$8*Y503/$V503,0)</f>
        <v>0</v>
      </c>
      <c r="AH503" s="181">
        <f>SUM(วันทำงาน!AR503:AT503,วันทำงาน!AV503:AX503)</f>
        <v>0</v>
      </c>
      <c r="AI503" s="150"/>
      <c r="AJ503" s="150">
        <f>IF($W503="",0,IF($W503&gt;=100%,เงื่อนไข!$L$4,IF($W503&gt;=80%,เงื่อนไข!$K$4,IF($W503&gt;=50%,เงื่อนไข!$J$4,IF($W503&lt;50%,เงื่อนไข!$I$4)))))</f>
        <v>0</v>
      </c>
      <c r="AK503" s="179">
        <f t="shared" si="107"/>
        <v>0</v>
      </c>
      <c r="AL503" s="175">
        <f t="shared" si="108"/>
        <v>0</v>
      </c>
      <c r="AM503" s="175">
        <f>IF(AK503=0,0,AK503/$R503*เงื่อนไข!$B$4)</f>
        <v>0</v>
      </c>
      <c r="AN503" s="181">
        <f t="shared" si="112"/>
        <v>0</v>
      </c>
      <c r="AO503" s="175">
        <f>SUMIF(วันทำงาน!$F$554:$F$687,$B503,วันทำงาน!$K$554:$K$687)</f>
        <v>0</v>
      </c>
      <c r="AP503" s="182">
        <f>IF((AND($W503&gt;=100%,$W503&lt;&gt;"")),เงื่อนไข!$F$8*AH503/$V503,0)</f>
        <v>0</v>
      </c>
      <c r="AQ503" s="184">
        <f>วันทำงาน!AU503</f>
        <v>0</v>
      </c>
      <c r="AR503" s="150"/>
      <c r="AS503" s="150">
        <f>IF(W503="",0,IF($W503&gt;=100%,เงื่อนไข!$P$4,IF($W503&gt;=80%,เงื่อนไข!$O$4,IF($W503&gt;=50%,เงื่อนไข!$N$4,IF($W503&lt;50%,เงื่อนไข!$M$4)))))</f>
        <v>0</v>
      </c>
      <c r="AT503" s="179">
        <f t="shared" si="109"/>
        <v>0</v>
      </c>
      <c r="AU503" s="175">
        <f t="shared" si="110"/>
        <v>0</v>
      </c>
      <c r="AV503" s="175">
        <f>IF(AT503=0,0,AT503/$R503*เงื่อนไข!$B$4)</f>
        <v>0</v>
      </c>
      <c r="AW503" s="181">
        <f t="shared" si="113"/>
        <v>0</v>
      </c>
      <c r="AX503" s="175">
        <f>SUMIF(วันทำงาน!$F$554:$F$687,$B503,วันทำงาน!$L$554:$L$687)</f>
        <v>0</v>
      </c>
      <c r="AY503" s="182">
        <f>IF((AND($W503&gt;=100%,$W503&lt;&gt;"")),เงื่อนไข!$F$8*AQ503/$V503,0)</f>
        <v>0</v>
      </c>
    </row>
    <row r="504" spans="1:51" s="6" customFormat="1" x14ac:dyDescent="0.25">
      <c r="A504" s="124" t="str">
        <f>IF(วันทำงาน!A504&lt;&gt;"",วันทำงาน!A504,"")</f>
        <v/>
      </c>
      <c r="B504" s="124" t="str">
        <f>IF(วันทำงาน!B504&lt;&gt;"",วันทำงาน!B504,"")</f>
        <v/>
      </c>
      <c r="C504" s="124"/>
      <c r="D504" s="124" t="str">
        <f>IF(วันทำงาน!C504&lt;&gt;"",วันทำงาน!C504,"")</f>
        <v/>
      </c>
      <c r="E504" s="125" t="str">
        <f>IF(วันทำงาน!D504&lt;&gt;"",วันทำงาน!D504,"")</f>
        <v/>
      </c>
      <c r="F504" s="90" t="str">
        <f>IF(วันทำงาน!E504&lt;&gt;"",วันทำงาน!E504,"")</f>
        <v/>
      </c>
      <c r="G504" s="124" t="str">
        <f>IF(วันทำงาน!F504&lt;&gt;"",วันทำงาน!F504,"")</f>
        <v/>
      </c>
      <c r="H504" s="136" t="str">
        <f>IF(F504="Salesman",วันทำงาน!G504,"")</f>
        <v/>
      </c>
      <c r="I504" s="141" t="str">
        <f>IF($H504="","",AB504/$R504*(100%-เงื่อนไข!$B$4))</f>
        <v/>
      </c>
      <c r="J504" s="141" t="str">
        <f>IF($H504="","",AK504/$R504*(100%-เงื่อนไข!$B$4))</f>
        <v/>
      </c>
      <c r="K504" s="141" t="str">
        <f>IF($H504="","",AT504/$R504*(100%-เงื่อนไข!$B$4))</f>
        <v/>
      </c>
      <c r="L504" s="141" t="str">
        <f t="shared" si="114"/>
        <v/>
      </c>
      <c r="M504" s="142" t="str">
        <f>IF((OR(วันทำงาน!H504="",$F$1="")),"",IF(F504="Salesman",วันทำงาน!H504,""))</f>
        <v/>
      </c>
      <c r="N504" s="111">
        <f>IF($M504="",0,IF($X504="P",Y504*เงื่อนไข!$C$5,0))</f>
        <v>0</v>
      </c>
      <c r="O504" s="111">
        <f>IF($M504="",0,IF($X504="P",AH504*เงื่อนไข!$C$5,0))</f>
        <v>0</v>
      </c>
      <c r="P504" s="141">
        <f>IF($M504="",0,IF($X504="P",AQ504*เงื่อนไข!$C$5,0))</f>
        <v>0</v>
      </c>
      <c r="Q504" s="141">
        <f t="shared" si="115"/>
        <v>0</v>
      </c>
      <c r="R504" s="124" t="str">
        <f>IF($A504="","",IF(วันทำงาน!J504&lt;&gt;"",วันทำงาน!J504,""))</f>
        <v/>
      </c>
      <c r="S504" s="124" t="str">
        <f>IF($A504="","",IF(วันทำงาน!K504&lt;&gt;"",วันทำงาน!K504,""))</f>
        <v/>
      </c>
      <c r="T504" s="156">
        <f>IF(วันทำงาน!AZ504&lt;&gt;"",IF(วันทำงาน!AZ504&gt;S504,S504,วันทำงาน!AZ504),"")</f>
        <v>1</v>
      </c>
      <c r="U504" s="106" t="str">
        <f>IF(A504="","",เงื่อนไข!C$4)</f>
        <v/>
      </c>
      <c r="V504" s="106">
        <f t="shared" si="102"/>
        <v>0</v>
      </c>
      <c r="W504" s="105" t="str">
        <f t="shared" si="103"/>
        <v/>
      </c>
      <c r="X504" s="186" t="str">
        <f t="shared" si="104"/>
        <v/>
      </c>
      <c r="Y504" s="184">
        <f>วันทำงาน!AQ504</f>
        <v>0</v>
      </c>
      <c r="Z504" s="150"/>
      <c r="AA504" s="150">
        <f>IF($W504="",0,IF($W504&gt;=100%,เงื่อนไข!$H$4,IF($W504&gt;=80%,เงื่อนไข!$G$4,IF($W504&gt;=50%,เงื่อนไข!$F$4,IF($W504&lt;50%,เงื่อนไข!$E$4)))))</f>
        <v>0</v>
      </c>
      <c r="AB504" s="179">
        <f t="shared" si="105"/>
        <v>0</v>
      </c>
      <c r="AC504" s="141">
        <f t="shared" si="106"/>
        <v>0</v>
      </c>
      <c r="AD504" s="175">
        <f>IF(AB504=0,0,AB504/$R504*เงื่อนไข!$B$4)</f>
        <v>0</v>
      </c>
      <c r="AE504" s="181">
        <f t="shared" si="111"/>
        <v>0</v>
      </c>
      <c r="AF504" s="175">
        <f>SUMIF(วันทำงาน!$F$554:$F$687,$B504,วันทำงาน!$J$554:$J$687)</f>
        <v>0</v>
      </c>
      <c r="AG504" s="182">
        <f>IF((AND($W504&gt;=100%,$W504&lt;&gt;"")),เงื่อนไข!$F$8*Y504/$V504,0)</f>
        <v>0</v>
      </c>
      <c r="AH504" s="181">
        <f>SUM(วันทำงาน!AR504:AT504,วันทำงาน!AV504:AX504)</f>
        <v>0</v>
      </c>
      <c r="AI504" s="150"/>
      <c r="AJ504" s="150">
        <f>IF($W504="",0,IF($W504&gt;=100%,เงื่อนไข!$L$4,IF($W504&gt;=80%,เงื่อนไข!$K$4,IF($W504&gt;=50%,เงื่อนไข!$J$4,IF($W504&lt;50%,เงื่อนไข!$I$4)))))</f>
        <v>0</v>
      </c>
      <c r="AK504" s="179">
        <f t="shared" si="107"/>
        <v>0</v>
      </c>
      <c r="AL504" s="175">
        <f t="shared" si="108"/>
        <v>0</v>
      </c>
      <c r="AM504" s="175">
        <f>IF(AK504=0,0,AK504/$R504*เงื่อนไข!$B$4)</f>
        <v>0</v>
      </c>
      <c r="AN504" s="181">
        <f t="shared" si="112"/>
        <v>0</v>
      </c>
      <c r="AO504" s="175">
        <f>SUMIF(วันทำงาน!$F$554:$F$687,$B504,วันทำงาน!$K$554:$K$687)</f>
        <v>0</v>
      </c>
      <c r="AP504" s="182">
        <f>IF((AND($W504&gt;=100%,$W504&lt;&gt;"")),เงื่อนไข!$F$8*AH504/$V504,0)</f>
        <v>0</v>
      </c>
      <c r="AQ504" s="184">
        <f>วันทำงาน!AU504</f>
        <v>0</v>
      </c>
      <c r="AR504" s="150"/>
      <c r="AS504" s="150">
        <f>IF(W504="",0,IF($W504&gt;=100%,เงื่อนไข!$P$4,IF($W504&gt;=80%,เงื่อนไข!$O$4,IF($W504&gt;=50%,เงื่อนไข!$N$4,IF($W504&lt;50%,เงื่อนไข!$M$4)))))</f>
        <v>0</v>
      </c>
      <c r="AT504" s="179">
        <f t="shared" si="109"/>
        <v>0</v>
      </c>
      <c r="AU504" s="175">
        <f t="shared" si="110"/>
        <v>0</v>
      </c>
      <c r="AV504" s="175">
        <f>IF(AT504=0,0,AT504/$R504*เงื่อนไข!$B$4)</f>
        <v>0</v>
      </c>
      <c r="AW504" s="181">
        <f t="shared" si="113"/>
        <v>0</v>
      </c>
      <c r="AX504" s="175">
        <f>SUMIF(วันทำงาน!$F$554:$F$687,$B504,วันทำงาน!$L$554:$L$687)</f>
        <v>0</v>
      </c>
      <c r="AY504" s="182">
        <f>IF((AND($W504&gt;=100%,$W504&lt;&gt;"")),เงื่อนไข!$F$8*AQ504/$V504,0)</f>
        <v>0</v>
      </c>
    </row>
    <row r="505" spans="1:51" s="6" customFormat="1" x14ac:dyDescent="0.25">
      <c r="A505" s="124" t="str">
        <f>IF(วันทำงาน!A505&lt;&gt;"",วันทำงาน!A505,"")</f>
        <v/>
      </c>
      <c r="B505" s="124" t="str">
        <f>IF(วันทำงาน!B505&lt;&gt;"",วันทำงาน!B505,"")</f>
        <v/>
      </c>
      <c r="C505" s="124"/>
      <c r="D505" s="124" t="str">
        <f>IF(วันทำงาน!C505&lt;&gt;"",วันทำงาน!C505,"")</f>
        <v/>
      </c>
      <c r="E505" s="125" t="str">
        <f>IF(วันทำงาน!D505&lt;&gt;"",วันทำงาน!D505,"")</f>
        <v/>
      </c>
      <c r="F505" s="90" t="str">
        <f>IF(วันทำงาน!E505&lt;&gt;"",วันทำงาน!E505,"")</f>
        <v/>
      </c>
      <c r="G505" s="124" t="str">
        <f>IF(วันทำงาน!F505&lt;&gt;"",วันทำงาน!F505,"")</f>
        <v/>
      </c>
      <c r="H505" s="136" t="str">
        <f>IF(F505="Salesman",วันทำงาน!G505,"")</f>
        <v/>
      </c>
      <c r="I505" s="141" t="str">
        <f>IF($H505="","",AB505/$R505*(100%-เงื่อนไข!$B$4))</f>
        <v/>
      </c>
      <c r="J505" s="141" t="str">
        <f>IF($H505="","",AK505/$R505*(100%-เงื่อนไข!$B$4))</f>
        <v/>
      </c>
      <c r="K505" s="141" t="str">
        <f>IF($H505="","",AT505/$R505*(100%-เงื่อนไข!$B$4))</f>
        <v/>
      </c>
      <c r="L505" s="141" t="str">
        <f t="shared" si="114"/>
        <v/>
      </c>
      <c r="M505" s="142" t="str">
        <f>IF((OR(วันทำงาน!H505="",$F$1="")),"",IF(F505="Salesman",วันทำงาน!H505,""))</f>
        <v/>
      </c>
      <c r="N505" s="111">
        <f>IF($M505="",0,IF($X505="P",Y505*เงื่อนไข!$C$5,0))</f>
        <v>0</v>
      </c>
      <c r="O505" s="111">
        <f>IF($M505="",0,IF($X505="P",AH505*เงื่อนไข!$C$5,0))</f>
        <v>0</v>
      </c>
      <c r="P505" s="141">
        <f>IF($M505="",0,IF($X505="P",AQ505*เงื่อนไข!$C$5,0))</f>
        <v>0</v>
      </c>
      <c r="Q505" s="141">
        <f t="shared" si="115"/>
        <v>0</v>
      </c>
      <c r="R505" s="124" t="str">
        <f>IF($A505="","",IF(วันทำงาน!J505&lt;&gt;"",วันทำงาน!J505,""))</f>
        <v/>
      </c>
      <c r="S505" s="124" t="str">
        <f>IF($A505="","",IF(วันทำงาน!K505&lt;&gt;"",วันทำงาน!K505,""))</f>
        <v/>
      </c>
      <c r="T505" s="156">
        <f>IF(วันทำงาน!AZ505&lt;&gt;"",IF(วันทำงาน!AZ505&gt;S505,S505,วันทำงาน!AZ505),"")</f>
        <v>1</v>
      </c>
      <c r="U505" s="106" t="str">
        <f>IF(A505="","",เงื่อนไข!C$4)</f>
        <v/>
      </c>
      <c r="V505" s="106">
        <f t="shared" si="102"/>
        <v>0</v>
      </c>
      <c r="W505" s="105" t="str">
        <f t="shared" si="103"/>
        <v/>
      </c>
      <c r="X505" s="186" t="str">
        <f t="shared" si="104"/>
        <v/>
      </c>
      <c r="Y505" s="184">
        <f>วันทำงาน!AQ505</f>
        <v>0</v>
      </c>
      <c r="Z505" s="150"/>
      <c r="AA505" s="150">
        <f>IF($W505="",0,IF($W505&gt;=100%,เงื่อนไข!$H$4,IF($W505&gt;=80%,เงื่อนไข!$G$4,IF($W505&gt;=50%,เงื่อนไข!$F$4,IF($W505&lt;50%,เงื่อนไข!$E$4)))))</f>
        <v>0</v>
      </c>
      <c r="AB505" s="179">
        <f t="shared" si="105"/>
        <v>0</v>
      </c>
      <c r="AC505" s="141">
        <f t="shared" si="106"/>
        <v>0</v>
      </c>
      <c r="AD505" s="175">
        <f>IF(AB505=0,0,AB505/$R505*เงื่อนไข!$B$4)</f>
        <v>0</v>
      </c>
      <c r="AE505" s="181">
        <f t="shared" si="111"/>
        <v>0</v>
      </c>
      <c r="AF505" s="175">
        <f>SUMIF(วันทำงาน!$F$554:$F$687,$B505,วันทำงาน!$J$554:$J$687)</f>
        <v>0</v>
      </c>
      <c r="AG505" s="182">
        <f>IF((AND($W505&gt;=100%,$W505&lt;&gt;"")),เงื่อนไข!$F$8*Y505/$V505,0)</f>
        <v>0</v>
      </c>
      <c r="AH505" s="181">
        <f>SUM(วันทำงาน!AR505:AT505,วันทำงาน!AV505:AX505)</f>
        <v>0</v>
      </c>
      <c r="AI505" s="150"/>
      <c r="AJ505" s="150">
        <f>IF($W505="",0,IF($W505&gt;=100%,เงื่อนไข!$L$4,IF($W505&gt;=80%,เงื่อนไข!$K$4,IF($W505&gt;=50%,เงื่อนไข!$J$4,IF($W505&lt;50%,เงื่อนไข!$I$4)))))</f>
        <v>0</v>
      </c>
      <c r="AK505" s="179">
        <f t="shared" si="107"/>
        <v>0</v>
      </c>
      <c r="AL505" s="175">
        <f t="shared" si="108"/>
        <v>0</v>
      </c>
      <c r="AM505" s="175">
        <f>IF(AK505=0,0,AK505/$R505*เงื่อนไข!$B$4)</f>
        <v>0</v>
      </c>
      <c r="AN505" s="181">
        <f t="shared" si="112"/>
        <v>0</v>
      </c>
      <c r="AO505" s="175">
        <f>SUMIF(วันทำงาน!$F$554:$F$687,$B505,วันทำงาน!$K$554:$K$687)</f>
        <v>0</v>
      </c>
      <c r="AP505" s="182">
        <f>IF((AND($W505&gt;=100%,$W505&lt;&gt;"")),เงื่อนไข!$F$8*AH505/$V505,0)</f>
        <v>0</v>
      </c>
      <c r="AQ505" s="184">
        <f>วันทำงาน!AU505</f>
        <v>0</v>
      </c>
      <c r="AR505" s="150"/>
      <c r="AS505" s="150">
        <f>IF(W505="",0,IF($W505&gt;=100%,เงื่อนไข!$P$4,IF($W505&gt;=80%,เงื่อนไข!$O$4,IF($W505&gt;=50%,เงื่อนไข!$N$4,IF($W505&lt;50%,เงื่อนไข!$M$4)))))</f>
        <v>0</v>
      </c>
      <c r="AT505" s="179">
        <f t="shared" si="109"/>
        <v>0</v>
      </c>
      <c r="AU505" s="175">
        <f t="shared" si="110"/>
        <v>0</v>
      </c>
      <c r="AV505" s="175">
        <f>IF(AT505=0,0,AT505/$R505*เงื่อนไข!$B$4)</f>
        <v>0</v>
      </c>
      <c r="AW505" s="181">
        <f t="shared" si="113"/>
        <v>0</v>
      </c>
      <c r="AX505" s="175">
        <f>SUMIF(วันทำงาน!$F$554:$F$687,$B505,วันทำงาน!$L$554:$L$687)</f>
        <v>0</v>
      </c>
      <c r="AY505" s="182">
        <f>IF((AND($W505&gt;=100%,$W505&lt;&gt;"")),เงื่อนไข!$F$8*AQ505/$V505,0)</f>
        <v>0</v>
      </c>
    </row>
    <row r="506" spans="1:51" s="6" customFormat="1" x14ac:dyDescent="0.25">
      <c r="A506" s="124" t="str">
        <f>IF(วันทำงาน!A506&lt;&gt;"",วันทำงาน!A506,"")</f>
        <v/>
      </c>
      <c r="B506" s="124" t="str">
        <f>IF(วันทำงาน!B506&lt;&gt;"",วันทำงาน!B506,"")</f>
        <v/>
      </c>
      <c r="C506" s="124"/>
      <c r="D506" s="124" t="str">
        <f>IF(วันทำงาน!C506&lt;&gt;"",วันทำงาน!C506,"")</f>
        <v/>
      </c>
      <c r="E506" s="125" t="str">
        <f>IF(วันทำงาน!D506&lt;&gt;"",วันทำงาน!D506,"")</f>
        <v/>
      </c>
      <c r="F506" s="90" t="str">
        <f>IF(วันทำงาน!E506&lt;&gt;"",วันทำงาน!E506,"")</f>
        <v/>
      </c>
      <c r="G506" s="124" t="str">
        <f>IF(วันทำงาน!F506&lt;&gt;"",วันทำงาน!F506,"")</f>
        <v/>
      </c>
      <c r="H506" s="136" t="str">
        <f>IF(F506="Salesman",วันทำงาน!G506,"")</f>
        <v/>
      </c>
      <c r="I506" s="141" t="str">
        <f>IF($H506="","",AB506/$R506*(100%-เงื่อนไข!$B$4))</f>
        <v/>
      </c>
      <c r="J506" s="141" t="str">
        <f>IF($H506="","",AK506/$R506*(100%-เงื่อนไข!$B$4))</f>
        <v/>
      </c>
      <c r="K506" s="141" t="str">
        <f>IF($H506="","",AT506/$R506*(100%-เงื่อนไข!$B$4))</f>
        <v/>
      </c>
      <c r="L506" s="141" t="str">
        <f t="shared" si="114"/>
        <v/>
      </c>
      <c r="M506" s="142" t="str">
        <f>IF((OR(วันทำงาน!H506="",$F$1="")),"",IF(F506="Salesman",วันทำงาน!H506,""))</f>
        <v/>
      </c>
      <c r="N506" s="111">
        <f>IF($M506="",0,IF($X506="P",Y506*เงื่อนไข!$C$5,0))</f>
        <v>0</v>
      </c>
      <c r="O506" s="111">
        <f>IF($M506="",0,IF($X506="P",AH506*เงื่อนไข!$C$5,0))</f>
        <v>0</v>
      </c>
      <c r="P506" s="141">
        <f>IF($M506="",0,IF($X506="P",AQ506*เงื่อนไข!$C$5,0))</f>
        <v>0</v>
      </c>
      <c r="Q506" s="141">
        <f t="shared" si="115"/>
        <v>0</v>
      </c>
      <c r="R506" s="124" t="str">
        <f>IF($A506="","",IF(วันทำงาน!J506&lt;&gt;"",วันทำงาน!J506,""))</f>
        <v/>
      </c>
      <c r="S506" s="124" t="str">
        <f>IF($A506="","",IF(วันทำงาน!K506&lt;&gt;"",วันทำงาน!K506,""))</f>
        <v/>
      </c>
      <c r="T506" s="156">
        <f>IF(วันทำงาน!AZ506&lt;&gt;"",IF(วันทำงาน!AZ506&gt;S506,S506,วันทำงาน!AZ506),"")</f>
        <v>1</v>
      </c>
      <c r="U506" s="106" t="str">
        <f>IF(A506="","",เงื่อนไข!C$4)</f>
        <v/>
      </c>
      <c r="V506" s="106">
        <f t="shared" si="102"/>
        <v>0</v>
      </c>
      <c r="W506" s="105" t="str">
        <f t="shared" si="103"/>
        <v/>
      </c>
      <c r="X506" s="186" t="str">
        <f t="shared" si="104"/>
        <v/>
      </c>
      <c r="Y506" s="184">
        <f>วันทำงาน!AQ506</f>
        <v>0</v>
      </c>
      <c r="Z506" s="150"/>
      <c r="AA506" s="150">
        <f>IF($W506="",0,IF($W506&gt;=100%,เงื่อนไข!$H$4,IF($W506&gt;=80%,เงื่อนไข!$G$4,IF($W506&gt;=50%,เงื่อนไข!$F$4,IF($W506&lt;50%,เงื่อนไข!$E$4)))))</f>
        <v>0</v>
      </c>
      <c r="AB506" s="179">
        <f t="shared" si="105"/>
        <v>0</v>
      </c>
      <c r="AC506" s="141">
        <f t="shared" si="106"/>
        <v>0</v>
      </c>
      <c r="AD506" s="175">
        <f>IF(AB506=0,0,AB506/$R506*เงื่อนไข!$B$4)</f>
        <v>0</v>
      </c>
      <c r="AE506" s="181">
        <f t="shared" si="111"/>
        <v>0</v>
      </c>
      <c r="AF506" s="175">
        <f>SUMIF(วันทำงาน!$F$554:$F$687,$B506,วันทำงาน!$J$554:$J$687)</f>
        <v>0</v>
      </c>
      <c r="AG506" s="182">
        <f>IF((AND($W506&gt;=100%,$W506&lt;&gt;"")),เงื่อนไข!$F$8*Y506/$V506,0)</f>
        <v>0</v>
      </c>
      <c r="AH506" s="181">
        <f>SUM(วันทำงาน!AR506:AT506,วันทำงาน!AV506:AX506)</f>
        <v>0</v>
      </c>
      <c r="AI506" s="150"/>
      <c r="AJ506" s="150">
        <f>IF($W506="",0,IF($W506&gt;=100%,เงื่อนไข!$L$4,IF($W506&gt;=80%,เงื่อนไข!$K$4,IF($W506&gt;=50%,เงื่อนไข!$J$4,IF($W506&lt;50%,เงื่อนไข!$I$4)))))</f>
        <v>0</v>
      </c>
      <c r="AK506" s="179">
        <f t="shared" si="107"/>
        <v>0</v>
      </c>
      <c r="AL506" s="175">
        <f t="shared" si="108"/>
        <v>0</v>
      </c>
      <c r="AM506" s="175">
        <f>IF(AK506=0,0,AK506/$R506*เงื่อนไข!$B$4)</f>
        <v>0</v>
      </c>
      <c r="AN506" s="181">
        <f t="shared" si="112"/>
        <v>0</v>
      </c>
      <c r="AO506" s="175">
        <f>SUMIF(วันทำงาน!$F$554:$F$687,$B506,วันทำงาน!$K$554:$K$687)</f>
        <v>0</v>
      </c>
      <c r="AP506" s="182">
        <f>IF((AND($W506&gt;=100%,$W506&lt;&gt;"")),เงื่อนไข!$F$8*AH506/$V506,0)</f>
        <v>0</v>
      </c>
      <c r="AQ506" s="184">
        <f>วันทำงาน!AU506</f>
        <v>0</v>
      </c>
      <c r="AR506" s="150"/>
      <c r="AS506" s="150">
        <f>IF(W506="",0,IF($W506&gt;=100%,เงื่อนไข!$P$4,IF($W506&gt;=80%,เงื่อนไข!$O$4,IF($W506&gt;=50%,เงื่อนไข!$N$4,IF($W506&lt;50%,เงื่อนไข!$M$4)))))</f>
        <v>0</v>
      </c>
      <c r="AT506" s="179">
        <f t="shared" si="109"/>
        <v>0</v>
      </c>
      <c r="AU506" s="175">
        <f t="shared" si="110"/>
        <v>0</v>
      </c>
      <c r="AV506" s="175">
        <f>IF(AT506=0,0,AT506/$R506*เงื่อนไข!$B$4)</f>
        <v>0</v>
      </c>
      <c r="AW506" s="181">
        <f t="shared" si="113"/>
        <v>0</v>
      </c>
      <c r="AX506" s="175">
        <f>SUMIF(วันทำงาน!$F$554:$F$687,$B506,วันทำงาน!$L$554:$L$687)</f>
        <v>0</v>
      </c>
      <c r="AY506" s="182">
        <f>IF((AND($W506&gt;=100%,$W506&lt;&gt;"")),เงื่อนไข!$F$8*AQ506/$V506,0)</f>
        <v>0</v>
      </c>
    </row>
    <row r="507" spans="1:51" s="6" customFormat="1" x14ac:dyDescent="0.25">
      <c r="A507" s="124" t="str">
        <f>IF(วันทำงาน!A507&lt;&gt;"",วันทำงาน!A507,"")</f>
        <v/>
      </c>
      <c r="B507" s="124" t="str">
        <f>IF(วันทำงาน!B507&lt;&gt;"",วันทำงาน!B507,"")</f>
        <v/>
      </c>
      <c r="C507" s="124"/>
      <c r="D507" s="124" t="str">
        <f>IF(วันทำงาน!C507&lt;&gt;"",วันทำงาน!C507,"")</f>
        <v/>
      </c>
      <c r="E507" s="125" t="str">
        <f>IF(วันทำงาน!D507&lt;&gt;"",วันทำงาน!D507,"")</f>
        <v/>
      </c>
      <c r="F507" s="90" t="str">
        <f>IF(วันทำงาน!E507&lt;&gt;"",วันทำงาน!E507,"")</f>
        <v/>
      </c>
      <c r="G507" s="124" t="str">
        <f>IF(วันทำงาน!F507&lt;&gt;"",วันทำงาน!F507,"")</f>
        <v/>
      </c>
      <c r="H507" s="136" t="str">
        <f>IF(F507="Salesman",วันทำงาน!G507,"")</f>
        <v/>
      </c>
      <c r="I507" s="141" t="str">
        <f>IF($H507="","",AB507/$R507*(100%-เงื่อนไข!$B$4))</f>
        <v/>
      </c>
      <c r="J507" s="141" t="str">
        <f>IF($H507="","",AK507/$R507*(100%-เงื่อนไข!$B$4))</f>
        <v/>
      </c>
      <c r="K507" s="141" t="str">
        <f>IF($H507="","",AT507/$R507*(100%-เงื่อนไข!$B$4))</f>
        <v/>
      </c>
      <c r="L507" s="141" t="str">
        <f t="shared" si="114"/>
        <v/>
      </c>
      <c r="M507" s="142" t="str">
        <f>IF((OR(วันทำงาน!H507="",$F$1="")),"",IF(F507="Salesman",วันทำงาน!H507,""))</f>
        <v/>
      </c>
      <c r="N507" s="111">
        <f>IF($M507="",0,IF($X507="P",Y507*เงื่อนไข!$C$5,0))</f>
        <v>0</v>
      </c>
      <c r="O507" s="111">
        <f>IF($M507="",0,IF($X507="P",AH507*เงื่อนไข!$C$5,0))</f>
        <v>0</v>
      </c>
      <c r="P507" s="141">
        <f>IF($M507="",0,IF($X507="P",AQ507*เงื่อนไข!$C$5,0))</f>
        <v>0</v>
      </c>
      <c r="Q507" s="141">
        <f t="shared" si="115"/>
        <v>0</v>
      </c>
      <c r="R507" s="124" t="str">
        <f>IF($A507="","",IF(วันทำงาน!J507&lt;&gt;"",วันทำงาน!J507,""))</f>
        <v/>
      </c>
      <c r="S507" s="124" t="str">
        <f>IF($A507="","",IF(วันทำงาน!K507&lt;&gt;"",วันทำงาน!K507,""))</f>
        <v/>
      </c>
      <c r="T507" s="156">
        <f>IF(วันทำงาน!AZ507&lt;&gt;"",IF(วันทำงาน!AZ507&gt;S507,S507,วันทำงาน!AZ507),"")</f>
        <v>1</v>
      </c>
      <c r="U507" s="106" t="str">
        <f>IF(A507="","",เงื่อนไข!C$4)</f>
        <v/>
      </c>
      <c r="V507" s="106">
        <f t="shared" si="102"/>
        <v>0</v>
      </c>
      <c r="W507" s="105" t="str">
        <f t="shared" si="103"/>
        <v/>
      </c>
      <c r="X507" s="186" t="str">
        <f t="shared" si="104"/>
        <v/>
      </c>
      <c r="Y507" s="184">
        <f>วันทำงาน!AQ507</f>
        <v>0</v>
      </c>
      <c r="Z507" s="150"/>
      <c r="AA507" s="150">
        <f>IF($W507="",0,IF($W507&gt;=100%,เงื่อนไข!$H$4,IF($W507&gt;=80%,เงื่อนไข!$G$4,IF($W507&gt;=50%,เงื่อนไข!$F$4,IF($W507&lt;50%,เงื่อนไข!$E$4)))))</f>
        <v>0</v>
      </c>
      <c r="AB507" s="179">
        <f t="shared" si="105"/>
        <v>0</v>
      </c>
      <c r="AC507" s="141">
        <f t="shared" si="106"/>
        <v>0</v>
      </c>
      <c r="AD507" s="175">
        <f>IF(AB507=0,0,AB507/$R507*เงื่อนไข!$B$4)</f>
        <v>0</v>
      </c>
      <c r="AE507" s="181">
        <f t="shared" si="111"/>
        <v>0</v>
      </c>
      <c r="AF507" s="175">
        <f>SUMIF(วันทำงาน!$F$554:$F$687,$B507,วันทำงาน!$J$554:$J$687)</f>
        <v>0</v>
      </c>
      <c r="AG507" s="182">
        <f>IF((AND($W507&gt;=100%,$W507&lt;&gt;"")),เงื่อนไข!$F$8*Y507/$V507,0)</f>
        <v>0</v>
      </c>
      <c r="AH507" s="181">
        <f>SUM(วันทำงาน!AR507:AT507,วันทำงาน!AV507:AX507)</f>
        <v>0</v>
      </c>
      <c r="AI507" s="150"/>
      <c r="AJ507" s="150">
        <f>IF($W507="",0,IF($W507&gt;=100%,เงื่อนไข!$L$4,IF($W507&gt;=80%,เงื่อนไข!$K$4,IF($W507&gt;=50%,เงื่อนไข!$J$4,IF($W507&lt;50%,เงื่อนไข!$I$4)))))</f>
        <v>0</v>
      </c>
      <c r="AK507" s="179">
        <f t="shared" si="107"/>
        <v>0</v>
      </c>
      <c r="AL507" s="175">
        <f t="shared" si="108"/>
        <v>0</v>
      </c>
      <c r="AM507" s="175">
        <f>IF(AK507=0,0,AK507/$R507*เงื่อนไข!$B$4)</f>
        <v>0</v>
      </c>
      <c r="AN507" s="181">
        <f t="shared" si="112"/>
        <v>0</v>
      </c>
      <c r="AO507" s="175">
        <f>SUMIF(วันทำงาน!$F$554:$F$687,$B507,วันทำงาน!$K$554:$K$687)</f>
        <v>0</v>
      </c>
      <c r="AP507" s="182">
        <f>IF((AND($W507&gt;=100%,$W507&lt;&gt;"")),เงื่อนไข!$F$8*AH507/$V507,0)</f>
        <v>0</v>
      </c>
      <c r="AQ507" s="184">
        <f>วันทำงาน!AU507</f>
        <v>0</v>
      </c>
      <c r="AR507" s="150"/>
      <c r="AS507" s="150">
        <f>IF(W507="",0,IF($W507&gt;=100%,เงื่อนไข!$P$4,IF($W507&gt;=80%,เงื่อนไข!$O$4,IF($W507&gt;=50%,เงื่อนไข!$N$4,IF($W507&lt;50%,เงื่อนไข!$M$4)))))</f>
        <v>0</v>
      </c>
      <c r="AT507" s="179">
        <f t="shared" si="109"/>
        <v>0</v>
      </c>
      <c r="AU507" s="175">
        <f t="shared" si="110"/>
        <v>0</v>
      </c>
      <c r="AV507" s="175">
        <f>IF(AT507=0,0,AT507/$R507*เงื่อนไข!$B$4)</f>
        <v>0</v>
      </c>
      <c r="AW507" s="181">
        <f t="shared" si="113"/>
        <v>0</v>
      </c>
      <c r="AX507" s="175">
        <f>SUMIF(วันทำงาน!$F$554:$F$687,$B507,วันทำงาน!$L$554:$L$687)</f>
        <v>0</v>
      </c>
      <c r="AY507" s="182">
        <f>IF((AND($W507&gt;=100%,$W507&lt;&gt;"")),เงื่อนไข!$F$8*AQ507/$V507,0)</f>
        <v>0</v>
      </c>
    </row>
    <row r="508" spans="1:51" s="6" customFormat="1" x14ac:dyDescent="0.25">
      <c r="A508" s="124" t="str">
        <f>IF(วันทำงาน!A508&lt;&gt;"",วันทำงาน!A508,"")</f>
        <v/>
      </c>
      <c r="B508" s="124" t="str">
        <f>IF(วันทำงาน!B508&lt;&gt;"",วันทำงาน!B508,"")</f>
        <v/>
      </c>
      <c r="C508" s="124"/>
      <c r="D508" s="124" t="str">
        <f>IF(วันทำงาน!C508&lt;&gt;"",วันทำงาน!C508,"")</f>
        <v/>
      </c>
      <c r="E508" s="125" t="str">
        <f>IF(วันทำงาน!D508&lt;&gt;"",วันทำงาน!D508,"")</f>
        <v/>
      </c>
      <c r="F508" s="90" t="str">
        <f>IF(วันทำงาน!E508&lt;&gt;"",วันทำงาน!E508,"")</f>
        <v/>
      </c>
      <c r="G508" s="124" t="str">
        <f>IF(วันทำงาน!F508&lt;&gt;"",วันทำงาน!F508,"")</f>
        <v/>
      </c>
      <c r="H508" s="136" t="str">
        <f>IF(F508="Salesman",วันทำงาน!G508,"")</f>
        <v/>
      </c>
      <c r="I508" s="141" t="str">
        <f>IF($H508="","",AB508/$R508*(100%-เงื่อนไข!$B$4))</f>
        <v/>
      </c>
      <c r="J508" s="141" t="str">
        <f>IF($H508="","",AK508/$R508*(100%-เงื่อนไข!$B$4))</f>
        <v/>
      </c>
      <c r="K508" s="141" t="str">
        <f>IF($H508="","",AT508/$R508*(100%-เงื่อนไข!$B$4))</f>
        <v/>
      </c>
      <c r="L508" s="141" t="str">
        <f t="shared" si="114"/>
        <v/>
      </c>
      <c r="M508" s="142" t="str">
        <f>IF((OR(วันทำงาน!H508="",$F$1="")),"",IF(F508="Salesman",วันทำงาน!H508,""))</f>
        <v/>
      </c>
      <c r="N508" s="111">
        <f>IF($M508="",0,IF($X508="P",Y508*เงื่อนไข!$C$5,0))</f>
        <v>0</v>
      </c>
      <c r="O508" s="111">
        <f>IF($M508="",0,IF($X508="P",AH508*เงื่อนไข!$C$5,0))</f>
        <v>0</v>
      </c>
      <c r="P508" s="141">
        <f>IF($M508="",0,IF($X508="P",AQ508*เงื่อนไข!$C$5,0))</f>
        <v>0</v>
      </c>
      <c r="Q508" s="141">
        <f t="shared" si="115"/>
        <v>0</v>
      </c>
      <c r="R508" s="124" t="str">
        <f>IF($A508="","",IF(วันทำงาน!J508&lt;&gt;"",วันทำงาน!J508,""))</f>
        <v/>
      </c>
      <c r="S508" s="124" t="str">
        <f>IF($A508="","",IF(วันทำงาน!K508&lt;&gt;"",วันทำงาน!K508,""))</f>
        <v/>
      </c>
      <c r="T508" s="156">
        <f>IF(วันทำงาน!AZ508&lt;&gt;"",IF(วันทำงาน!AZ508&gt;S508,S508,วันทำงาน!AZ508),"")</f>
        <v>1</v>
      </c>
      <c r="U508" s="106" t="str">
        <f>IF(A508="","",เงื่อนไข!C$4)</f>
        <v/>
      </c>
      <c r="V508" s="106">
        <f t="shared" si="102"/>
        <v>0</v>
      </c>
      <c r="W508" s="105" t="str">
        <f t="shared" si="103"/>
        <v/>
      </c>
      <c r="X508" s="186" t="str">
        <f t="shared" si="104"/>
        <v/>
      </c>
      <c r="Y508" s="184">
        <f>วันทำงาน!AQ508</f>
        <v>0</v>
      </c>
      <c r="Z508" s="150"/>
      <c r="AA508" s="150">
        <f>IF($W508="",0,IF($W508&gt;=100%,เงื่อนไข!$H$4,IF($W508&gt;=80%,เงื่อนไข!$G$4,IF($W508&gt;=50%,เงื่อนไข!$F$4,IF($W508&lt;50%,เงื่อนไข!$E$4)))))</f>
        <v>0</v>
      </c>
      <c r="AB508" s="179">
        <f t="shared" si="105"/>
        <v>0</v>
      </c>
      <c r="AC508" s="141">
        <f t="shared" si="106"/>
        <v>0</v>
      </c>
      <c r="AD508" s="175">
        <f>IF(AB508=0,0,AB508/$R508*เงื่อนไข!$B$4)</f>
        <v>0</v>
      </c>
      <c r="AE508" s="181">
        <f t="shared" si="111"/>
        <v>0</v>
      </c>
      <c r="AF508" s="175">
        <f>SUMIF(วันทำงาน!$F$554:$F$687,$B508,วันทำงาน!$J$554:$J$687)</f>
        <v>0</v>
      </c>
      <c r="AG508" s="182">
        <f>IF((AND($W508&gt;=100%,$W508&lt;&gt;"")),เงื่อนไข!$F$8*Y508/$V508,0)</f>
        <v>0</v>
      </c>
      <c r="AH508" s="181">
        <f>SUM(วันทำงาน!AR508:AT508,วันทำงาน!AV508:AX508)</f>
        <v>0</v>
      </c>
      <c r="AI508" s="150"/>
      <c r="AJ508" s="150">
        <f>IF($W508="",0,IF($W508&gt;=100%,เงื่อนไข!$L$4,IF($W508&gt;=80%,เงื่อนไข!$K$4,IF($W508&gt;=50%,เงื่อนไข!$J$4,IF($W508&lt;50%,เงื่อนไข!$I$4)))))</f>
        <v>0</v>
      </c>
      <c r="AK508" s="179">
        <f t="shared" si="107"/>
        <v>0</v>
      </c>
      <c r="AL508" s="175">
        <f t="shared" si="108"/>
        <v>0</v>
      </c>
      <c r="AM508" s="175">
        <f>IF(AK508=0,0,AK508/$R508*เงื่อนไข!$B$4)</f>
        <v>0</v>
      </c>
      <c r="AN508" s="181">
        <f t="shared" si="112"/>
        <v>0</v>
      </c>
      <c r="AO508" s="175">
        <f>SUMIF(วันทำงาน!$F$554:$F$687,$B508,วันทำงาน!$K$554:$K$687)</f>
        <v>0</v>
      </c>
      <c r="AP508" s="182">
        <f>IF((AND($W508&gt;=100%,$W508&lt;&gt;"")),เงื่อนไข!$F$8*AH508/$V508,0)</f>
        <v>0</v>
      </c>
      <c r="AQ508" s="184">
        <f>วันทำงาน!AU508</f>
        <v>0</v>
      </c>
      <c r="AR508" s="150"/>
      <c r="AS508" s="150">
        <f>IF(W508="",0,IF($W508&gt;=100%,เงื่อนไข!$P$4,IF($W508&gt;=80%,เงื่อนไข!$O$4,IF($W508&gt;=50%,เงื่อนไข!$N$4,IF($W508&lt;50%,เงื่อนไข!$M$4)))))</f>
        <v>0</v>
      </c>
      <c r="AT508" s="179">
        <f t="shared" si="109"/>
        <v>0</v>
      </c>
      <c r="AU508" s="175">
        <f t="shared" si="110"/>
        <v>0</v>
      </c>
      <c r="AV508" s="175">
        <f>IF(AT508=0,0,AT508/$R508*เงื่อนไข!$B$4)</f>
        <v>0</v>
      </c>
      <c r="AW508" s="181">
        <f t="shared" si="113"/>
        <v>0</v>
      </c>
      <c r="AX508" s="175">
        <f>SUMIF(วันทำงาน!$F$554:$F$687,$B508,วันทำงาน!$L$554:$L$687)</f>
        <v>0</v>
      </c>
      <c r="AY508" s="182">
        <f>IF((AND($W508&gt;=100%,$W508&lt;&gt;"")),เงื่อนไข!$F$8*AQ508/$V508,0)</f>
        <v>0</v>
      </c>
    </row>
    <row r="509" spans="1:51" s="6" customFormat="1" x14ac:dyDescent="0.25">
      <c r="A509" s="124" t="str">
        <f>IF(วันทำงาน!A509&lt;&gt;"",วันทำงาน!A509,"")</f>
        <v/>
      </c>
      <c r="B509" s="124" t="str">
        <f>IF(วันทำงาน!B509&lt;&gt;"",วันทำงาน!B509,"")</f>
        <v/>
      </c>
      <c r="C509" s="124"/>
      <c r="D509" s="124" t="str">
        <f>IF(วันทำงาน!C509&lt;&gt;"",วันทำงาน!C509,"")</f>
        <v/>
      </c>
      <c r="E509" s="125" t="str">
        <f>IF(วันทำงาน!D509&lt;&gt;"",วันทำงาน!D509,"")</f>
        <v/>
      </c>
      <c r="F509" s="90" t="str">
        <f>IF(วันทำงาน!E509&lt;&gt;"",วันทำงาน!E509,"")</f>
        <v/>
      </c>
      <c r="G509" s="124" t="str">
        <f>IF(วันทำงาน!F509&lt;&gt;"",วันทำงาน!F509,"")</f>
        <v/>
      </c>
      <c r="H509" s="136" t="str">
        <f>IF(F509="Salesman",วันทำงาน!G509,"")</f>
        <v/>
      </c>
      <c r="I509" s="141" t="str">
        <f>IF($H509="","",AB509/$R509*(100%-เงื่อนไข!$B$4))</f>
        <v/>
      </c>
      <c r="J509" s="141" t="str">
        <f>IF($H509="","",AK509/$R509*(100%-เงื่อนไข!$B$4))</f>
        <v/>
      </c>
      <c r="K509" s="141" t="str">
        <f>IF($H509="","",AT509/$R509*(100%-เงื่อนไข!$B$4))</f>
        <v/>
      </c>
      <c r="L509" s="141" t="str">
        <f t="shared" si="114"/>
        <v/>
      </c>
      <c r="M509" s="142" t="str">
        <f>IF((OR(วันทำงาน!H509="",$F$1="")),"",IF(F509="Salesman",วันทำงาน!H509,""))</f>
        <v/>
      </c>
      <c r="N509" s="111">
        <f>IF($M509="",0,IF($X509="P",Y509*เงื่อนไข!$C$5,0))</f>
        <v>0</v>
      </c>
      <c r="O509" s="111">
        <f>IF($M509="",0,IF($X509="P",AH509*เงื่อนไข!$C$5,0))</f>
        <v>0</v>
      </c>
      <c r="P509" s="141">
        <f>IF($M509="",0,IF($X509="P",AQ509*เงื่อนไข!$C$5,0))</f>
        <v>0</v>
      </c>
      <c r="Q509" s="141">
        <f t="shared" si="115"/>
        <v>0</v>
      </c>
      <c r="R509" s="124" t="str">
        <f>IF($A509="","",IF(วันทำงาน!J509&lt;&gt;"",วันทำงาน!J509,""))</f>
        <v/>
      </c>
      <c r="S509" s="124" t="str">
        <f>IF($A509="","",IF(วันทำงาน!K509&lt;&gt;"",วันทำงาน!K509,""))</f>
        <v/>
      </c>
      <c r="T509" s="156">
        <f>IF(วันทำงาน!AZ509&lt;&gt;"",IF(วันทำงาน!AZ509&gt;S509,S509,วันทำงาน!AZ509),"")</f>
        <v>1</v>
      </c>
      <c r="U509" s="106" t="str">
        <f>IF(A509="","",เงื่อนไข!C$4)</f>
        <v/>
      </c>
      <c r="V509" s="106">
        <f t="shared" si="102"/>
        <v>0</v>
      </c>
      <c r="W509" s="105" t="str">
        <f t="shared" si="103"/>
        <v/>
      </c>
      <c r="X509" s="186" t="str">
        <f t="shared" si="104"/>
        <v/>
      </c>
      <c r="Y509" s="184">
        <f>วันทำงาน!AQ509</f>
        <v>0</v>
      </c>
      <c r="Z509" s="150"/>
      <c r="AA509" s="150">
        <f>IF($W509="",0,IF($W509&gt;=100%,เงื่อนไข!$H$4,IF($W509&gt;=80%,เงื่อนไข!$G$4,IF($W509&gt;=50%,เงื่อนไข!$F$4,IF($W509&lt;50%,เงื่อนไข!$E$4)))))</f>
        <v>0</v>
      </c>
      <c r="AB509" s="179">
        <f t="shared" si="105"/>
        <v>0</v>
      </c>
      <c r="AC509" s="141">
        <f t="shared" si="106"/>
        <v>0</v>
      </c>
      <c r="AD509" s="175">
        <f>IF(AB509=0,0,AB509/$R509*เงื่อนไข!$B$4)</f>
        <v>0</v>
      </c>
      <c r="AE509" s="181">
        <f t="shared" si="111"/>
        <v>0</v>
      </c>
      <c r="AF509" s="175">
        <f>SUMIF(วันทำงาน!$F$554:$F$687,$B509,วันทำงาน!$J$554:$J$687)</f>
        <v>0</v>
      </c>
      <c r="AG509" s="182">
        <f>IF((AND($W509&gt;=100%,$W509&lt;&gt;"")),เงื่อนไข!$F$8*Y509/$V509,0)</f>
        <v>0</v>
      </c>
      <c r="AH509" s="181">
        <f>SUM(วันทำงาน!AR509:AT509,วันทำงาน!AV509:AX509)</f>
        <v>0</v>
      </c>
      <c r="AI509" s="150"/>
      <c r="AJ509" s="150">
        <f>IF($W509="",0,IF($W509&gt;=100%,เงื่อนไข!$L$4,IF($W509&gt;=80%,เงื่อนไข!$K$4,IF($W509&gt;=50%,เงื่อนไข!$J$4,IF($W509&lt;50%,เงื่อนไข!$I$4)))))</f>
        <v>0</v>
      </c>
      <c r="AK509" s="179">
        <f t="shared" si="107"/>
        <v>0</v>
      </c>
      <c r="AL509" s="175">
        <f t="shared" si="108"/>
        <v>0</v>
      </c>
      <c r="AM509" s="175">
        <f>IF(AK509=0,0,AK509/$R509*เงื่อนไข!$B$4)</f>
        <v>0</v>
      </c>
      <c r="AN509" s="181">
        <f t="shared" si="112"/>
        <v>0</v>
      </c>
      <c r="AO509" s="175">
        <f>SUMIF(วันทำงาน!$F$554:$F$687,$B509,วันทำงาน!$K$554:$K$687)</f>
        <v>0</v>
      </c>
      <c r="AP509" s="182">
        <f>IF((AND($W509&gt;=100%,$W509&lt;&gt;"")),เงื่อนไข!$F$8*AH509/$V509,0)</f>
        <v>0</v>
      </c>
      <c r="AQ509" s="184">
        <f>วันทำงาน!AU509</f>
        <v>0</v>
      </c>
      <c r="AR509" s="150"/>
      <c r="AS509" s="150">
        <f>IF(W509="",0,IF($W509&gt;=100%,เงื่อนไข!$P$4,IF($W509&gt;=80%,เงื่อนไข!$O$4,IF($W509&gt;=50%,เงื่อนไข!$N$4,IF($W509&lt;50%,เงื่อนไข!$M$4)))))</f>
        <v>0</v>
      </c>
      <c r="AT509" s="179">
        <f t="shared" si="109"/>
        <v>0</v>
      </c>
      <c r="AU509" s="175">
        <f t="shared" si="110"/>
        <v>0</v>
      </c>
      <c r="AV509" s="175">
        <f>IF(AT509=0,0,AT509/$R509*เงื่อนไข!$B$4)</f>
        <v>0</v>
      </c>
      <c r="AW509" s="181">
        <f t="shared" si="113"/>
        <v>0</v>
      </c>
      <c r="AX509" s="175">
        <f>SUMIF(วันทำงาน!$F$554:$F$687,$B509,วันทำงาน!$L$554:$L$687)</f>
        <v>0</v>
      </c>
      <c r="AY509" s="182">
        <f>IF((AND($W509&gt;=100%,$W509&lt;&gt;"")),เงื่อนไข!$F$8*AQ509/$V509,0)</f>
        <v>0</v>
      </c>
    </row>
    <row r="510" spans="1:51" s="6" customFormat="1" x14ac:dyDescent="0.25">
      <c r="A510" s="124" t="str">
        <f>IF(วันทำงาน!A510&lt;&gt;"",วันทำงาน!A510,"")</f>
        <v/>
      </c>
      <c r="B510" s="124" t="str">
        <f>IF(วันทำงาน!B510&lt;&gt;"",วันทำงาน!B510,"")</f>
        <v/>
      </c>
      <c r="C510" s="124"/>
      <c r="D510" s="124" t="str">
        <f>IF(วันทำงาน!C510&lt;&gt;"",วันทำงาน!C510,"")</f>
        <v/>
      </c>
      <c r="E510" s="125" t="str">
        <f>IF(วันทำงาน!D510&lt;&gt;"",วันทำงาน!D510,"")</f>
        <v/>
      </c>
      <c r="F510" s="90" t="str">
        <f>IF(วันทำงาน!E510&lt;&gt;"",วันทำงาน!E510,"")</f>
        <v/>
      </c>
      <c r="G510" s="124" t="str">
        <f>IF(วันทำงาน!F510&lt;&gt;"",วันทำงาน!F510,"")</f>
        <v/>
      </c>
      <c r="H510" s="136" t="str">
        <f>IF(F510="Salesman",วันทำงาน!G510,"")</f>
        <v/>
      </c>
      <c r="I510" s="141" t="str">
        <f>IF($H510="","",AB510/$R510*(100%-เงื่อนไข!$B$4))</f>
        <v/>
      </c>
      <c r="J510" s="141" t="str">
        <f>IF($H510="","",AK510/$R510*(100%-เงื่อนไข!$B$4))</f>
        <v/>
      </c>
      <c r="K510" s="141" t="str">
        <f>IF($H510="","",AT510/$R510*(100%-เงื่อนไข!$B$4))</f>
        <v/>
      </c>
      <c r="L510" s="141" t="str">
        <f t="shared" si="114"/>
        <v/>
      </c>
      <c r="M510" s="142" t="str">
        <f>IF((OR(วันทำงาน!H510="",$F$1="")),"",IF(F510="Salesman",วันทำงาน!H510,""))</f>
        <v/>
      </c>
      <c r="N510" s="111">
        <f>IF($M510="",0,IF($X510="P",Y510*เงื่อนไข!$C$5,0))</f>
        <v>0</v>
      </c>
      <c r="O510" s="111">
        <f>IF($M510="",0,IF($X510="P",AH510*เงื่อนไข!$C$5,0))</f>
        <v>0</v>
      </c>
      <c r="P510" s="141">
        <f>IF($M510="",0,IF($X510="P",AQ510*เงื่อนไข!$C$5,0))</f>
        <v>0</v>
      </c>
      <c r="Q510" s="141">
        <f t="shared" si="115"/>
        <v>0</v>
      </c>
      <c r="R510" s="124" t="str">
        <f>IF($A510="","",IF(วันทำงาน!J510&lt;&gt;"",วันทำงาน!J510,""))</f>
        <v/>
      </c>
      <c r="S510" s="124" t="str">
        <f>IF($A510="","",IF(วันทำงาน!K510&lt;&gt;"",วันทำงาน!K510,""))</f>
        <v/>
      </c>
      <c r="T510" s="156">
        <f>IF(วันทำงาน!AZ510&lt;&gt;"",IF(วันทำงาน!AZ510&gt;S510,S510,วันทำงาน!AZ510),"")</f>
        <v>1</v>
      </c>
      <c r="U510" s="106" t="str">
        <f>IF(A510="","",เงื่อนไข!C$4)</f>
        <v/>
      </c>
      <c r="V510" s="106">
        <f t="shared" si="102"/>
        <v>0</v>
      </c>
      <c r="W510" s="105" t="str">
        <f t="shared" si="103"/>
        <v/>
      </c>
      <c r="X510" s="186" t="str">
        <f t="shared" si="104"/>
        <v/>
      </c>
      <c r="Y510" s="184">
        <f>วันทำงาน!AQ510</f>
        <v>0</v>
      </c>
      <c r="Z510" s="150"/>
      <c r="AA510" s="150">
        <f>IF($W510="",0,IF($W510&gt;=100%,เงื่อนไข!$H$4,IF($W510&gt;=80%,เงื่อนไข!$G$4,IF($W510&gt;=50%,เงื่อนไข!$F$4,IF($W510&lt;50%,เงื่อนไข!$E$4)))))</f>
        <v>0</v>
      </c>
      <c r="AB510" s="179">
        <f t="shared" si="105"/>
        <v>0</v>
      </c>
      <c r="AC510" s="141">
        <f t="shared" si="106"/>
        <v>0</v>
      </c>
      <c r="AD510" s="175">
        <f>IF(AB510=0,0,AB510/$R510*เงื่อนไข!$B$4)</f>
        <v>0</v>
      </c>
      <c r="AE510" s="181">
        <f t="shared" si="111"/>
        <v>0</v>
      </c>
      <c r="AF510" s="175">
        <f>SUMIF(วันทำงาน!$F$554:$F$687,$B510,วันทำงาน!$J$554:$J$687)</f>
        <v>0</v>
      </c>
      <c r="AG510" s="182">
        <f>IF((AND($W510&gt;=100%,$W510&lt;&gt;"")),เงื่อนไข!$F$8*Y510/$V510,0)</f>
        <v>0</v>
      </c>
      <c r="AH510" s="181">
        <f>SUM(วันทำงาน!AR510:AT510,วันทำงาน!AV510:AX510)</f>
        <v>0</v>
      </c>
      <c r="AI510" s="150"/>
      <c r="AJ510" s="150">
        <f>IF($W510="",0,IF($W510&gt;=100%,เงื่อนไข!$L$4,IF($W510&gt;=80%,เงื่อนไข!$K$4,IF($W510&gt;=50%,เงื่อนไข!$J$4,IF($W510&lt;50%,เงื่อนไข!$I$4)))))</f>
        <v>0</v>
      </c>
      <c r="AK510" s="179">
        <f t="shared" si="107"/>
        <v>0</v>
      </c>
      <c r="AL510" s="175">
        <f t="shared" si="108"/>
        <v>0</v>
      </c>
      <c r="AM510" s="175">
        <f>IF(AK510=0,0,AK510/$R510*เงื่อนไข!$B$4)</f>
        <v>0</v>
      </c>
      <c r="AN510" s="181">
        <f t="shared" si="112"/>
        <v>0</v>
      </c>
      <c r="AO510" s="175">
        <f>SUMIF(วันทำงาน!$F$554:$F$687,$B510,วันทำงาน!$K$554:$K$687)</f>
        <v>0</v>
      </c>
      <c r="AP510" s="182">
        <f>IF((AND($W510&gt;=100%,$W510&lt;&gt;"")),เงื่อนไข!$F$8*AH510/$V510,0)</f>
        <v>0</v>
      </c>
      <c r="AQ510" s="184">
        <f>วันทำงาน!AU510</f>
        <v>0</v>
      </c>
      <c r="AR510" s="150"/>
      <c r="AS510" s="150">
        <f>IF(W510="",0,IF($W510&gt;=100%,เงื่อนไข!$P$4,IF($W510&gt;=80%,เงื่อนไข!$O$4,IF($W510&gt;=50%,เงื่อนไข!$N$4,IF($W510&lt;50%,เงื่อนไข!$M$4)))))</f>
        <v>0</v>
      </c>
      <c r="AT510" s="179">
        <f t="shared" si="109"/>
        <v>0</v>
      </c>
      <c r="AU510" s="175">
        <f t="shared" si="110"/>
        <v>0</v>
      </c>
      <c r="AV510" s="175">
        <f>IF(AT510=0,0,AT510/$R510*เงื่อนไข!$B$4)</f>
        <v>0</v>
      </c>
      <c r="AW510" s="181">
        <f t="shared" si="113"/>
        <v>0</v>
      </c>
      <c r="AX510" s="175">
        <f>SUMIF(วันทำงาน!$F$554:$F$687,$B510,วันทำงาน!$L$554:$L$687)</f>
        <v>0</v>
      </c>
      <c r="AY510" s="182">
        <f>IF((AND($W510&gt;=100%,$W510&lt;&gt;"")),เงื่อนไข!$F$8*AQ510/$V510,0)</f>
        <v>0</v>
      </c>
    </row>
    <row r="511" spans="1:51" s="6" customFormat="1" x14ac:dyDescent="0.25">
      <c r="A511" s="124" t="str">
        <f>IF(วันทำงาน!A511&lt;&gt;"",วันทำงาน!A511,"")</f>
        <v/>
      </c>
      <c r="B511" s="124" t="str">
        <f>IF(วันทำงาน!B511&lt;&gt;"",วันทำงาน!B511,"")</f>
        <v/>
      </c>
      <c r="C511" s="124"/>
      <c r="D511" s="124" t="str">
        <f>IF(วันทำงาน!C511&lt;&gt;"",วันทำงาน!C511,"")</f>
        <v/>
      </c>
      <c r="E511" s="125" t="str">
        <f>IF(วันทำงาน!D511&lt;&gt;"",วันทำงาน!D511,"")</f>
        <v/>
      </c>
      <c r="F511" s="90" t="str">
        <f>IF(วันทำงาน!E511&lt;&gt;"",วันทำงาน!E511,"")</f>
        <v/>
      </c>
      <c r="G511" s="124" t="str">
        <f>IF(วันทำงาน!F511&lt;&gt;"",วันทำงาน!F511,"")</f>
        <v/>
      </c>
      <c r="H511" s="136" t="str">
        <f>IF(F511="Salesman",วันทำงาน!G511,"")</f>
        <v/>
      </c>
      <c r="I511" s="141" t="str">
        <f>IF($H511="","",AB511/$R511*(100%-เงื่อนไข!$B$4))</f>
        <v/>
      </c>
      <c r="J511" s="141" t="str">
        <f>IF($H511="","",AK511/$R511*(100%-เงื่อนไข!$B$4))</f>
        <v/>
      </c>
      <c r="K511" s="141" t="str">
        <f>IF($H511="","",AT511/$R511*(100%-เงื่อนไข!$B$4))</f>
        <v/>
      </c>
      <c r="L511" s="141" t="str">
        <f t="shared" si="114"/>
        <v/>
      </c>
      <c r="M511" s="142" t="str">
        <f>IF((OR(วันทำงาน!H511="",$F$1="")),"",IF(F511="Salesman",วันทำงาน!H511,""))</f>
        <v/>
      </c>
      <c r="N511" s="111">
        <f>IF($M511="",0,IF($X511="P",Y511*เงื่อนไข!$C$5,0))</f>
        <v>0</v>
      </c>
      <c r="O511" s="111">
        <f>IF($M511="",0,IF($X511="P",AH511*เงื่อนไข!$C$5,0))</f>
        <v>0</v>
      </c>
      <c r="P511" s="141">
        <f>IF($M511="",0,IF($X511="P",AQ511*เงื่อนไข!$C$5,0))</f>
        <v>0</v>
      </c>
      <c r="Q511" s="141">
        <f t="shared" si="115"/>
        <v>0</v>
      </c>
      <c r="R511" s="124" t="str">
        <f>IF($A511="","",IF(วันทำงาน!J511&lt;&gt;"",วันทำงาน!J511,""))</f>
        <v/>
      </c>
      <c r="S511" s="124" t="str">
        <f>IF($A511="","",IF(วันทำงาน!K511&lt;&gt;"",วันทำงาน!K511,""))</f>
        <v/>
      </c>
      <c r="T511" s="156">
        <f>IF(วันทำงาน!AZ511&lt;&gt;"",IF(วันทำงาน!AZ511&gt;S511,S511,วันทำงาน!AZ511),"")</f>
        <v>1</v>
      </c>
      <c r="U511" s="106" t="str">
        <f>IF(A511="","",เงื่อนไข!C$4)</f>
        <v/>
      </c>
      <c r="V511" s="106">
        <f t="shared" si="102"/>
        <v>0</v>
      </c>
      <c r="W511" s="105" t="str">
        <f t="shared" si="103"/>
        <v/>
      </c>
      <c r="X511" s="186" t="str">
        <f t="shared" si="104"/>
        <v/>
      </c>
      <c r="Y511" s="184">
        <f>วันทำงาน!AQ511</f>
        <v>0</v>
      </c>
      <c r="Z511" s="150"/>
      <c r="AA511" s="150">
        <f>IF($W511="",0,IF($W511&gt;=100%,เงื่อนไข!$H$4,IF($W511&gt;=80%,เงื่อนไข!$G$4,IF($W511&gt;=50%,เงื่อนไข!$F$4,IF($W511&lt;50%,เงื่อนไข!$E$4)))))</f>
        <v>0</v>
      </c>
      <c r="AB511" s="179">
        <f t="shared" si="105"/>
        <v>0</v>
      </c>
      <c r="AC511" s="141">
        <f t="shared" si="106"/>
        <v>0</v>
      </c>
      <c r="AD511" s="175">
        <f>IF(AB511=0,0,AB511/$R511*เงื่อนไข!$B$4)</f>
        <v>0</v>
      </c>
      <c r="AE511" s="181">
        <f t="shared" si="111"/>
        <v>0</v>
      </c>
      <c r="AF511" s="175">
        <f>SUMIF(วันทำงาน!$F$554:$F$687,$B511,วันทำงาน!$J$554:$J$687)</f>
        <v>0</v>
      </c>
      <c r="AG511" s="182">
        <f>IF((AND($W511&gt;=100%,$W511&lt;&gt;"")),เงื่อนไข!$F$8*Y511/$V511,0)</f>
        <v>0</v>
      </c>
      <c r="AH511" s="181">
        <f>SUM(วันทำงาน!AR511:AT511,วันทำงาน!AV511:AX511)</f>
        <v>0</v>
      </c>
      <c r="AI511" s="150"/>
      <c r="AJ511" s="150">
        <f>IF($W511="",0,IF($W511&gt;=100%,เงื่อนไข!$L$4,IF($W511&gt;=80%,เงื่อนไข!$K$4,IF($W511&gt;=50%,เงื่อนไข!$J$4,IF($W511&lt;50%,เงื่อนไข!$I$4)))))</f>
        <v>0</v>
      </c>
      <c r="AK511" s="179">
        <f t="shared" si="107"/>
        <v>0</v>
      </c>
      <c r="AL511" s="175">
        <f t="shared" si="108"/>
        <v>0</v>
      </c>
      <c r="AM511" s="175">
        <f>IF(AK511=0,0,AK511/$R511*เงื่อนไข!$B$4)</f>
        <v>0</v>
      </c>
      <c r="AN511" s="181">
        <f t="shared" si="112"/>
        <v>0</v>
      </c>
      <c r="AO511" s="175">
        <f>SUMIF(วันทำงาน!$F$554:$F$687,$B511,วันทำงาน!$K$554:$K$687)</f>
        <v>0</v>
      </c>
      <c r="AP511" s="182">
        <f>IF((AND($W511&gt;=100%,$W511&lt;&gt;"")),เงื่อนไข!$F$8*AH511/$V511,0)</f>
        <v>0</v>
      </c>
      <c r="AQ511" s="184">
        <f>วันทำงาน!AU511</f>
        <v>0</v>
      </c>
      <c r="AR511" s="150"/>
      <c r="AS511" s="150">
        <f>IF(W511="",0,IF($W511&gt;=100%,เงื่อนไข!$P$4,IF($W511&gt;=80%,เงื่อนไข!$O$4,IF($W511&gt;=50%,เงื่อนไข!$N$4,IF($W511&lt;50%,เงื่อนไข!$M$4)))))</f>
        <v>0</v>
      </c>
      <c r="AT511" s="179">
        <f t="shared" si="109"/>
        <v>0</v>
      </c>
      <c r="AU511" s="175">
        <f t="shared" si="110"/>
        <v>0</v>
      </c>
      <c r="AV511" s="175">
        <f>IF(AT511=0,0,AT511/$R511*เงื่อนไข!$B$4)</f>
        <v>0</v>
      </c>
      <c r="AW511" s="181">
        <f t="shared" si="113"/>
        <v>0</v>
      </c>
      <c r="AX511" s="175">
        <f>SUMIF(วันทำงาน!$F$554:$F$687,$B511,วันทำงาน!$L$554:$L$687)</f>
        <v>0</v>
      </c>
      <c r="AY511" s="182">
        <f>IF((AND($W511&gt;=100%,$W511&lt;&gt;"")),เงื่อนไข!$F$8*AQ511/$V511,0)</f>
        <v>0</v>
      </c>
    </row>
    <row r="512" spans="1:51" s="6" customFormat="1" x14ac:dyDescent="0.25">
      <c r="A512" s="124" t="str">
        <f>IF(วันทำงาน!A512&lt;&gt;"",วันทำงาน!A512,"")</f>
        <v/>
      </c>
      <c r="B512" s="124" t="str">
        <f>IF(วันทำงาน!B512&lt;&gt;"",วันทำงาน!B512,"")</f>
        <v/>
      </c>
      <c r="C512" s="124"/>
      <c r="D512" s="124" t="str">
        <f>IF(วันทำงาน!C512&lt;&gt;"",วันทำงาน!C512,"")</f>
        <v/>
      </c>
      <c r="E512" s="125" t="str">
        <f>IF(วันทำงาน!D512&lt;&gt;"",วันทำงาน!D512,"")</f>
        <v/>
      </c>
      <c r="F512" s="90" t="str">
        <f>IF(วันทำงาน!E512&lt;&gt;"",วันทำงาน!E512,"")</f>
        <v/>
      </c>
      <c r="G512" s="124" t="str">
        <f>IF(วันทำงาน!F512&lt;&gt;"",วันทำงาน!F512,"")</f>
        <v/>
      </c>
      <c r="H512" s="136" t="str">
        <f>IF(F512="Salesman",วันทำงาน!G512,"")</f>
        <v/>
      </c>
      <c r="I512" s="141" t="str">
        <f>IF($H512="","",AB512/$R512*(100%-เงื่อนไข!$B$4))</f>
        <v/>
      </c>
      <c r="J512" s="141" t="str">
        <f>IF($H512="","",AK512/$R512*(100%-เงื่อนไข!$B$4))</f>
        <v/>
      </c>
      <c r="K512" s="141" t="str">
        <f>IF($H512="","",AT512/$R512*(100%-เงื่อนไข!$B$4))</f>
        <v/>
      </c>
      <c r="L512" s="141" t="str">
        <f t="shared" si="114"/>
        <v/>
      </c>
      <c r="M512" s="142" t="str">
        <f>IF((OR(วันทำงาน!H512="",$F$1="")),"",IF(F512="Salesman",วันทำงาน!H512,""))</f>
        <v/>
      </c>
      <c r="N512" s="111">
        <f>IF($M512="",0,IF($X512="P",Y512*เงื่อนไข!$C$5,0))</f>
        <v>0</v>
      </c>
      <c r="O512" s="111">
        <f>IF($M512="",0,IF($X512="P",AH512*เงื่อนไข!$C$5,0))</f>
        <v>0</v>
      </c>
      <c r="P512" s="141">
        <f>IF($M512="",0,IF($X512="P",AQ512*เงื่อนไข!$C$5,0))</f>
        <v>0</v>
      </c>
      <c r="Q512" s="141">
        <f t="shared" si="115"/>
        <v>0</v>
      </c>
      <c r="R512" s="124" t="str">
        <f>IF($A512="","",IF(วันทำงาน!J512&lt;&gt;"",วันทำงาน!J512,""))</f>
        <v/>
      </c>
      <c r="S512" s="124" t="str">
        <f>IF($A512="","",IF(วันทำงาน!K512&lt;&gt;"",วันทำงาน!K512,""))</f>
        <v/>
      </c>
      <c r="T512" s="156">
        <f>IF(วันทำงาน!AZ512&lt;&gt;"",IF(วันทำงาน!AZ512&gt;S512,S512,วันทำงาน!AZ512),"")</f>
        <v>1</v>
      </c>
      <c r="U512" s="106" t="str">
        <f>IF(A512="","",เงื่อนไข!C$4)</f>
        <v/>
      </c>
      <c r="V512" s="106">
        <f t="shared" si="102"/>
        <v>0</v>
      </c>
      <c r="W512" s="105" t="str">
        <f t="shared" si="103"/>
        <v/>
      </c>
      <c r="X512" s="186" t="str">
        <f t="shared" si="104"/>
        <v/>
      </c>
      <c r="Y512" s="184">
        <f>วันทำงาน!AQ512</f>
        <v>0</v>
      </c>
      <c r="Z512" s="150"/>
      <c r="AA512" s="150">
        <f>IF($W512="",0,IF($W512&gt;=100%,เงื่อนไข!$H$4,IF($W512&gt;=80%,เงื่อนไข!$G$4,IF($W512&gt;=50%,เงื่อนไข!$F$4,IF($W512&lt;50%,เงื่อนไข!$E$4)))))</f>
        <v>0</v>
      </c>
      <c r="AB512" s="179">
        <f t="shared" si="105"/>
        <v>0</v>
      </c>
      <c r="AC512" s="141">
        <f t="shared" si="106"/>
        <v>0</v>
      </c>
      <c r="AD512" s="175">
        <f>IF(AB512=0,0,AB512/$R512*เงื่อนไข!$B$4)</f>
        <v>0</v>
      </c>
      <c r="AE512" s="181">
        <f t="shared" si="111"/>
        <v>0</v>
      </c>
      <c r="AF512" s="175">
        <f>SUMIF(วันทำงาน!$F$554:$F$687,$B512,วันทำงาน!$J$554:$J$687)</f>
        <v>0</v>
      </c>
      <c r="AG512" s="182">
        <f>IF((AND($W512&gt;=100%,$W512&lt;&gt;"")),เงื่อนไข!$F$8*Y512/$V512,0)</f>
        <v>0</v>
      </c>
      <c r="AH512" s="181">
        <f>SUM(วันทำงาน!AR512:AT512,วันทำงาน!AV512:AX512)</f>
        <v>0</v>
      </c>
      <c r="AI512" s="150"/>
      <c r="AJ512" s="150">
        <f>IF($W512="",0,IF($W512&gt;=100%,เงื่อนไข!$L$4,IF($W512&gt;=80%,เงื่อนไข!$K$4,IF($W512&gt;=50%,เงื่อนไข!$J$4,IF($W512&lt;50%,เงื่อนไข!$I$4)))))</f>
        <v>0</v>
      </c>
      <c r="AK512" s="179">
        <f t="shared" si="107"/>
        <v>0</v>
      </c>
      <c r="AL512" s="175">
        <f t="shared" si="108"/>
        <v>0</v>
      </c>
      <c r="AM512" s="175">
        <f>IF(AK512=0,0,AK512/$R512*เงื่อนไข!$B$4)</f>
        <v>0</v>
      </c>
      <c r="AN512" s="181">
        <f t="shared" si="112"/>
        <v>0</v>
      </c>
      <c r="AO512" s="175">
        <f>SUMIF(วันทำงาน!$F$554:$F$687,$B512,วันทำงาน!$K$554:$K$687)</f>
        <v>0</v>
      </c>
      <c r="AP512" s="182">
        <f>IF((AND($W512&gt;=100%,$W512&lt;&gt;"")),เงื่อนไข!$F$8*AH512/$V512,0)</f>
        <v>0</v>
      </c>
      <c r="AQ512" s="184">
        <f>วันทำงาน!AU512</f>
        <v>0</v>
      </c>
      <c r="AR512" s="150"/>
      <c r="AS512" s="150">
        <f>IF(W512="",0,IF($W512&gt;=100%,เงื่อนไข!$P$4,IF($W512&gt;=80%,เงื่อนไข!$O$4,IF($W512&gt;=50%,เงื่อนไข!$N$4,IF($W512&lt;50%,เงื่อนไข!$M$4)))))</f>
        <v>0</v>
      </c>
      <c r="AT512" s="179">
        <f t="shared" si="109"/>
        <v>0</v>
      </c>
      <c r="AU512" s="175">
        <f t="shared" si="110"/>
        <v>0</v>
      </c>
      <c r="AV512" s="175">
        <f>IF(AT512=0,0,AT512/$R512*เงื่อนไข!$B$4)</f>
        <v>0</v>
      </c>
      <c r="AW512" s="181">
        <f t="shared" si="113"/>
        <v>0</v>
      </c>
      <c r="AX512" s="175">
        <f>SUMIF(วันทำงาน!$F$554:$F$687,$B512,วันทำงาน!$L$554:$L$687)</f>
        <v>0</v>
      </c>
      <c r="AY512" s="182">
        <f>IF((AND($W512&gt;=100%,$W512&lt;&gt;"")),เงื่อนไข!$F$8*AQ512/$V512,0)</f>
        <v>0</v>
      </c>
    </row>
    <row r="513" spans="1:51" s="6" customFormat="1" x14ac:dyDescent="0.25">
      <c r="A513" s="124" t="str">
        <f>IF(วันทำงาน!A513&lt;&gt;"",วันทำงาน!A513,"")</f>
        <v/>
      </c>
      <c r="B513" s="124" t="str">
        <f>IF(วันทำงาน!B513&lt;&gt;"",วันทำงาน!B513,"")</f>
        <v/>
      </c>
      <c r="C513" s="124"/>
      <c r="D513" s="124" t="str">
        <f>IF(วันทำงาน!C513&lt;&gt;"",วันทำงาน!C513,"")</f>
        <v/>
      </c>
      <c r="E513" s="125" t="str">
        <f>IF(วันทำงาน!D513&lt;&gt;"",วันทำงาน!D513,"")</f>
        <v/>
      </c>
      <c r="F513" s="90" t="str">
        <f>IF(วันทำงาน!E513&lt;&gt;"",วันทำงาน!E513,"")</f>
        <v/>
      </c>
      <c r="G513" s="124" t="str">
        <f>IF(วันทำงาน!F513&lt;&gt;"",วันทำงาน!F513,"")</f>
        <v/>
      </c>
      <c r="H513" s="136" t="str">
        <f>IF(F513="Salesman",วันทำงาน!G513,"")</f>
        <v/>
      </c>
      <c r="I513" s="141" t="str">
        <f>IF($H513="","",AB513/$R513*(100%-เงื่อนไข!$B$4))</f>
        <v/>
      </c>
      <c r="J513" s="141" t="str">
        <f>IF($H513="","",AK513/$R513*(100%-เงื่อนไข!$B$4))</f>
        <v/>
      </c>
      <c r="K513" s="141" t="str">
        <f>IF($H513="","",AT513/$R513*(100%-เงื่อนไข!$B$4))</f>
        <v/>
      </c>
      <c r="L513" s="141" t="str">
        <f t="shared" si="114"/>
        <v/>
      </c>
      <c r="M513" s="142" t="str">
        <f>IF((OR(วันทำงาน!H513="",$F$1="")),"",IF(F513="Salesman",วันทำงาน!H513,""))</f>
        <v/>
      </c>
      <c r="N513" s="111">
        <f>IF($M513="",0,IF($X513="P",Y513*เงื่อนไข!$C$5,0))</f>
        <v>0</v>
      </c>
      <c r="O513" s="111">
        <f>IF($M513="",0,IF($X513="P",AH513*เงื่อนไข!$C$5,0))</f>
        <v>0</v>
      </c>
      <c r="P513" s="141">
        <f>IF($M513="",0,IF($X513="P",AQ513*เงื่อนไข!$C$5,0))</f>
        <v>0</v>
      </c>
      <c r="Q513" s="141">
        <f t="shared" si="115"/>
        <v>0</v>
      </c>
      <c r="R513" s="124" t="str">
        <f>IF($A513="","",IF(วันทำงาน!J513&lt;&gt;"",วันทำงาน!J513,""))</f>
        <v/>
      </c>
      <c r="S513" s="124" t="str">
        <f>IF($A513="","",IF(วันทำงาน!K513&lt;&gt;"",วันทำงาน!K513,""))</f>
        <v/>
      </c>
      <c r="T513" s="156">
        <f>IF(วันทำงาน!AZ513&lt;&gt;"",IF(วันทำงาน!AZ513&gt;S513,S513,วันทำงาน!AZ513),"")</f>
        <v>1</v>
      </c>
      <c r="U513" s="106" t="str">
        <f>IF(A513="","",เงื่อนไข!C$4)</f>
        <v/>
      </c>
      <c r="V513" s="106">
        <f t="shared" si="102"/>
        <v>0</v>
      </c>
      <c r="W513" s="105" t="str">
        <f t="shared" si="103"/>
        <v/>
      </c>
      <c r="X513" s="186" t="str">
        <f t="shared" si="104"/>
        <v/>
      </c>
      <c r="Y513" s="184">
        <f>วันทำงาน!AQ513</f>
        <v>0</v>
      </c>
      <c r="Z513" s="150"/>
      <c r="AA513" s="150">
        <f>IF($W513="",0,IF($W513&gt;=100%,เงื่อนไข!$H$4,IF($W513&gt;=80%,เงื่อนไข!$G$4,IF($W513&gt;=50%,เงื่อนไข!$F$4,IF($W513&lt;50%,เงื่อนไข!$E$4)))))</f>
        <v>0</v>
      </c>
      <c r="AB513" s="179">
        <f t="shared" si="105"/>
        <v>0</v>
      </c>
      <c r="AC513" s="141">
        <f t="shared" si="106"/>
        <v>0</v>
      </c>
      <c r="AD513" s="175">
        <f>IF(AB513=0,0,AB513/$R513*เงื่อนไข!$B$4)</f>
        <v>0</v>
      </c>
      <c r="AE513" s="181">
        <f t="shared" si="111"/>
        <v>0</v>
      </c>
      <c r="AF513" s="175">
        <f>SUMIF(วันทำงาน!$F$554:$F$687,$B513,วันทำงาน!$J$554:$J$687)</f>
        <v>0</v>
      </c>
      <c r="AG513" s="182">
        <f>IF((AND($W513&gt;=100%,$W513&lt;&gt;"")),เงื่อนไข!$F$8*Y513/$V513,0)</f>
        <v>0</v>
      </c>
      <c r="AH513" s="181">
        <f>SUM(วันทำงาน!AR513:AT513,วันทำงาน!AV513:AX513)</f>
        <v>0</v>
      </c>
      <c r="AI513" s="150"/>
      <c r="AJ513" s="150">
        <f>IF($W513="",0,IF($W513&gt;=100%,เงื่อนไข!$L$4,IF($W513&gt;=80%,เงื่อนไข!$K$4,IF($W513&gt;=50%,เงื่อนไข!$J$4,IF($W513&lt;50%,เงื่อนไข!$I$4)))))</f>
        <v>0</v>
      </c>
      <c r="AK513" s="179">
        <f t="shared" si="107"/>
        <v>0</v>
      </c>
      <c r="AL513" s="175">
        <f t="shared" si="108"/>
        <v>0</v>
      </c>
      <c r="AM513" s="175">
        <f>IF(AK513=0,0,AK513/$R513*เงื่อนไข!$B$4)</f>
        <v>0</v>
      </c>
      <c r="AN513" s="181">
        <f t="shared" si="112"/>
        <v>0</v>
      </c>
      <c r="AO513" s="175">
        <f>SUMIF(วันทำงาน!$F$554:$F$687,$B513,วันทำงาน!$K$554:$K$687)</f>
        <v>0</v>
      </c>
      <c r="AP513" s="182">
        <f>IF((AND($W513&gt;=100%,$W513&lt;&gt;"")),เงื่อนไข!$F$8*AH513/$V513,0)</f>
        <v>0</v>
      </c>
      <c r="AQ513" s="184">
        <f>วันทำงาน!AU513</f>
        <v>0</v>
      </c>
      <c r="AR513" s="150"/>
      <c r="AS513" s="150">
        <f>IF(W513="",0,IF($W513&gt;=100%,เงื่อนไข!$P$4,IF($W513&gt;=80%,เงื่อนไข!$O$4,IF($W513&gt;=50%,เงื่อนไข!$N$4,IF($W513&lt;50%,เงื่อนไข!$M$4)))))</f>
        <v>0</v>
      </c>
      <c r="AT513" s="179">
        <f t="shared" si="109"/>
        <v>0</v>
      </c>
      <c r="AU513" s="175">
        <f t="shared" si="110"/>
        <v>0</v>
      </c>
      <c r="AV513" s="175">
        <f>IF(AT513=0,0,AT513/$R513*เงื่อนไข!$B$4)</f>
        <v>0</v>
      </c>
      <c r="AW513" s="181">
        <f t="shared" si="113"/>
        <v>0</v>
      </c>
      <c r="AX513" s="175">
        <f>SUMIF(วันทำงาน!$F$554:$F$687,$B513,วันทำงาน!$L$554:$L$687)</f>
        <v>0</v>
      </c>
      <c r="AY513" s="182">
        <f>IF((AND($W513&gt;=100%,$W513&lt;&gt;"")),เงื่อนไข!$F$8*AQ513/$V513,0)</f>
        <v>0</v>
      </c>
    </row>
    <row r="514" spans="1:51" s="6" customFormat="1" x14ac:dyDescent="0.25">
      <c r="A514" s="124" t="str">
        <f>IF(วันทำงาน!A514&lt;&gt;"",วันทำงาน!A514,"")</f>
        <v/>
      </c>
      <c r="B514" s="124" t="str">
        <f>IF(วันทำงาน!B514&lt;&gt;"",วันทำงาน!B514,"")</f>
        <v/>
      </c>
      <c r="C514" s="124"/>
      <c r="D514" s="124" t="str">
        <f>IF(วันทำงาน!C514&lt;&gt;"",วันทำงาน!C514,"")</f>
        <v/>
      </c>
      <c r="E514" s="125" t="str">
        <f>IF(วันทำงาน!D514&lt;&gt;"",วันทำงาน!D514,"")</f>
        <v/>
      </c>
      <c r="F514" s="90" t="str">
        <f>IF(วันทำงาน!E514&lt;&gt;"",วันทำงาน!E514,"")</f>
        <v/>
      </c>
      <c r="G514" s="124" t="str">
        <f>IF(วันทำงาน!F514&lt;&gt;"",วันทำงาน!F514,"")</f>
        <v/>
      </c>
      <c r="H514" s="136" t="str">
        <f>IF(F514="Salesman",วันทำงาน!G514,"")</f>
        <v/>
      </c>
      <c r="I514" s="141" t="str">
        <f>IF($H514="","",AB514/$R514*(100%-เงื่อนไข!$B$4))</f>
        <v/>
      </c>
      <c r="J514" s="141" t="str">
        <f>IF($H514="","",AK514/$R514*(100%-เงื่อนไข!$B$4))</f>
        <v/>
      </c>
      <c r="K514" s="141" t="str">
        <f>IF($H514="","",AT514/$R514*(100%-เงื่อนไข!$B$4))</f>
        <v/>
      </c>
      <c r="L514" s="141" t="str">
        <f t="shared" si="114"/>
        <v/>
      </c>
      <c r="M514" s="142" t="str">
        <f>IF((OR(วันทำงาน!H514="",$F$1="")),"",IF(F514="Salesman",วันทำงาน!H514,""))</f>
        <v/>
      </c>
      <c r="N514" s="111">
        <f>IF($M514="",0,IF($X514="P",Y514*เงื่อนไข!$C$5,0))</f>
        <v>0</v>
      </c>
      <c r="O514" s="111">
        <f>IF($M514="",0,IF($X514="P",AH514*เงื่อนไข!$C$5,0))</f>
        <v>0</v>
      </c>
      <c r="P514" s="141">
        <f>IF($M514="",0,IF($X514="P",AQ514*เงื่อนไข!$C$5,0))</f>
        <v>0</v>
      </c>
      <c r="Q514" s="141">
        <f t="shared" si="115"/>
        <v>0</v>
      </c>
      <c r="R514" s="124" t="str">
        <f>IF($A514="","",IF(วันทำงาน!J514&lt;&gt;"",วันทำงาน!J514,""))</f>
        <v/>
      </c>
      <c r="S514" s="124" t="str">
        <f>IF($A514="","",IF(วันทำงาน!K514&lt;&gt;"",วันทำงาน!K514,""))</f>
        <v/>
      </c>
      <c r="T514" s="156">
        <f>IF(วันทำงาน!AZ514&lt;&gt;"",IF(วันทำงาน!AZ514&gt;S514,S514,วันทำงาน!AZ514),"")</f>
        <v>1</v>
      </c>
      <c r="U514" s="106" t="str">
        <f>IF(A514="","",เงื่อนไข!C$4)</f>
        <v/>
      </c>
      <c r="V514" s="106">
        <f t="shared" si="102"/>
        <v>0</v>
      </c>
      <c r="W514" s="105" t="str">
        <f t="shared" si="103"/>
        <v/>
      </c>
      <c r="X514" s="186" t="str">
        <f t="shared" si="104"/>
        <v/>
      </c>
      <c r="Y514" s="184">
        <f>วันทำงาน!AQ514</f>
        <v>0</v>
      </c>
      <c r="Z514" s="150"/>
      <c r="AA514" s="150">
        <f>IF($W514="",0,IF($W514&gt;=100%,เงื่อนไข!$H$4,IF($W514&gt;=80%,เงื่อนไข!$G$4,IF($W514&gt;=50%,เงื่อนไข!$F$4,IF($W514&lt;50%,เงื่อนไข!$E$4)))))</f>
        <v>0</v>
      </c>
      <c r="AB514" s="179">
        <f t="shared" si="105"/>
        <v>0</v>
      </c>
      <c r="AC514" s="141">
        <f t="shared" si="106"/>
        <v>0</v>
      </c>
      <c r="AD514" s="175">
        <f>IF(AB514=0,0,AB514/$R514*เงื่อนไข!$B$4)</f>
        <v>0</v>
      </c>
      <c r="AE514" s="181">
        <f t="shared" si="111"/>
        <v>0</v>
      </c>
      <c r="AF514" s="175">
        <f>SUMIF(วันทำงาน!$F$554:$F$687,$B514,วันทำงาน!$J$554:$J$687)</f>
        <v>0</v>
      </c>
      <c r="AG514" s="182">
        <f>IF((AND($W514&gt;=100%,$W514&lt;&gt;"")),เงื่อนไข!$F$8*Y514/$V514,0)</f>
        <v>0</v>
      </c>
      <c r="AH514" s="181">
        <f>SUM(วันทำงาน!AR514:AT514,วันทำงาน!AV514:AX514)</f>
        <v>0</v>
      </c>
      <c r="AI514" s="150"/>
      <c r="AJ514" s="150">
        <f>IF($W514="",0,IF($W514&gt;=100%,เงื่อนไข!$L$4,IF($W514&gt;=80%,เงื่อนไข!$K$4,IF($W514&gt;=50%,เงื่อนไข!$J$4,IF($W514&lt;50%,เงื่อนไข!$I$4)))))</f>
        <v>0</v>
      </c>
      <c r="AK514" s="179">
        <f t="shared" si="107"/>
        <v>0</v>
      </c>
      <c r="AL514" s="175">
        <f t="shared" si="108"/>
        <v>0</v>
      </c>
      <c r="AM514" s="175">
        <f>IF(AK514=0,0,AK514/$R514*เงื่อนไข!$B$4)</f>
        <v>0</v>
      </c>
      <c r="AN514" s="181">
        <f t="shared" si="112"/>
        <v>0</v>
      </c>
      <c r="AO514" s="175">
        <f>SUMIF(วันทำงาน!$F$554:$F$687,$B514,วันทำงาน!$K$554:$K$687)</f>
        <v>0</v>
      </c>
      <c r="AP514" s="182">
        <f>IF((AND($W514&gt;=100%,$W514&lt;&gt;"")),เงื่อนไข!$F$8*AH514/$V514,0)</f>
        <v>0</v>
      </c>
      <c r="AQ514" s="184">
        <f>วันทำงาน!AU514</f>
        <v>0</v>
      </c>
      <c r="AR514" s="150"/>
      <c r="AS514" s="150">
        <f>IF(W514="",0,IF($W514&gt;=100%,เงื่อนไข!$P$4,IF($W514&gt;=80%,เงื่อนไข!$O$4,IF($W514&gt;=50%,เงื่อนไข!$N$4,IF($W514&lt;50%,เงื่อนไข!$M$4)))))</f>
        <v>0</v>
      </c>
      <c r="AT514" s="179">
        <f t="shared" si="109"/>
        <v>0</v>
      </c>
      <c r="AU514" s="175">
        <f t="shared" si="110"/>
        <v>0</v>
      </c>
      <c r="AV514" s="175">
        <f>IF(AT514=0,0,AT514/$R514*เงื่อนไข!$B$4)</f>
        <v>0</v>
      </c>
      <c r="AW514" s="181">
        <f t="shared" si="113"/>
        <v>0</v>
      </c>
      <c r="AX514" s="175">
        <f>SUMIF(วันทำงาน!$F$554:$F$687,$B514,วันทำงาน!$L$554:$L$687)</f>
        <v>0</v>
      </c>
      <c r="AY514" s="182">
        <f>IF((AND($W514&gt;=100%,$W514&lt;&gt;"")),เงื่อนไข!$F$8*AQ514/$V514,0)</f>
        <v>0</v>
      </c>
    </row>
    <row r="515" spans="1:51" s="6" customFormat="1" x14ac:dyDescent="0.25">
      <c r="A515" s="124" t="str">
        <f>IF(วันทำงาน!A515&lt;&gt;"",วันทำงาน!A515,"")</f>
        <v/>
      </c>
      <c r="B515" s="124" t="str">
        <f>IF(วันทำงาน!B515&lt;&gt;"",วันทำงาน!B515,"")</f>
        <v/>
      </c>
      <c r="C515" s="124"/>
      <c r="D515" s="124" t="str">
        <f>IF(วันทำงาน!C515&lt;&gt;"",วันทำงาน!C515,"")</f>
        <v/>
      </c>
      <c r="E515" s="125" t="str">
        <f>IF(วันทำงาน!D515&lt;&gt;"",วันทำงาน!D515,"")</f>
        <v/>
      </c>
      <c r="F515" s="90" t="str">
        <f>IF(วันทำงาน!E515&lt;&gt;"",วันทำงาน!E515,"")</f>
        <v/>
      </c>
      <c r="G515" s="124" t="str">
        <f>IF(วันทำงาน!F515&lt;&gt;"",วันทำงาน!F515,"")</f>
        <v/>
      </c>
      <c r="H515" s="136" t="str">
        <f>IF(F515="Salesman",วันทำงาน!G515,"")</f>
        <v/>
      </c>
      <c r="I515" s="141" t="str">
        <f>IF($H515="","",AB515/$R515*(100%-เงื่อนไข!$B$4))</f>
        <v/>
      </c>
      <c r="J515" s="141" t="str">
        <f>IF($H515="","",AK515/$R515*(100%-เงื่อนไข!$B$4))</f>
        <v/>
      </c>
      <c r="K515" s="141" t="str">
        <f>IF($H515="","",AT515/$R515*(100%-เงื่อนไข!$B$4))</f>
        <v/>
      </c>
      <c r="L515" s="141" t="str">
        <f t="shared" si="114"/>
        <v/>
      </c>
      <c r="M515" s="142" t="str">
        <f>IF((OR(วันทำงาน!H515="",$F$1="")),"",IF(F515="Salesman",วันทำงาน!H515,""))</f>
        <v/>
      </c>
      <c r="N515" s="111">
        <f>IF($M515="",0,IF($X515="P",Y515*เงื่อนไข!$C$5,0))</f>
        <v>0</v>
      </c>
      <c r="O515" s="111">
        <f>IF($M515="",0,IF($X515="P",AH515*เงื่อนไข!$C$5,0))</f>
        <v>0</v>
      </c>
      <c r="P515" s="141">
        <f>IF($M515="",0,IF($X515="P",AQ515*เงื่อนไข!$C$5,0))</f>
        <v>0</v>
      </c>
      <c r="Q515" s="141">
        <f t="shared" si="115"/>
        <v>0</v>
      </c>
      <c r="R515" s="124" t="str">
        <f>IF($A515="","",IF(วันทำงาน!J515&lt;&gt;"",วันทำงาน!J515,""))</f>
        <v/>
      </c>
      <c r="S515" s="124" t="str">
        <f>IF($A515="","",IF(วันทำงาน!K515&lt;&gt;"",วันทำงาน!K515,""))</f>
        <v/>
      </c>
      <c r="T515" s="156">
        <f>IF(วันทำงาน!AZ515&lt;&gt;"",IF(วันทำงาน!AZ515&gt;S515,S515,วันทำงาน!AZ515),"")</f>
        <v>1</v>
      </c>
      <c r="U515" s="106" t="str">
        <f>IF(A515="","",เงื่อนไข!C$4)</f>
        <v/>
      </c>
      <c r="V515" s="106">
        <f t="shared" si="102"/>
        <v>0</v>
      </c>
      <c r="W515" s="105" t="str">
        <f t="shared" si="103"/>
        <v/>
      </c>
      <c r="X515" s="186" t="str">
        <f t="shared" si="104"/>
        <v/>
      </c>
      <c r="Y515" s="184">
        <f>วันทำงาน!AQ515</f>
        <v>0</v>
      </c>
      <c r="Z515" s="150"/>
      <c r="AA515" s="150">
        <f>IF($W515="",0,IF($W515&gt;=100%,เงื่อนไข!$H$4,IF($W515&gt;=80%,เงื่อนไข!$G$4,IF($W515&gt;=50%,เงื่อนไข!$F$4,IF($W515&lt;50%,เงื่อนไข!$E$4)))))</f>
        <v>0</v>
      </c>
      <c r="AB515" s="179">
        <f t="shared" si="105"/>
        <v>0</v>
      </c>
      <c r="AC515" s="141">
        <f t="shared" si="106"/>
        <v>0</v>
      </c>
      <c r="AD515" s="175">
        <f>IF(AB515=0,0,AB515/$R515*เงื่อนไข!$B$4)</f>
        <v>0</v>
      </c>
      <c r="AE515" s="181">
        <f t="shared" si="111"/>
        <v>0</v>
      </c>
      <c r="AF515" s="175">
        <f>SUMIF(วันทำงาน!$F$554:$F$687,$B515,วันทำงาน!$J$554:$J$687)</f>
        <v>0</v>
      </c>
      <c r="AG515" s="182">
        <f>IF((AND($W515&gt;=100%,$W515&lt;&gt;"")),เงื่อนไข!$F$8*Y515/$V515,0)</f>
        <v>0</v>
      </c>
      <c r="AH515" s="181">
        <f>SUM(วันทำงาน!AR515:AT515,วันทำงาน!AV515:AX515)</f>
        <v>0</v>
      </c>
      <c r="AI515" s="150"/>
      <c r="AJ515" s="150">
        <f>IF($W515="",0,IF($W515&gt;=100%,เงื่อนไข!$L$4,IF($W515&gt;=80%,เงื่อนไข!$K$4,IF($W515&gt;=50%,เงื่อนไข!$J$4,IF($W515&lt;50%,เงื่อนไข!$I$4)))))</f>
        <v>0</v>
      </c>
      <c r="AK515" s="179">
        <f t="shared" si="107"/>
        <v>0</v>
      </c>
      <c r="AL515" s="175">
        <f t="shared" si="108"/>
        <v>0</v>
      </c>
      <c r="AM515" s="175">
        <f>IF(AK515=0,0,AK515/$R515*เงื่อนไข!$B$4)</f>
        <v>0</v>
      </c>
      <c r="AN515" s="181">
        <f t="shared" si="112"/>
        <v>0</v>
      </c>
      <c r="AO515" s="175">
        <f>SUMIF(วันทำงาน!$F$554:$F$687,$B515,วันทำงาน!$K$554:$K$687)</f>
        <v>0</v>
      </c>
      <c r="AP515" s="182">
        <f>IF((AND($W515&gt;=100%,$W515&lt;&gt;"")),เงื่อนไข!$F$8*AH515/$V515,0)</f>
        <v>0</v>
      </c>
      <c r="AQ515" s="184">
        <f>วันทำงาน!AU515</f>
        <v>0</v>
      </c>
      <c r="AR515" s="150"/>
      <c r="AS515" s="150">
        <f>IF(W515="",0,IF($W515&gt;=100%,เงื่อนไข!$P$4,IF($W515&gt;=80%,เงื่อนไข!$O$4,IF($W515&gt;=50%,เงื่อนไข!$N$4,IF($W515&lt;50%,เงื่อนไข!$M$4)))))</f>
        <v>0</v>
      </c>
      <c r="AT515" s="179">
        <f t="shared" si="109"/>
        <v>0</v>
      </c>
      <c r="AU515" s="175">
        <f t="shared" si="110"/>
        <v>0</v>
      </c>
      <c r="AV515" s="175">
        <f>IF(AT515=0,0,AT515/$R515*เงื่อนไข!$B$4)</f>
        <v>0</v>
      </c>
      <c r="AW515" s="181">
        <f t="shared" si="113"/>
        <v>0</v>
      </c>
      <c r="AX515" s="175">
        <f>SUMIF(วันทำงาน!$F$554:$F$687,$B515,วันทำงาน!$L$554:$L$687)</f>
        <v>0</v>
      </c>
      <c r="AY515" s="182">
        <f>IF((AND($W515&gt;=100%,$W515&lt;&gt;"")),เงื่อนไข!$F$8*AQ515/$V515,0)</f>
        <v>0</v>
      </c>
    </row>
    <row r="516" spans="1:51" s="6" customFormat="1" x14ac:dyDescent="0.25">
      <c r="A516" s="124" t="str">
        <f>IF(วันทำงาน!A516&lt;&gt;"",วันทำงาน!A516,"")</f>
        <v/>
      </c>
      <c r="B516" s="124" t="str">
        <f>IF(วันทำงาน!B516&lt;&gt;"",วันทำงาน!B516,"")</f>
        <v/>
      </c>
      <c r="C516" s="124"/>
      <c r="D516" s="124" t="str">
        <f>IF(วันทำงาน!C516&lt;&gt;"",วันทำงาน!C516,"")</f>
        <v/>
      </c>
      <c r="E516" s="125" t="str">
        <f>IF(วันทำงาน!D516&lt;&gt;"",วันทำงาน!D516,"")</f>
        <v/>
      </c>
      <c r="F516" s="90" t="str">
        <f>IF(วันทำงาน!E516&lt;&gt;"",วันทำงาน!E516,"")</f>
        <v/>
      </c>
      <c r="G516" s="124" t="str">
        <f>IF(วันทำงาน!F516&lt;&gt;"",วันทำงาน!F516,"")</f>
        <v/>
      </c>
      <c r="H516" s="136" t="str">
        <f>IF(F516="Salesman",วันทำงาน!G516,"")</f>
        <v/>
      </c>
      <c r="I516" s="141" t="str">
        <f>IF($H516="","",AB516/$R516*(100%-เงื่อนไข!$B$4))</f>
        <v/>
      </c>
      <c r="J516" s="141" t="str">
        <f>IF($H516="","",AK516/$R516*(100%-เงื่อนไข!$B$4))</f>
        <v/>
      </c>
      <c r="K516" s="141" t="str">
        <f>IF($H516="","",AT516/$R516*(100%-เงื่อนไข!$B$4))</f>
        <v/>
      </c>
      <c r="L516" s="141" t="str">
        <f t="shared" si="114"/>
        <v/>
      </c>
      <c r="M516" s="142" t="str">
        <f>IF((OR(วันทำงาน!H516="",$F$1="")),"",IF(F516="Salesman",วันทำงาน!H516,""))</f>
        <v/>
      </c>
      <c r="N516" s="111">
        <f>IF($M516="",0,IF($X516="P",Y516*เงื่อนไข!$C$5,0))</f>
        <v>0</v>
      </c>
      <c r="O516" s="111">
        <f>IF($M516="",0,IF($X516="P",AH516*เงื่อนไข!$C$5,0))</f>
        <v>0</v>
      </c>
      <c r="P516" s="141">
        <f>IF($M516="",0,IF($X516="P",AQ516*เงื่อนไข!$C$5,0))</f>
        <v>0</v>
      </c>
      <c r="Q516" s="141">
        <f t="shared" si="115"/>
        <v>0</v>
      </c>
      <c r="R516" s="124" t="str">
        <f>IF($A516="","",IF(วันทำงาน!J516&lt;&gt;"",วันทำงาน!J516,""))</f>
        <v/>
      </c>
      <c r="S516" s="124" t="str">
        <f>IF($A516="","",IF(วันทำงาน!K516&lt;&gt;"",วันทำงาน!K516,""))</f>
        <v/>
      </c>
      <c r="T516" s="156">
        <f>IF(วันทำงาน!AZ516&lt;&gt;"",IF(วันทำงาน!AZ516&gt;S516,S516,วันทำงาน!AZ516),"")</f>
        <v>1</v>
      </c>
      <c r="U516" s="106" t="str">
        <f>IF(A516="","",เงื่อนไข!C$4)</f>
        <v/>
      </c>
      <c r="V516" s="106">
        <f t="shared" si="102"/>
        <v>0</v>
      </c>
      <c r="W516" s="105" t="str">
        <f t="shared" si="103"/>
        <v/>
      </c>
      <c r="X516" s="186" t="str">
        <f t="shared" si="104"/>
        <v/>
      </c>
      <c r="Y516" s="184">
        <f>วันทำงาน!AQ516</f>
        <v>0</v>
      </c>
      <c r="Z516" s="150"/>
      <c r="AA516" s="150">
        <f>IF($W516="",0,IF($W516&gt;=100%,เงื่อนไข!$H$4,IF($W516&gt;=80%,เงื่อนไข!$G$4,IF($W516&gt;=50%,เงื่อนไข!$F$4,IF($W516&lt;50%,เงื่อนไข!$E$4)))))</f>
        <v>0</v>
      </c>
      <c r="AB516" s="179">
        <f t="shared" si="105"/>
        <v>0</v>
      </c>
      <c r="AC516" s="141">
        <f t="shared" si="106"/>
        <v>0</v>
      </c>
      <c r="AD516" s="175">
        <f>IF(AB516=0,0,AB516/$R516*เงื่อนไข!$B$4)</f>
        <v>0</v>
      </c>
      <c r="AE516" s="181">
        <f t="shared" si="111"/>
        <v>0</v>
      </c>
      <c r="AF516" s="175">
        <f>SUMIF(วันทำงาน!$F$554:$F$687,$B516,วันทำงาน!$J$554:$J$687)</f>
        <v>0</v>
      </c>
      <c r="AG516" s="182">
        <f>IF((AND($W516&gt;=100%,$W516&lt;&gt;"")),เงื่อนไข!$F$8*Y516/$V516,0)</f>
        <v>0</v>
      </c>
      <c r="AH516" s="181">
        <f>SUM(วันทำงาน!AR516:AT516,วันทำงาน!AV516:AX516)</f>
        <v>0</v>
      </c>
      <c r="AI516" s="150"/>
      <c r="AJ516" s="150">
        <f>IF($W516="",0,IF($W516&gt;=100%,เงื่อนไข!$L$4,IF($W516&gt;=80%,เงื่อนไข!$K$4,IF($W516&gt;=50%,เงื่อนไข!$J$4,IF($W516&lt;50%,เงื่อนไข!$I$4)))))</f>
        <v>0</v>
      </c>
      <c r="AK516" s="179">
        <f t="shared" si="107"/>
        <v>0</v>
      </c>
      <c r="AL516" s="175">
        <f t="shared" si="108"/>
        <v>0</v>
      </c>
      <c r="AM516" s="175">
        <f>IF(AK516=0,0,AK516/$R516*เงื่อนไข!$B$4)</f>
        <v>0</v>
      </c>
      <c r="AN516" s="181">
        <f t="shared" si="112"/>
        <v>0</v>
      </c>
      <c r="AO516" s="175">
        <f>SUMIF(วันทำงาน!$F$554:$F$687,$B516,วันทำงาน!$K$554:$K$687)</f>
        <v>0</v>
      </c>
      <c r="AP516" s="182">
        <f>IF((AND($W516&gt;=100%,$W516&lt;&gt;"")),เงื่อนไข!$F$8*AH516/$V516,0)</f>
        <v>0</v>
      </c>
      <c r="AQ516" s="184">
        <f>วันทำงาน!AU516</f>
        <v>0</v>
      </c>
      <c r="AR516" s="150"/>
      <c r="AS516" s="150">
        <f>IF(W516="",0,IF($W516&gt;=100%,เงื่อนไข!$P$4,IF($W516&gt;=80%,เงื่อนไข!$O$4,IF($W516&gt;=50%,เงื่อนไข!$N$4,IF($W516&lt;50%,เงื่อนไข!$M$4)))))</f>
        <v>0</v>
      </c>
      <c r="AT516" s="179">
        <f t="shared" si="109"/>
        <v>0</v>
      </c>
      <c r="AU516" s="175">
        <f t="shared" si="110"/>
        <v>0</v>
      </c>
      <c r="AV516" s="175">
        <f>IF(AT516=0,0,AT516/$R516*เงื่อนไข!$B$4)</f>
        <v>0</v>
      </c>
      <c r="AW516" s="181">
        <f t="shared" si="113"/>
        <v>0</v>
      </c>
      <c r="AX516" s="175">
        <f>SUMIF(วันทำงาน!$F$554:$F$687,$B516,วันทำงาน!$L$554:$L$687)</f>
        <v>0</v>
      </c>
      <c r="AY516" s="182">
        <f>IF((AND($W516&gt;=100%,$W516&lt;&gt;"")),เงื่อนไข!$F$8*AQ516/$V516,0)</f>
        <v>0</v>
      </c>
    </row>
    <row r="517" spans="1:51" s="6" customFormat="1" x14ac:dyDescent="0.25">
      <c r="A517" s="124" t="str">
        <f>IF(วันทำงาน!A517&lt;&gt;"",วันทำงาน!A517,"")</f>
        <v/>
      </c>
      <c r="B517" s="124" t="str">
        <f>IF(วันทำงาน!B517&lt;&gt;"",วันทำงาน!B517,"")</f>
        <v/>
      </c>
      <c r="C517" s="124"/>
      <c r="D517" s="124" t="str">
        <f>IF(วันทำงาน!C517&lt;&gt;"",วันทำงาน!C517,"")</f>
        <v/>
      </c>
      <c r="E517" s="125" t="str">
        <f>IF(วันทำงาน!D517&lt;&gt;"",วันทำงาน!D517,"")</f>
        <v/>
      </c>
      <c r="F517" s="90" t="str">
        <f>IF(วันทำงาน!E517&lt;&gt;"",วันทำงาน!E517,"")</f>
        <v/>
      </c>
      <c r="G517" s="124" t="str">
        <f>IF(วันทำงาน!F517&lt;&gt;"",วันทำงาน!F517,"")</f>
        <v/>
      </c>
      <c r="H517" s="136" t="str">
        <f>IF(F517="Salesman",วันทำงาน!G517,"")</f>
        <v/>
      </c>
      <c r="I517" s="141" t="str">
        <f>IF($H517="","",AB517/$R517*(100%-เงื่อนไข!$B$4))</f>
        <v/>
      </c>
      <c r="J517" s="141" t="str">
        <f>IF($H517="","",AK517/$R517*(100%-เงื่อนไข!$B$4))</f>
        <v/>
      </c>
      <c r="K517" s="141" t="str">
        <f>IF($H517="","",AT517/$R517*(100%-เงื่อนไข!$B$4))</f>
        <v/>
      </c>
      <c r="L517" s="141" t="str">
        <f t="shared" si="114"/>
        <v/>
      </c>
      <c r="M517" s="142" t="str">
        <f>IF((OR(วันทำงาน!H517="",$F$1="")),"",IF(F517="Salesman",วันทำงาน!H517,""))</f>
        <v/>
      </c>
      <c r="N517" s="111">
        <f>IF($M517="",0,IF($X517="P",Y517*เงื่อนไข!$C$5,0))</f>
        <v>0</v>
      </c>
      <c r="O517" s="111">
        <f>IF($M517="",0,IF($X517="P",AH517*เงื่อนไข!$C$5,0))</f>
        <v>0</v>
      </c>
      <c r="P517" s="141">
        <f>IF($M517="",0,IF($X517="P",AQ517*เงื่อนไข!$C$5,0))</f>
        <v>0</v>
      </c>
      <c r="Q517" s="141">
        <f t="shared" si="115"/>
        <v>0</v>
      </c>
      <c r="R517" s="124" t="str">
        <f>IF($A517="","",IF(วันทำงาน!J517&lt;&gt;"",วันทำงาน!J517,""))</f>
        <v/>
      </c>
      <c r="S517" s="124" t="str">
        <f>IF($A517="","",IF(วันทำงาน!K517&lt;&gt;"",วันทำงาน!K517,""))</f>
        <v/>
      </c>
      <c r="T517" s="156">
        <f>IF(วันทำงาน!AZ517&lt;&gt;"",IF(วันทำงาน!AZ517&gt;S517,S517,วันทำงาน!AZ517),"")</f>
        <v>1</v>
      </c>
      <c r="U517" s="106" t="str">
        <f>IF(A517="","",เงื่อนไข!C$4)</f>
        <v/>
      </c>
      <c r="V517" s="106">
        <f t="shared" si="102"/>
        <v>0</v>
      </c>
      <c r="W517" s="105" t="str">
        <f t="shared" si="103"/>
        <v/>
      </c>
      <c r="X517" s="186" t="str">
        <f t="shared" si="104"/>
        <v/>
      </c>
      <c r="Y517" s="184">
        <f>วันทำงาน!AQ517</f>
        <v>0</v>
      </c>
      <c r="Z517" s="150"/>
      <c r="AA517" s="150">
        <f>IF($W517="",0,IF($W517&gt;=100%,เงื่อนไข!$H$4,IF($W517&gt;=80%,เงื่อนไข!$G$4,IF($W517&gt;=50%,เงื่อนไข!$F$4,IF($W517&lt;50%,เงื่อนไข!$E$4)))))</f>
        <v>0</v>
      </c>
      <c r="AB517" s="179">
        <f t="shared" si="105"/>
        <v>0</v>
      </c>
      <c r="AC517" s="141">
        <f t="shared" si="106"/>
        <v>0</v>
      </c>
      <c r="AD517" s="175">
        <f>IF(AB517=0,0,AB517/$R517*เงื่อนไข!$B$4)</f>
        <v>0</v>
      </c>
      <c r="AE517" s="181">
        <f t="shared" si="111"/>
        <v>0</v>
      </c>
      <c r="AF517" s="175">
        <f>SUMIF(วันทำงาน!$F$554:$F$687,$B517,วันทำงาน!$J$554:$J$687)</f>
        <v>0</v>
      </c>
      <c r="AG517" s="182">
        <f>IF((AND($W517&gt;=100%,$W517&lt;&gt;"")),เงื่อนไข!$F$8*Y517/$V517,0)</f>
        <v>0</v>
      </c>
      <c r="AH517" s="181">
        <f>SUM(วันทำงาน!AR517:AT517,วันทำงาน!AV517:AX517)</f>
        <v>0</v>
      </c>
      <c r="AI517" s="150"/>
      <c r="AJ517" s="150">
        <f>IF($W517="",0,IF($W517&gt;=100%,เงื่อนไข!$L$4,IF($W517&gt;=80%,เงื่อนไข!$K$4,IF($W517&gt;=50%,เงื่อนไข!$J$4,IF($W517&lt;50%,เงื่อนไข!$I$4)))))</f>
        <v>0</v>
      </c>
      <c r="AK517" s="179">
        <f t="shared" si="107"/>
        <v>0</v>
      </c>
      <c r="AL517" s="175">
        <f t="shared" si="108"/>
        <v>0</v>
      </c>
      <c r="AM517" s="175">
        <f>IF(AK517=0,0,AK517/$R517*เงื่อนไข!$B$4)</f>
        <v>0</v>
      </c>
      <c r="AN517" s="181">
        <f t="shared" si="112"/>
        <v>0</v>
      </c>
      <c r="AO517" s="175">
        <f>SUMIF(วันทำงาน!$F$554:$F$687,$B517,วันทำงาน!$K$554:$K$687)</f>
        <v>0</v>
      </c>
      <c r="AP517" s="182">
        <f>IF((AND($W517&gt;=100%,$W517&lt;&gt;"")),เงื่อนไข!$F$8*AH517/$V517,0)</f>
        <v>0</v>
      </c>
      <c r="AQ517" s="184">
        <f>วันทำงาน!AU517</f>
        <v>0</v>
      </c>
      <c r="AR517" s="150"/>
      <c r="AS517" s="150">
        <f>IF(W517="",0,IF($W517&gt;=100%,เงื่อนไข!$P$4,IF($W517&gt;=80%,เงื่อนไข!$O$4,IF($W517&gt;=50%,เงื่อนไข!$N$4,IF($W517&lt;50%,เงื่อนไข!$M$4)))))</f>
        <v>0</v>
      </c>
      <c r="AT517" s="179">
        <f t="shared" si="109"/>
        <v>0</v>
      </c>
      <c r="AU517" s="175">
        <f t="shared" si="110"/>
        <v>0</v>
      </c>
      <c r="AV517" s="175">
        <f>IF(AT517=0,0,AT517/$R517*เงื่อนไข!$B$4)</f>
        <v>0</v>
      </c>
      <c r="AW517" s="181">
        <f t="shared" si="113"/>
        <v>0</v>
      </c>
      <c r="AX517" s="175">
        <f>SUMIF(วันทำงาน!$F$554:$F$687,$B517,วันทำงาน!$L$554:$L$687)</f>
        <v>0</v>
      </c>
      <c r="AY517" s="182">
        <f>IF((AND($W517&gt;=100%,$W517&lt;&gt;"")),เงื่อนไข!$F$8*AQ517/$V517,0)</f>
        <v>0</v>
      </c>
    </row>
    <row r="518" spans="1:51" s="6" customFormat="1" x14ac:dyDescent="0.25">
      <c r="A518" s="124" t="str">
        <f>IF(วันทำงาน!A518&lt;&gt;"",วันทำงาน!A518,"")</f>
        <v/>
      </c>
      <c r="B518" s="124" t="str">
        <f>IF(วันทำงาน!B518&lt;&gt;"",วันทำงาน!B518,"")</f>
        <v/>
      </c>
      <c r="C518" s="124"/>
      <c r="D518" s="124" t="str">
        <f>IF(วันทำงาน!C518&lt;&gt;"",วันทำงาน!C518,"")</f>
        <v/>
      </c>
      <c r="E518" s="125" t="str">
        <f>IF(วันทำงาน!D518&lt;&gt;"",วันทำงาน!D518,"")</f>
        <v/>
      </c>
      <c r="F518" s="90" t="str">
        <f>IF(วันทำงาน!E518&lt;&gt;"",วันทำงาน!E518,"")</f>
        <v/>
      </c>
      <c r="G518" s="124" t="str">
        <f>IF(วันทำงาน!F518&lt;&gt;"",วันทำงาน!F518,"")</f>
        <v/>
      </c>
      <c r="H518" s="136" t="str">
        <f>IF(F518="Salesman",วันทำงาน!G518,"")</f>
        <v/>
      </c>
      <c r="I518" s="141" t="str">
        <f>IF($H518="","",AB518/$R518*(100%-เงื่อนไข!$B$4))</f>
        <v/>
      </c>
      <c r="J518" s="141" t="str">
        <f>IF($H518="","",AK518/$R518*(100%-เงื่อนไข!$B$4))</f>
        <v/>
      </c>
      <c r="K518" s="141" t="str">
        <f>IF($H518="","",AT518/$R518*(100%-เงื่อนไข!$B$4))</f>
        <v/>
      </c>
      <c r="L518" s="141" t="str">
        <f t="shared" si="114"/>
        <v/>
      </c>
      <c r="M518" s="142" t="str">
        <f>IF((OR(วันทำงาน!H518="",$F$1="")),"",IF(F518="Salesman",วันทำงาน!H518,""))</f>
        <v/>
      </c>
      <c r="N518" s="111">
        <f>IF($M518="",0,IF($X518="P",Y518*เงื่อนไข!$C$5,0))</f>
        <v>0</v>
      </c>
      <c r="O518" s="111">
        <f>IF($M518="",0,IF($X518="P",AH518*เงื่อนไข!$C$5,0))</f>
        <v>0</v>
      </c>
      <c r="P518" s="141">
        <f>IF($M518="",0,IF($X518="P",AQ518*เงื่อนไข!$C$5,0))</f>
        <v>0</v>
      </c>
      <c r="Q518" s="141">
        <f t="shared" si="115"/>
        <v>0</v>
      </c>
      <c r="R518" s="124" t="str">
        <f>IF($A518="","",IF(วันทำงาน!J518&lt;&gt;"",วันทำงาน!J518,""))</f>
        <v/>
      </c>
      <c r="S518" s="124" t="str">
        <f>IF($A518="","",IF(วันทำงาน!K518&lt;&gt;"",วันทำงาน!K518,""))</f>
        <v/>
      </c>
      <c r="T518" s="156">
        <f>IF(วันทำงาน!AZ518&lt;&gt;"",IF(วันทำงาน!AZ518&gt;S518,S518,วันทำงาน!AZ518),"")</f>
        <v>1</v>
      </c>
      <c r="U518" s="106" t="str">
        <f>IF(A518="","",เงื่อนไข!C$4)</f>
        <v/>
      </c>
      <c r="V518" s="106">
        <f t="shared" ref="V518:V550" si="116">SUM(Y518,AH518,AQ518)</f>
        <v>0</v>
      </c>
      <c r="W518" s="105" t="str">
        <f t="shared" ref="W518:W550" si="117">IF((OR(U518=0,U518="")),"",V518/U518)</f>
        <v/>
      </c>
      <c r="X518" s="186" t="str">
        <f t="shared" ref="X518:X550" si="118">IF((AND(F518="Salesman",W518&gt;=80%)),"P","")</f>
        <v/>
      </c>
      <c r="Y518" s="184">
        <f>วันทำงาน!AQ518</f>
        <v>0</v>
      </c>
      <c r="Z518" s="150"/>
      <c r="AA518" s="150">
        <f>IF($W518="",0,IF($W518&gt;=100%,เงื่อนไข!$H$4,IF($W518&gt;=80%,เงื่อนไข!$G$4,IF($W518&gt;=50%,เงื่อนไข!$F$4,IF($W518&lt;50%,เงื่อนไข!$E$4)))))</f>
        <v>0</v>
      </c>
      <c r="AB518" s="179">
        <f t="shared" ref="AB518:AB550" si="119">Y518*AA518</f>
        <v>0</v>
      </c>
      <c r="AC518" s="141">
        <f t="shared" ref="AC518:AC550" si="120">IF(AB518=0,0,AB518/$R518)</f>
        <v>0</v>
      </c>
      <c r="AD518" s="175">
        <f>IF(AB518=0,0,AB518/$R518*เงื่อนไข!$B$4)</f>
        <v>0</v>
      </c>
      <c r="AE518" s="181">
        <f t="shared" si="111"/>
        <v>0</v>
      </c>
      <c r="AF518" s="175">
        <f>SUMIF(วันทำงาน!$F$554:$F$687,$B518,วันทำงาน!$J$554:$J$687)</f>
        <v>0</v>
      </c>
      <c r="AG518" s="182">
        <f>IF((AND($W518&gt;=100%,$W518&lt;&gt;"")),เงื่อนไข!$F$8*Y518/$V518,0)</f>
        <v>0</v>
      </c>
      <c r="AH518" s="181">
        <f>SUM(วันทำงาน!AR518:AT518,วันทำงาน!AV518:AX518)</f>
        <v>0</v>
      </c>
      <c r="AI518" s="150"/>
      <c r="AJ518" s="150">
        <f>IF($W518="",0,IF($W518&gt;=100%,เงื่อนไข!$L$4,IF($W518&gt;=80%,เงื่อนไข!$K$4,IF($W518&gt;=50%,เงื่อนไข!$J$4,IF($W518&lt;50%,เงื่อนไข!$I$4)))))</f>
        <v>0</v>
      </c>
      <c r="AK518" s="179">
        <f t="shared" ref="AK518:AK550" si="121">AH518*AJ518</f>
        <v>0</v>
      </c>
      <c r="AL518" s="175">
        <f t="shared" ref="AL518:AL550" si="122">IF(AK518=0,0,AK518/$R518)</f>
        <v>0</v>
      </c>
      <c r="AM518" s="175">
        <f>IF(AK518=0,0,AK518/$R518*เงื่อนไข!$B$4)</f>
        <v>0</v>
      </c>
      <c r="AN518" s="181">
        <f t="shared" si="112"/>
        <v>0</v>
      </c>
      <c r="AO518" s="175">
        <f>SUMIF(วันทำงาน!$F$554:$F$687,$B518,วันทำงาน!$K$554:$K$687)</f>
        <v>0</v>
      </c>
      <c r="AP518" s="182">
        <f>IF((AND($W518&gt;=100%,$W518&lt;&gt;"")),เงื่อนไข!$F$8*AH518/$V518,0)</f>
        <v>0</v>
      </c>
      <c r="AQ518" s="184">
        <f>วันทำงาน!AU518</f>
        <v>0</v>
      </c>
      <c r="AR518" s="150"/>
      <c r="AS518" s="150">
        <f>IF(W518="",0,IF($W518&gt;=100%,เงื่อนไข!$P$4,IF($W518&gt;=80%,เงื่อนไข!$O$4,IF($W518&gt;=50%,เงื่อนไข!$N$4,IF($W518&lt;50%,เงื่อนไข!$M$4)))))</f>
        <v>0</v>
      </c>
      <c r="AT518" s="179">
        <f t="shared" ref="AT518:AT550" si="123">AQ518*AS518</f>
        <v>0</v>
      </c>
      <c r="AU518" s="175">
        <f t="shared" ref="AU518:AU550" si="124">IF(AT518=0,0,AT518/$R518)</f>
        <v>0</v>
      </c>
      <c r="AV518" s="175">
        <f>IF(AT518=0,0,AT518/$R518*เงื่อนไข!$B$4)</f>
        <v>0</v>
      </c>
      <c r="AW518" s="181">
        <f t="shared" si="113"/>
        <v>0</v>
      </c>
      <c r="AX518" s="175">
        <f>SUMIF(วันทำงาน!$F$554:$F$687,$B518,วันทำงาน!$L$554:$L$687)</f>
        <v>0</v>
      </c>
      <c r="AY518" s="182">
        <f>IF((AND($W518&gt;=100%,$W518&lt;&gt;"")),เงื่อนไข!$F$8*AQ518/$V518,0)</f>
        <v>0</v>
      </c>
    </row>
    <row r="519" spans="1:51" s="6" customFormat="1" x14ac:dyDescent="0.25">
      <c r="A519" s="124" t="str">
        <f>IF(วันทำงาน!A519&lt;&gt;"",วันทำงาน!A519,"")</f>
        <v/>
      </c>
      <c r="B519" s="124" t="str">
        <f>IF(วันทำงาน!B519&lt;&gt;"",วันทำงาน!B519,"")</f>
        <v/>
      </c>
      <c r="C519" s="124"/>
      <c r="D519" s="124" t="str">
        <f>IF(วันทำงาน!C519&lt;&gt;"",วันทำงาน!C519,"")</f>
        <v/>
      </c>
      <c r="E519" s="125" t="str">
        <f>IF(วันทำงาน!D519&lt;&gt;"",วันทำงาน!D519,"")</f>
        <v/>
      </c>
      <c r="F519" s="90" t="str">
        <f>IF(วันทำงาน!E519&lt;&gt;"",วันทำงาน!E519,"")</f>
        <v/>
      </c>
      <c r="G519" s="124" t="str">
        <f>IF(วันทำงาน!F519&lt;&gt;"",วันทำงาน!F519,"")</f>
        <v/>
      </c>
      <c r="H519" s="136" t="str">
        <f>IF(F519="Salesman",วันทำงาน!G519,"")</f>
        <v/>
      </c>
      <c r="I519" s="141" t="str">
        <f>IF($H519="","",AB519/$R519*(100%-เงื่อนไข!$B$4))</f>
        <v/>
      </c>
      <c r="J519" s="141" t="str">
        <f>IF($H519="","",AK519/$R519*(100%-เงื่อนไข!$B$4))</f>
        <v/>
      </c>
      <c r="K519" s="141" t="str">
        <f>IF($H519="","",AT519/$R519*(100%-เงื่อนไข!$B$4))</f>
        <v/>
      </c>
      <c r="L519" s="141" t="str">
        <f t="shared" si="114"/>
        <v/>
      </c>
      <c r="M519" s="142" t="str">
        <f>IF((OR(วันทำงาน!H519="",$F$1="")),"",IF(F519="Salesman",วันทำงาน!H519,""))</f>
        <v/>
      </c>
      <c r="N519" s="111">
        <f>IF($M519="",0,IF($X519="P",Y519*เงื่อนไข!$C$5,0))</f>
        <v>0</v>
      </c>
      <c r="O519" s="111">
        <f>IF($M519="",0,IF($X519="P",AH519*เงื่อนไข!$C$5,0))</f>
        <v>0</v>
      </c>
      <c r="P519" s="141">
        <f>IF($M519="",0,IF($X519="P",AQ519*เงื่อนไข!$C$5,0))</f>
        <v>0</v>
      </c>
      <c r="Q519" s="141">
        <f t="shared" si="115"/>
        <v>0</v>
      </c>
      <c r="R519" s="124" t="str">
        <f>IF($A519="","",IF(วันทำงาน!J519&lt;&gt;"",วันทำงาน!J519,""))</f>
        <v/>
      </c>
      <c r="S519" s="124" t="str">
        <f>IF($A519="","",IF(วันทำงาน!K519&lt;&gt;"",วันทำงาน!K519,""))</f>
        <v/>
      </c>
      <c r="T519" s="156">
        <f>IF(วันทำงาน!AZ519&lt;&gt;"",IF(วันทำงาน!AZ519&gt;S519,S519,วันทำงาน!AZ519),"")</f>
        <v>1</v>
      </c>
      <c r="U519" s="106" t="str">
        <f>IF(A519="","",เงื่อนไข!C$4)</f>
        <v/>
      </c>
      <c r="V519" s="106">
        <f t="shared" si="116"/>
        <v>0</v>
      </c>
      <c r="W519" s="105" t="str">
        <f t="shared" si="117"/>
        <v/>
      </c>
      <c r="X519" s="186" t="str">
        <f t="shared" si="118"/>
        <v/>
      </c>
      <c r="Y519" s="184">
        <f>วันทำงาน!AQ519</f>
        <v>0</v>
      </c>
      <c r="Z519" s="150"/>
      <c r="AA519" s="150">
        <f>IF($W519="",0,IF($W519&gt;=100%,เงื่อนไข!$H$4,IF($W519&gt;=80%,เงื่อนไข!$G$4,IF($W519&gt;=50%,เงื่อนไข!$F$4,IF($W519&lt;50%,เงื่อนไข!$E$4)))))</f>
        <v>0</v>
      </c>
      <c r="AB519" s="179">
        <f t="shared" si="119"/>
        <v>0</v>
      </c>
      <c r="AC519" s="141">
        <f t="shared" si="120"/>
        <v>0</v>
      </c>
      <c r="AD519" s="175">
        <f>IF(AB519=0,0,AB519/$R519*เงื่อนไข!$B$4)</f>
        <v>0</v>
      </c>
      <c r="AE519" s="181">
        <f t="shared" ref="AE519:AE550" si="125">IF($F519="Trainer Rollout",VLOOKUP($B519,$M$15:$P$550,2,0),IF($F519="Driver",VLOOKUP($B519,$H$15:$K$550,2,0)*$S519,IF((AND(AC519=0,AD519=0)),0,(AC519*$T519)+(AD519*($S519-$T519)))))</f>
        <v>0</v>
      </c>
      <c r="AF519" s="175">
        <f>SUMIF(วันทำงาน!$F$554:$F$687,$B519,วันทำงาน!$J$554:$J$687)</f>
        <v>0</v>
      </c>
      <c r="AG519" s="182">
        <f>IF((AND($W519&gt;=100%,$W519&lt;&gt;"")),เงื่อนไข!$F$8*Y519/$V519,0)</f>
        <v>0</v>
      </c>
      <c r="AH519" s="181">
        <f>SUM(วันทำงาน!AR519:AT519,วันทำงาน!AV519:AX519)</f>
        <v>0</v>
      </c>
      <c r="AI519" s="150"/>
      <c r="AJ519" s="150">
        <f>IF($W519="",0,IF($W519&gt;=100%,เงื่อนไข!$L$4,IF($W519&gt;=80%,เงื่อนไข!$K$4,IF($W519&gt;=50%,เงื่อนไข!$J$4,IF($W519&lt;50%,เงื่อนไข!$I$4)))))</f>
        <v>0</v>
      </c>
      <c r="AK519" s="179">
        <f t="shared" si="121"/>
        <v>0</v>
      </c>
      <c r="AL519" s="175">
        <f t="shared" si="122"/>
        <v>0</v>
      </c>
      <c r="AM519" s="175">
        <f>IF(AK519=0,0,AK519/$R519*เงื่อนไข!$B$4)</f>
        <v>0</v>
      </c>
      <c r="AN519" s="181">
        <f t="shared" ref="AN519:AN550" si="126">IF($F519="Trainer Rollout",VLOOKUP($B519,$M$15:$P$550,3,0),IF($F519="Driver",VLOOKUP($B519,$H$15:$K$550,3,0)*$S519,IF((AND(AL519=0,AM519=0)),0,(AL519*$T519)+(AM519*($S519-$T519)))))</f>
        <v>0</v>
      </c>
      <c r="AO519" s="175">
        <f>SUMIF(วันทำงาน!$F$554:$F$687,$B519,วันทำงาน!$K$554:$K$687)</f>
        <v>0</v>
      </c>
      <c r="AP519" s="182">
        <f>IF((AND($W519&gt;=100%,$W519&lt;&gt;"")),เงื่อนไข!$F$8*AH519/$V519,0)</f>
        <v>0</v>
      </c>
      <c r="AQ519" s="184">
        <f>วันทำงาน!AU519</f>
        <v>0</v>
      </c>
      <c r="AR519" s="150"/>
      <c r="AS519" s="150">
        <f>IF(W519="",0,IF($W519&gt;=100%,เงื่อนไข!$P$4,IF($W519&gt;=80%,เงื่อนไข!$O$4,IF($W519&gt;=50%,เงื่อนไข!$N$4,IF($W519&lt;50%,เงื่อนไข!$M$4)))))</f>
        <v>0</v>
      </c>
      <c r="AT519" s="179">
        <f t="shared" si="123"/>
        <v>0</v>
      </c>
      <c r="AU519" s="175">
        <f t="shared" si="124"/>
        <v>0</v>
      </c>
      <c r="AV519" s="175">
        <f>IF(AT519=0,0,AT519/$R519*เงื่อนไข!$B$4)</f>
        <v>0</v>
      </c>
      <c r="AW519" s="181">
        <f t="shared" ref="AW519:AW550" si="127">IF($F519="Trainer Rollout",VLOOKUP($B519,$M$15:$P$550,4,0),IF($F519="Driver",VLOOKUP($B519,$H$15:$K$550,4,0)*$S519,IF((AND(AU519=0,AV519=0)),0,(AU519*$T519)+(AV519*($S519-$T519)))))</f>
        <v>0</v>
      </c>
      <c r="AX519" s="175">
        <f>SUMIF(วันทำงาน!$F$554:$F$687,$B519,วันทำงาน!$L$554:$L$687)</f>
        <v>0</v>
      </c>
      <c r="AY519" s="182">
        <f>IF((AND($W519&gt;=100%,$W519&lt;&gt;"")),เงื่อนไข!$F$8*AQ519/$V519,0)</f>
        <v>0</v>
      </c>
    </row>
    <row r="520" spans="1:51" s="6" customFormat="1" x14ac:dyDescent="0.25">
      <c r="A520" s="124" t="str">
        <f>IF(วันทำงาน!A520&lt;&gt;"",วันทำงาน!A520,"")</f>
        <v/>
      </c>
      <c r="B520" s="124" t="str">
        <f>IF(วันทำงาน!B520&lt;&gt;"",วันทำงาน!B520,"")</f>
        <v/>
      </c>
      <c r="C520" s="124"/>
      <c r="D520" s="124" t="str">
        <f>IF(วันทำงาน!C520&lt;&gt;"",วันทำงาน!C520,"")</f>
        <v/>
      </c>
      <c r="E520" s="125" t="str">
        <f>IF(วันทำงาน!D520&lt;&gt;"",วันทำงาน!D520,"")</f>
        <v/>
      </c>
      <c r="F520" s="90" t="str">
        <f>IF(วันทำงาน!E520&lt;&gt;"",วันทำงาน!E520,"")</f>
        <v/>
      </c>
      <c r="G520" s="124" t="str">
        <f>IF(วันทำงาน!F520&lt;&gt;"",วันทำงาน!F520,"")</f>
        <v/>
      </c>
      <c r="H520" s="136" t="str">
        <f>IF(F520="Salesman",วันทำงาน!G520,"")</f>
        <v/>
      </c>
      <c r="I520" s="141" t="str">
        <f>IF($H520="","",AB520/$R520*(100%-เงื่อนไข!$B$4))</f>
        <v/>
      </c>
      <c r="J520" s="141" t="str">
        <f>IF($H520="","",AK520/$R520*(100%-เงื่อนไข!$B$4))</f>
        <v/>
      </c>
      <c r="K520" s="141" t="str">
        <f>IF($H520="","",AT520/$R520*(100%-เงื่อนไข!$B$4))</f>
        <v/>
      </c>
      <c r="L520" s="141" t="str">
        <f t="shared" si="114"/>
        <v/>
      </c>
      <c r="M520" s="142" t="str">
        <f>IF((OR(วันทำงาน!H520="",$F$1="")),"",IF(F520="Salesman",วันทำงาน!H520,""))</f>
        <v/>
      </c>
      <c r="N520" s="111">
        <f>IF($M520="",0,IF($X520="P",Y520*เงื่อนไข!$C$5,0))</f>
        <v>0</v>
      </c>
      <c r="O520" s="111">
        <f>IF($M520="",0,IF($X520="P",AH520*เงื่อนไข!$C$5,0))</f>
        <v>0</v>
      </c>
      <c r="P520" s="141">
        <f>IF($M520="",0,IF($X520="P",AQ520*เงื่อนไข!$C$5,0))</f>
        <v>0</v>
      </c>
      <c r="Q520" s="141">
        <f t="shared" si="115"/>
        <v>0</v>
      </c>
      <c r="R520" s="124" t="str">
        <f>IF($A520="","",IF(วันทำงาน!J520&lt;&gt;"",วันทำงาน!J520,""))</f>
        <v/>
      </c>
      <c r="S520" s="124" t="str">
        <f>IF($A520="","",IF(วันทำงาน!K520&lt;&gt;"",วันทำงาน!K520,""))</f>
        <v/>
      </c>
      <c r="T520" s="156">
        <f>IF(วันทำงาน!AZ520&lt;&gt;"",IF(วันทำงาน!AZ520&gt;S520,S520,วันทำงาน!AZ520),"")</f>
        <v>1</v>
      </c>
      <c r="U520" s="106" t="str">
        <f>IF(A520="","",เงื่อนไข!C$4)</f>
        <v/>
      </c>
      <c r="V520" s="106">
        <f t="shared" si="116"/>
        <v>0</v>
      </c>
      <c r="W520" s="105" t="str">
        <f t="shared" si="117"/>
        <v/>
      </c>
      <c r="X520" s="186" t="str">
        <f t="shared" si="118"/>
        <v/>
      </c>
      <c r="Y520" s="184">
        <f>วันทำงาน!AQ520</f>
        <v>0</v>
      </c>
      <c r="Z520" s="150"/>
      <c r="AA520" s="150">
        <f>IF($W520="",0,IF($W520&gt;=100%,เงื่อนไข!$H$4,IF($W520&gt;=80%,เงื่อนไข!$G$4,IF($W520&gt;=50%,เงื่อนไข!$F$4,IF($W520&lt;50%,เงื่อนไข!$E$4)))))</f>
        <v>0</v>
      </c>
      <c r="AB520" s="179">
        <f t="shared" si="119"/>
        <v>0</v>
      </c>
      <c r="AC520" s="141">
        <f t="shared" si="120"/>
        <v>0</v>
      </c>
      <c r="AD520" s="175">
        <f>IF(AB520=0,0,AB520/$R520*เงื่อนไข!$B$4)</f>
        <v>0</v>
      </c>
      <c r="AE520" s="181">
        <f t="shared" si="125"/>
        <v>0</v>
      </c>
      <c r="AF520" s="175">
        <f>SUMIF(วันทำงาน!$F$554:$F$687,$B520,วันทำงาน!$J$554:$J$687)</f>
        <v>0</v>
      </c>
      <c r="AG520" s="182">
        <f>IF((AND($W520&gt;=100%,$W520&lt;&gt;"")),เงื่อนไข!$F$8*Y520/$V520,0)</f>
        <v>0</v>
      </c>
      <c r="AH520" s="181">
        <f>SUM(วันทำงาน!AR520:AT520,วันทำงาน!AV520:AX520)</f>
        <v>0</v>
      </c>
      <c r="AI520" s="150"/>
      <c r="AJ520" s="150">
        <f>IF($W520="",0,IF($W520&gt;=100%,เงื่อนไข!$L$4,IF($W520&gt;=80%,เงื่อนไข!$K$4,IF($W520&gt;=50%,เงื่อนไข!$J$4,IF($W520&lt;50%,เงื่อนไข!$I$4)))))</f>
        <v>0</v>
      </c>
      <c r="AK520" s="179">
        <f t="shared" si="121"/>
        <v>0</v>
      </c>
      <c r="AL520" s="175">
        <f t="shared" si="122"/>
        <v>0</v>
      </c>
      <c r="AM520" s="175">
        <f>IF(AK520=0,0,AK520/$R520*เงื่อนไข!$B$4)</f>
        <v>0</v>
      </c>
      <c r="AN520" s="181">
        <f t="shared" si="126"/>
        <v>0</v>
      </c>
      <c r="AO520" s="175">
        <f>SUMIF(วันทำงาน!$F$554:$F$687,$B520,วันทำงาน!$K$554:$K$687)</f>
        <v>0</v>
      </c>
      <c r="AP520" s="182">
        <f>IF((AND($W520&gt;=100%,$W520&lt;&gt;"")),เงื่อนไข!$F$8*AH520/$V520,0)</f>
        <v>0</v>
      </c>
      <c r="AQ520" s="184">
        <f>วันทำงาน!AU520</f>
        <v>0</v>
      </c>
      <c r="AR520" s="150"/>
      <c r="AS520" s="150">
        <f>IF(W520="",0,IF($W520&gt;=100%,เงื่อนไข!$P$4,IF($W520&gt;=80%,เงื่อนไข!$O$4,IF($W520&gt;=50%,เงื่อนไข!$N$4,IF($W520&lt;50%,เงื่อนไข!$M$4)))))</f>
        <v>0</v>
      </c>
      <c r="AT520" s="179">
        <f t="shared" si="123"/>
        <v>0</v>
      </c>
      <c r="AU520" s="175">
        <f t="shared" si="124"/>
        <v>0</v>
      </c>
      <c r="AV520" s="175">
        <f>IF(AT520=0,0,AT520/$R520*เงื่อนไข!$B$4)</f>
        <v>0</v>
      </c>
      <c r="AW520" s="181">
        <f t="shared" si="127"/>
        <v>0</v>
      </c>
      <c r="AX520" s="175">
        <f>SUMIF(วันทำงาน!$F$554:$F$687,$B520,วันทำงาน!$L$554:$L$687)</f>
        <v>0</v>
      </c>
      <c r="AY520" s="182">
        <f>IF((AND($W520&gt;=100%,$W520&lt;&gt;"")),เงื่อนไข!$F$8*AQ520/$V520,0)</f>
        <v>0</v>
      </c>
    </row>
    <row r="521" spans="1:51" s="6" customFormat="1" x14ac:dyDescent="0.25">
      <c r="A521" s="124" t="str">
        <f>IF(วันทำงาน!A521&lt;&gt;"",วันทำงาน!A521,"")</f>
        <v/>
      </c>
      <c r="B521" s="124" t="str">
        <f>IF(วันทำงาน!B521&lt;&gt;"",วันทำงาน!B521,"")</f>
        <v/>
      </c>
      <c r="C521" s="124"/>
      <c r="D521" s="124" t="str">
        <f>IF(วันทำงาน!C521&lt;&gt;"",วันทำงาน!C521,"")</f>
        <v/>
      </c>
      <c r="E521" s="125" t="str">
        <f>IF(วันทำงาน!D521&lt;&gt;"",วันทำงาน!D521,"")</f>
        <v/>
      </c>
      <c r="F521" s="90" t="str">
        <f>IF(วันทำงาน!E521&lt;&gt;"",วันทำงาน!E521,"")</f>
        <v/>
      </c>
      <c r="G521" s="124" t="str">
        <f>IF(วันทำงาน!F521&lt;&gt;"",วันทำงาน!F521,"")</f>
        <v/>
      </c>
      <c r="H521" s="136" t="str">
        <f>IF(F521="Salesman",วันทำงาน!G521,"")</f>
        <v/>
      </c>
      <c r="I521" s="141" t="str">
        <f>IF($H521="","",AB521/$R521*(100%-เงื่อนไข!$B$4))</f>
        <v/>
      </c>
      <c r="J521" s="141" t="str">
        <f>IF($H521="","",AK521/$R521*(100%-เงื่อนไข!$B$4))</f>
        <v/>
      </c>
      <c r="K521" s="141" t="str">
        <f>IF($H521="","",AT521/$R521*(100%-เงื่อนไข!$B$4))</f>
        <v/>
      </c>
      <c r="L521" s="141" t="str">
        <f t="shared" si="114"/>
        <v/>
      </c>
      <c r="M521" s="142" t="str">
        <f>IF((OR(วันทำงาน!H521="",$F$1="")),"",IF(F521="Salesman",วันทำงาน!H521,""))</f>
        <v/>
      </c>
      <c r="N521" s="111">
        <f>IF($M521="",0,IF($X521="P",Y521*เงื่อนไข!$C$5,0))</f>
        <v>0</v>
      </c>
      <c r="O521" s="111">
        <f>IF($M521="",0,IF($X521="P",AH521*เงื่อนไข!$C$5,0))</f>
        <v>0</v>
      </c>
      <c r="P521" s="141">
        <f>IF($M521="",0,IF($X521="P",AQ521*เงื่อนไข!$C$5,0))</f>
        <v>0</v>
      </c>
      <c r="Q521" s="141">
        <f t="shared" si="115"/>
        <v>0</v>
      </c>
      <c r="R521" s="124" t="str">
        <f>IF($A521="","",IF(วันทำงาน!J521&lt;&gt;"",วันทำงาน!J521,""))</f>
        <v/>
      </c>
      <c r="S521" s="124" t="str">
        <f>IF($A521="","",IF(วันทำงาน!K521&lt;&gt;"",วันทำงาน!K521,""))</f>
        <v/>
      </c>
      <c r="T521" s="156">
        <f>IF(วันทำงาน!AZ521&lt;&gt;"",IF(วันทำงาน!AZ521&gt;S521,S521,วันทำงาน!AZ521),"")</f>
        <v>1</v>
      </c>
      <c r="U521" s="106" t="str">
        <f>IF(A521="","",เงื่อนไข!C$4)</f>
        <v/>
      </c>
      <c r="V521" s="106">
        <f t="shared" si="116"/>
        <v>0</v>
      </c>
      <c r="W521" s="105" t="str">
        <f t="shared" si="117"/>
        <v/>
      </c>
      <c r="X521" s="186" t="str">
        <f t="shared" si="118"/>
        <v/>
      </c>
      <c r="Y521" s="184">
        <f>วันทำงาน!AQ521</f>
        <v>0</v>
      </c>
      <c r="Z521" s="150"/>
      <c r="AA521" s="150">
        <f>IF($W521="",0,IF($W521&gt;=100%,เงื่อนไข!$H$4,IF($W521&gt;=80%,เงื่อนไข!$G$4,IF($W521&gt;=50%,เงื่อนไข!$F$4,IF($W521&lt;50%,เงื่อนไข!$E$4)))))</f>
        <v>0</v>
      </c>
      <c r="AB521" s="179">
        <f t="shared" si="119"/>
        <v>0</v>
      </c>
      <c r="AC521" s="141">
        <f t="shared" si="120"/>
        <v>0</v>
      </c>
      <c r="AD521" s="175">
        <f>IF(AB521=0,0,AB521/$R521*เงื่อนไข!$B$4)</f>
        <v>0</v>
      </c>
      <c r="AE521" s="181">
        <f t="shared" si="125"/>
        <v>0</v>
      </c>
      <c r="AF521" s="175">
        <f>SUMIF(วันทำงาน!$F$554:$F$687,$B521,วันทำงาน!$J$554:$J$687)</f>
        <v>0</v>
      </c>
      <c r="AG521" s="182">
        <f>IF((AND($W521&gt;=100%,$W521&lt;&gt;"")),เงื่อนไข!$F$8*Y521/$V521,0)</f>
        <v>0</v>
      </c>
      <c r="AH521" s="181">
        <f>SUM(วันทำงาน!AR521:AT521,วันทำงาน!AV521:AX521)</f>
        <v>0</v>
      </c>
      <c r="AI521" s="150"/>
      <c r="AJ521" s="150">
        <f>IF($W521="",0,IF($W521&gt;=100%,เงื่อนไข!$L$4,IF($W521&gt;=80%,เงื่อนไข!$K$4,IF($W521&gt;=50%,เงื่อนไข!$J$4,IF($W521&lt;50%,เงื่อนไข!$I$4)))))</f>
        <v>0</v>
      </c>
      <c r="AK521" s="179">
        <f t="shared" si="121"/>
        <v>0</v>
      </c>
      <c r="AL521" s="175">
        <f t="shared" si="122"/>
        <v>0</v>
      </c>
      <c r="AM521" s="175">
        <f>IF(AK521=0,0,AK521/$R521*เงื่อนไข!$B$4)</f>
        <v>0</v>
      </c>
      <c r="AN521" s="181">
        <f t="shared" si="126"/>
        <v>0</v>
      </c>
      <c r="AO521" s="175">
        <f>SUMIF(วันทำงาน!$F$554:$F$687,$B521,วันทำงาน!$K$554:$K$687)</f>
        <v>0</v>
      </c>
      <c r="AP521" s="182">
        <f>IF((AND($W521&gt;=100%,$W521&lt;&gt;"")),เงื่อนไข!$F$8*AH521/$V521,0)</f>
        <v>0</v>
      </c>
      <c r="AQ521" s="184">
        <f>วันทำงาน!AU521</f>
        <v>0</v>
      </c>
      <c r="AR521" s="150"/>
      <c r="AS521" s="150">
        <f>IF(W521="",0,IF($W521&gt;=100%,เงื่อนไข!$P$4,IF($W521&gt;=80%,เงื่อนไข!$O$4,IF($W521&gt;=50%,เงื่อนไข!$N$4,IF($W521&lt;50%,เงื่อนไข!$M$4)))))</f>
        <v>0</v>
      </c>
      <c r="AT521" s="179">
        <f t="shared" si="123"/>
        <v>0</v>
      </c>
      <c r="AU521" s="175">
        <f t="shared" si="124"/>
        <v>0</v>
      </c>
      <c r="AV521" s="175">
        <f>IF(AT521=0,0,AT521/$R521*เงื่อนไข!$B$4)</f>
        <v>0</v>
      </c>
      <c r="AW521" s="181">
        <f t="shared" si="127"/>
        <v>0</v>
      </c>
      <c r="AX521" s="175">
        <f>SUMIF(วันทำงาน!$F$554:$F$687,$B521,วันทำงาน!$L$554:$L$687)</f>
        <v>0</v>
      </c>
      <c r="AY521" s="182">
        <f>IF((AND($W521&gt;=100%,$W521&lt;&gt;"")),เงื่อนไข!$F$8*AQ521/$V521,0)</f>
        <v>0</v>
      </c>
    </row>
    <row r="522" spans="1:51" s="6" customFormat="1" x14ac:dyDescent="0.25">
      <c r="A522" s="124" t="str">
        <f>IF(วันทำงาน!A522&lt;&gt;"",วันทำงาน!A522,"")</f>
        <v/>
      </c>
      <c r="B522" s="124" t="str">
        <f>IF(วันทำงาน!B522&lt;&gt;"",วันทำงาน!B522,"")</f>
        <v/>
      </c>
      <c r="C522" s="124"/>
      <c r="D522" s="124" t="str">
        <f>IF(วันทำงาน!C522&lt;&gt;"",วันทำงาน!C522,"")</f>
        <v/>
      </c>
      <c r="E522" s="125" t="str">
        <f>IF(วันทำงาน!D522&lt;&gt;"",วันทำงาน!D522,"")</f>
        <v/>
      </c>
      <c r="F522" s="90" t="str">
        <f>IF(วันทำงาน!E522&lt;&gt;"",วันทำงาน!E522,"")</f>
        <v/>
      </c>
      <c r="G522" s="124" t="str">
        <f>IF(วันทำงาน!F522&lt;&gt;"",วันทำงาน!F522,"")</f>
        <v/>
      </c>
      <c r="H522" s="136" t="str">
        <f>IF(F522="Salesman",วันทำงาน!G522,"")</f>
        <v/>
      </c>
      <c r="I522" s="141" t="str">
        <f>IF($H522="","",AB522/$R522*(100%-เงื่อนไข!$B$4))</f>
        <v/>
      </c>
      <c r="J522" s="141" t="str">
        <f>IF($H522="","",AK522/$R522*(100%-เงื่อนไข!$B$4))</f>
        <v/>
      </c>
      <c r="K522" s="141" t="str">
        <f>IF($H522="","",AT522/$R522*(100%-เงื่อนไข!$B$4))</f>
        <v/>
      </c>
      <c r="L522" s="141" t="str">
        <f t="shared" si="114"/>
        <v/>
      </c>
      <c r="M522" s="142" t="str">
        <f>IF((OR(วันทำงาน!H522="",$F$1="")),"",IF(F522="Salesman",วันทำงาน!H522,""))</f>
        <v/>
      </c>
      <c r="N522" s="111">
        <f>IF($M522="",0,IF($X522="P",Y522*เงื่อนไข!$C$5,0))</f>
        <v>0</v>
      </c>
      <c r="O522" s="111">
        <f>IF($M522="",0,IF($X522="P",AH522*เงื่อนไข!$C$5,0))</f>
        <v>0</v>
      </c>
      <c r="P522" s="141">
        <f>IF($M522="",0,IF($X522="P",AQ522*เงื่อนไข!$C$5,0))</f>
        <v>0</v>
      </c>
      <c r="Q522" s="141">
        <f t="shared" si="115"/>
        <v>0</v>
      </c>
      <c r="R522" s="124" t="str">
        <f>IF($A522="","",IF(วันทำงาน!J522&lt;&gt;"",วันทำงาน!J522,""))</f>
        <v/>
      </c>
      <c r="S522" s="124" t="str">
        <f>IF($A522="","",IF(วันทำงาน!K522&lt;&gt;"",วันทำงาน!K522,""))</f>
        <v/>
      </c>
      <c r="T522" s="156">
        <f>IF(วันทำงาน!AZ522&lt;&gt;"",IF(วันทำงาน!AZ522&gt;S522,S522,วันทำงาน!AZ522),"")</f>
        <v>1</v>
      </c>
      <c r="U522" s="106" t="str">
        <f>IF(A522="","",เงื่อนไข!C$4)</f>
        <v/>
      </c>
      <c r="V522" s="106">
        <f t="shared" si="116"/>
        <v>0</v>
      </c>
      <c r="W522" s="105" t="str">
        <f t="shared" si="117"/>
        <v/>
      </c>
      <c r="X522" s="186" t="str">
        <f t="shared" si="118"/>
        <v/>
      </c>
      <c r="Y522" s="184">
        <f>วันทำงาน!AQ522</f>
        <v>0</v>
      </c>
      <c r="Z522" s="150"/>
      <c r="AA522" s="150">
        <f>IF($W522="",0,IF($W522&gt;=100%,เงื่อนไข!$H$4,IF($W522&gt;=80%,เงื่อนไข!$G$4,IF($W522&gt;=50%,เงื่อนไข!$F$4,IF($W522&lt;50%,เงื่อนไข!$E$4)))))</f>
        <v>0</v>
      </c>
      <c r="AB522" s="179">
        <f t="shared" si="119"/>
        <v>0</v>
      </c>
      <c r="AC522" s="141">
        <f t="shared" si="120"/>
        <v>0</v>
      </c>
      <c r="AD522" s="175">
        <f>IF(AB522=0,0,AB522/$R522*เงื่อนไข!$B$4)</f>
        <v>0</v>
      </c>
      <c r="AE522" s="181">
        <f t="shared" si="125"/>
        <v>0</v>
      </c>
      <c r="AF522" s="175">
        <f>SUMIF(วันทำงาน!$F$554:$F$687,$B522,วันทำงาน!$J$554:$J$687)</f>
        <v>0</v>
      </c>
      <c r="AG522" s="182">
        <f>IF((AND($W522&gt;=100%,$W522&lt;&gt;"")),เงื่อนไข!$F$8*Y522/$V522,0)</f>
        <v>0</v>
      </c>
      <c r="AH522" s="181">
        <f>SUM(วันทำงาน!AR522:AT522,วันทำงาน!AV522:AX522)</f>
        <v>0</v>
      </c>
      <c r="AI522" s="150"/>
      <c r="AJ522" s="150">
        <f>IF($W522="",0,IF($W522&gt;=100%,เงื่อนไข!$L$4,IF($W522&gt;=80%,เงื่อนไข!$K$4,IF($W522&gt;=50%,เงื่อนไข!$J$4,IF($W522&lt;50%,เงื่อนไข!$I$4)))))</f>
        <v>0</v>
      </c>
      <c r="AK522" s="179">
        <f t="shared" si="121"/>
        <v>0</v>
      </c>
      <c r="AL522" s="175">
        <f t="shared" si="122"/>
        <v>0</v>
      </c>
      <c r="AM522" s="175">
        <f>IF(AK522=0,0,AK522/$R522*เงื่อนไข!$B$4)</f>
        <v>0</v>
      </c>
      <c r="AN522" s="181">
        <f t="shared" si="126"/>
        <v>0</v>
      </c>
      <c r="AO522" s="175">
        <f>SUMIF(วันทำงาน!$F$554:$F$687,$B522,วันทำงาน!$K$554:$K$687)</f>
        <v>0</v>
      </c>
      <c r="AP522" s="182">
        <f>IF((AND($W522&gt;=100%,$W522&lt;&gt;"")),เงื่อนไข!$F$8*AH522/$V522,0)</f>
        <v>0</v>
      </c>
      <c r="AQ522" s="184">
        <f>วันทำงาน!AU522</f>
        <v>0</v>
      </c>
      <c r="AR522" s="150"/>
      <c r="AS522" s="150">
        <f>IF(W522="",0,IF($W522&gt;=100%,เงื่อนไข!$P$4,IF($W522&gt;=80%,เงื่อนไข!$O$4,IF($W522&gt;=50%,เงื่อนไข!$N$4,IF($W522&lt;50%,เงื่อนไข!$M$4)))))</f>
        <v>0</v>
      </c>
      <c r="AT522" s="179">
        <f t="shared" si="123"/>
        <v>0</v>
      </c>
      <c r="AU522" s="175">
        <f t="shared" si="124"/>
        <v>0</v>
      </c>
      <c r="AV522" s="175">
        <f>IF(AT522=0,0,AT522/$R522*เงื่อนไข!$B$4)</f>
        <v>0</v>
      </c>
      <c r="AW522" s="181">
        <f t="shared" si="127"/>
        <v>0</v>
      </c>
      <c r="AX522" s="175">
        <f>SUMIF(วันทำงาน!$F$554:$F$687,$B522,วันทำงาน!$L$554:$L$687)</f>
        <v>0</v>
      </c>
      <c r="AY522" s="182">
        <f>IF((AND($W522&gt;=100%,$W522&lt;&gt;"")),เงื่อนไข!$F$8*AQ522/$V522,0)</f>
        <v>0</v>
      </c>
    </row>
    <row r="523" spans="1:51" s="6" customFormat="1" x14ac:dyDescent="0.25">
      <c r="A523" s="124" t="str">
        <f>IF(วันทำงาน!A523&lt;&gt;"",วันทำงาน!A523,"")</f>
        <v/>
      </c>
      <c r="B523" s="124" t="str">
        <f>IF(วันทำงาน!B523&lt;&gt;"",วันทำงาน!B523,"")</f>
        <v/>
      </c>
      <c r="C523" s="124"/>
      <c r="D523" s="124" t="str">
        <f>IF(วันทำงาน!C523&lt;&gt;"",วันทำงาน!C523,"")</f>
        <v/>
      </c>
      <c r="E523" s="125" t="str">
        <f>IF(วันทำงาน!D523&lt;&gt;"",วันทำงาน!D523,"")</f>
        <v/>
      </c>
      <c r="F523" s="90" t="str">
        <f>IF(วันทำงาน!E523&lt;&gt;"",วันทำงาน!E523,"")</f>
        <v/>
      </c>
      <c r="G523" s="124" t="str">
        <f>IF(วันทำงาน!F523&lt;&gt;"",วันทำงาน!F523,"")</f>
        <v/>
      </c>
      <c r="H523" s="136" t="str">
        <f>IF(F523="Salesman",วันทำงาน!G523,"")</f>
        <v/>
      </c>
      <c r="I523" s="141" t="str">
        <f>IF($H523="","",AB523/$R523*(100%-เงื่อนไข!$B$4))</f>
        <v/>
      </c>
      <c r="J523" s="141" t="str">
        <f>IF($H523="","",AK523/$R523*(100%-เงื่อนไข!$B$4))</f>
        <v/>
      </c>
      <c r="K523" s="141" t="str">
        <f>IF($H523="","",AT523/$R523*(100%-เงื่อนไข!$B$4))</f>
        <v/>
      </c>
      <c r="L523" s="141" t="str">
        <f t="shared" si="114"/>
        <v/>
      </c>
      <c r="M523" s="142" t="str">
        <f>IF((OR(วันทำงาน!H523="",$F$1="")),"",IF(F523="Salesman",วันทำงาน!H523,""))</f>
        <v/>
      </c>
      <c r="N523" s="111">
        <f>IF($M523="",0,IF($X523="P",Y523*เงื่อนไข!$C$5,0))</f>
        <v>0</v>
      </c>
      <c r="O523" s="111">
        <f>IF($M523="",0,IF($X523="P",AH523*เงื่อนไข!$C$5,0))</f>
        <v>0</v>
      </c>
      <c r="P523" s="141">
        <f>IF($M523="",0,IF($X523="P",AQ523*เงื่อนไข!$C$5,0))</f>
        <v>0</v>
      </c>
      <c r="Q523" s="141">
        <f t="shared" si="115"/>
        <v>0</v>
      </c>
      <c r="R523" s="124" t="str">
        <f>IF($A523="","",IF(วันทำงาน!J523&lt;&gt;"",วันทำงาน!J523,""))</f>
        <v/>
      </c>
      <c r="S523" s="124" t="str">
        <f>IF($A523="","",IF(วันทำงาน!K523&lt;&gt;"",วันทำงาน!K523,""))</f>
        <v/>
      </c>
      <c r="T523" s="156">
        <f>IF(วันทำงาน!AZ523&lt;&gt;"",IF(วันทำงาน!AZ523&gt;S523,S523,วันทำงาน!AZ523),"")</f>
        <v>1</v>
      </c>
      <c r="U523" s="106" t="str">
        <f>IF(A523="","",เงื่อนไข!C$4)</f>
        <v/>
      </c>
      <c r="V523" s="106">
        <f t="shared" si="116"/>
        <v>0</v>
      </c>
      <c r="W523" s="105" t="str">
        <f t="shared" si="117"/>
        <v/>
      </c>
      <c r="X523" s="186" t="str">
        <f t="shared" si="118"/>
        <v/>
      </c>
      <c r="Y523" s="184">
        <f>วันทำงาน!AQ523</f>
        <v>0</v>
      </c>
      <c r="Z523" s="150"/>
      <c r="AA523" s="150">
        <f>IF($W523="",0,IF($W523&gt;=100%,เงื่อนไข!$H$4,IF($W523&gt;=80%,เงื่อนไข!$G$4,IF($W523&gt;=50%,เงื่อนไข!$F$4,IF($W523&lt;50%,เงื่อนไข!$E$4)))))</f>
        <v>0</v>
      </c>
      <c r="AB523" s="179">
        <f t="shared" si="119"/>
        <v>0</v>
      </c>
      <c r="AC523" s="141">
        <f t="shared" si="120"/>
        <v>0</v>
      </c>
      <c r="AD523" s="175">
        <f>IF(AB523=0,0,AB523/$R523*เงื่อนไข!$B$4)</f>
        <v>0</v>
      </c>
      <c r="AE523" s="181">
        <f t="shared" si="125"/>
        <v>0</v>
      </c>
      <c r="AF523" s="175">
        <f>SUMIF(วันทำงาน!$F$554:$F$687,$B523,วันทำงาน!$J$554:$J$687)</f>
        <v>0</v>
      </c>
      <c r="AG523" s="182">
        <f>IF((AND($W523&gt;=100%,$W523&lt;&gt;"")),เงื่อนไข!$F$8*Y523/$V523,0)</f>
        <v>0</v>
      </c>
      <c r="AH523" s="181">
        <f>SUM(วันทำงาน!AR523:AT523,วันทำงาน!AV523:AX523)</f>
        <v>0</v>
      </c>
      <c r="AI523" s="150"/>
      <c r="AJ523" s="150">
        <f>IF($W523="",0,IF($W523&gt;=100%,เงื่อนไข!$L$4,IF($W523&gt;=80%,เงื่อนไข!$K$4,IF($W523&gt;=50%,เงื่อนไข!$J$4,IF($W523&lt;50%,เงื่อนไข!$I$4)))))</f>
        <v>0</v>
      </c>
      <c r="AK523" s="179">
        <f t="shared" si="121"/>
        <v>0</v>
      </c>
      <c r="AL523" s="175">
        <f t="shared" si="122"/>
        <v>0</v>
      </c>
      <c r="AM523" s="175">
        <f>IF(AK523=0,0,AK523/$R523*เงื่อนไข!$B$4)</f>
        <v>0</v>
      </c>
      <c r="AN523" s="181">
        <f t="shared" si="126"/>
        <v>0</v>
      </c>
      <c r="AO523" s="175">
        <f>SUMIF(วันทำงาน!$F$554:$F$687,$B523,วันทำงาน!$K$554:$K$687)</f>
        <v>0</v>
      </c>
      <c r="AP523" s="182">
        <f>IF((AND($W523&gt;=100%,$W523&lt;&gt;"")),เงื่อนไข!$F$8*AH523/$V523,0)</f>
        <v>0</v>
      </c>
      <c r="AQ523" s="184">
        <f>วันทำงาน!AU523</f>
        <v>0</v>
      </c>
      <c r="AR523" s="150"/>
      <c r="AS523" s="150">
        <f>IF(W523="",0,IF($W523&gt;=100%,เงื่อนไข!$P$4,IF($W523&gt;=80%,เงื่อนไข!$O$4,IF($W523&gt;=50%,เงื่อนไข!$N$4,IF($W523&lt;50%,เงื่อนไข!$M$4)))))</f>
        <v>0</v>
      </c>
      <c r="AT523" s="179">
        <f t="shared" si="123"/>
        <v>0</v>
      </c>
      <c r="AU523" s="175">
        <f t="shared" si="124"/>
        <v>0</v>
      </c>
      <c r="AV523" s="175">
        <f>IF(AT523=0,0,AT523/$R523*เงื่อนไข!$B$4)</f>
        <v>0</v>
      </c>
      <c r="AW523" s="181">
        <f t="shared" si="127"/>
        <v>0</v>
      </c>
      <c r="AX523" s="175">
        <f>SUMIF(วันทำงาน!$F$554:$F$687,$B523,วันทำงาน!$L$554:$L$687)</f>
        <v>0</v>
      </c>
      <c r="AY523" s="182">
        <f>IF((AND($W523&gt;=100%,$W523&lt;&gt;"")),เงื่อนไข!$F$8*AQ523/$V523,0)</f>
        <v>0</v>
      </c>
    </row>
    <row r="524" spans="1:51" s="6" customFormat="1" x14ac:dyDescent="0.25">
      <c r="A524" s="124" t="str">
        <f>IF(วันทำงาน!A524&lt;&gt;"",วันทำงาน!A524,"")</f>
        <v/>
      </c>
      <c r="B524" s="124" t="str">
        <f>IF(วันทำงาน!B524&lt;&gt;"",วันทำงาน!B524,"")</f>
        <v/>
      </c>
      <c r="C524" s="124"/>
      <c r="D524" s="124" t="str">
        <f>IF(วันทำงาน!C524&lt;&gt;"",วันทำงาน!C524,"")</f>
        <v/>
      </c>
      <c r="E524" s="125" t="str">
        <f>IF(วันทำงาน!D524&lt;&gt;"",วันทำงาน!D524,"")</f>
        <v/>
      </c>
      <c r="F524" s="90" t="str">
        <f>IF(วันทำงาน!E524&lt;&gt;"",วันทำงาน!E524,"")</f>
        <v/>
      </c>
      <c r="G524" s="124" t="str">
        <f>IF(วันทำงาน!F524&lt;&gt;"",วันทำงาน!F524,"")</f>
        <v/>
      </c>
      <c r="H524" s="136" t="str">
        <f>IF(F524="Salesman",วันทำงาน!G524,"")</f>
        <v/>
      </c>
      <c r="I524" s="141" t="str">
        <f>IF($H524="","",AB524/$R524*(100%-เงื่อนไข!$B$4))</f>
        <v/>
      </c>
      <c r="J524" s="141" t="str">
        <f>IF($H524="","",AK524/$R524*(100%-เงื่อนไข!$B$4))</f>
        <v/>
      </c>
      <c r="K524" s="141" t="str">
        <f>IF($H524="","",AT524/$R524*(100%-เงื่อนไข!$B$4))</f>
        <v/>
      </c>
      <c r="L524" s="141" t="str">
        <f t="shared" si="114"/>
        <v/>
      </c>
      <c r="M524" s="142" t="str">
        <f>IF((OR(วันทำงาน!H524="",$F$1="")),"",IF(F524="Salesman",วันทำงาน!H524,""))</f>
        <v/>
      </c>
      <c r="N524" s="111">
        <f>IF($M524="",0,IF($X524="P",Y524*เงื่อนไข!$C$5,0))</f>
        <v>0</v>
      </c>
      <c r="O524" s="111">
        <f>IF($M524="",0,IF($X524="P",AH524*เงื่อนไข!$C$5,0))</f>
        <v>0</v>
      </c>
      <c r="P524" s="141">
        <f>IF($M524="",0,IF($X524="P",AQ524*เงื่อนไข!$C$5,0))</f>
        <v>0</v>
      </c>
      <c r="Q524" s="141">
        <f t="shared" si="115"/>
        <v>0</v>
      </c>
      <c r="R524" s="124" t="str">
        <f>IF($A524="","",IF(วันทำงาน!J524&lt;&gt;"",วันทำงาน!J524,""))</f>
        <v/>
      </c>
      <c r="S524" s="124" t="str">
        <f>IF($A524="","",IF(วันทำงาน!K524&lt;&gt;"",วันทำงาน!K524,""))</f>
        <v/>
      </c>
      <c r="T524" s="156">
        <f>IF(วันทำงาน!AZ524&lt;&gt;"",IF(วันทำงาน!AZ524&gt;S524,S524,วันทำงาน!AZ524),"")</f>
        <v>1</v>
      </c>
      <c r="U524" s="106" t="str">
        <f>IF(A524="","",เงื่อนไข!C$4)</f>
        <v/>
      </c>
      <c r="V524" s="106">
        <f t="shared" si="116"/>
        <v>0</v>
      </c>
      <c r="W524" s="105" t="str">
        <f t="shared" si="117"/>
        <v/>
      </c>
      <c r="X524" s="186" t="str">
        <f t="shared" si="118"/>
        <v/>
      </c>
      <c r="Y524" s="184">
        <f>วันทำงาน!AQ524</f>
        <v>0</v>
      </c>
      <c r="Z524" s="150"/>
      <c r="AA524" s="150">
        <f>IF($W524="",0,IF($W524&gt;=100%,เงื่อนไข!$H$4,IF($W524&gt;=80%,เงื่อนไข!$G$4,IF($W524&gt;=50%,เงื่อนไข!$F$4,IF($W524&lt;50%,เงื่อนไข!$E$4)))))</f>
        <v>0</v>
      </c>
      <c r="AB524" s="179">
        <f t="shared" si="119"/>
        <v>0</v>
      </c>
      <c r="AC524" s="141">
        <f t="shared" si="120"/>
        <v>0</v>
      </c>
      <c r="AD524" s="175">
        <f>IF(AB524=0,0,AB524/$R524*เงื่อนไข!$B$4)</f>
        <v>0</v>
      </c>
      <c r="AE524" s="181">
        <f t="shared" si="125"/>
        <v>0</v>
      </c>
      <c r="AF524" s="175">
        <f>SUMIF(วันทำงาน!$F$554:$F$687,$B524,วันทำงาน!$J$554:$J$687)</f>
        <v>0</v>
      </c>
      <c r="AG524" s="182">
        <f>IF((AND($W524&gt;=100%,$W524&lt;&gt;"")),เงื่อนไข!$F$8*Y524/$V524,0)</f>
        <v>0</v>
      </c>
      <c r="AH524" s="181">
        <f>SUM(วันทำงาน!AR524:AT524,วันทำงาน!AV524:AX524)</f>
        <v>0</v>
      </c>
      <c r="AI524" s="150"/>
      <c r="AJ524" s="150">
        <f>IF($W524="",0,IF($W524&gt;=100%,เงื่อนไข!$L$4,IF($W524&gt;=80%,เงื่อนไข!$K$4,IF($W524&gt;=50%,เงื่อนไข!$J$4,IF($W524&lt;50%,เงื่อนไข!$I$4)))))</f>
        <v>0</v>
      </c>
      <c r="AK524" s="179">
        <f t="shared" si="121"/>
        <v>0</v>
      </c>
      <c r="AL524" s="175">
        <f t="shared" si="122"/>
        <v>0</v>
      </c>
      <c r="AM524" s="175">
        <f>IF(AK524=0,0,AK524/$R524*เงื่อนไข!$B$4)</f>
        <v>0</v>
      </c>
      <c r="AN524" s="181">
        <f t="shared" si="126"/>
        <v>0</v>
      </c>
      <c r="AO524" s="175">
        <f>SUMIF(วันทำงาน!$F$554:$F$687,$B524,วันทำงาน!$K$554:$K$687)</f>
        <v>0</v>
      </c>
      <c r="AP524" s="182">
        <f>IF((AND($W524&gt;=100%,$W524&lt;&gt;"")),เงื่อนไข!$F$8*AH524/$V524,0)</f>
        <v>0</v>
      </c>
      <c r="AQ524" s="184">
        <f>วันทำงาน!AU524</f>
        <v>0</v>
      </c>
      <c r="AR524" s="150"/>
      <c r="AS524" s="150">
        <f>IF(W524="",0,IF($W524&gt;=100%,เงื่อนไข!$P$4,IF($W524&gt;=80%,เงื่อนไข!$O$4,IF($W524&gt;=50%,เงื่อนไข!$N$4,IF($W524&lt;50%,เงื่อนไข!$M$4)))))</f>
        <v>0</v>
      </c>
      <c r="AT524" s="179">
        <f t="shared" si="123"/>
        <v>0</v>
      </c>
      <c r="AU524" s="175">
        <f t="shared" si="124"/>
        <v>0</v>
      </c>
      <c r="AV524" s="175">
        <f>IF(AT524=0,0,AT524/$R524*เงื่อนไข!$B$4)</f>
        <v>0</v>
      </c>
      <c r="AW524" s="181">
        <f t="shared" si="127"/>
        <v>0</v>
      </c>
      <c r="AX524" s="175">
        <f>SUMIF(วันทำงาน!$F$554:$F$687,$B524,วันทำงาน!$L$554:$L$687)</f>
        <v>0</v>
      </c>
      <c r="AY524" s="182">
        <f>IF((AND($W524&gt;=100%,$W524&lt;&gt;"")),เงื่อนไข!$F$8*AQ524/$V524,0)</f>
        <v>0</v>
      </c>
    </row>
    <row r="525" spans="1:51" s="6" customFormat="1" x14ac:dyDescent="0.25">
      <c r="A525" s="124" t="str">
        <f>IF(วันทำงาน!A525&lt;&gt;"",วันทำงาน!A525,"")</f>
        <v/>
      </c>
      <c r="B525" s="124" t="str">
        <f>IF(วันทำงาน!B525&lt;&gt;"",วันทำงาน!B525,"")</f>
        <v/>
      </c>
      <c r="C525" s="124"/>
      <c r="D525" s="124" t="str">
        <f>IF(วันทำงาน!C525&lt;&gt;"",วันทำงาน!C525,"")</f>
        <v/>
      </c>
      <c r="E525" s="125" t="str">
        <f>IF(วันทำงาน!D525&lt;&gt;"",วันทำงาน!D525,"")</f>
        <v/>
      </c>
      <c r="F525" s="90" t="str">
        <f>IF(วันทำงาน!E525&lt;&gt;"",วันทำงาน!E525,"")</f>
        <v/>
      </c>
      <c r="G525" s="124" t="str">
        <f>IF(วันทำงาน!F525&lt;&gt;"",วันทำงาน!F525,"")</f>
        <v/>
      </c>
      <c r="H525" s="136" t="str">
        <f>IF(F525="Salesman",วันทำงาน!G525,"")</f>
        <v/>
      </c>
      <c r="I525" s="141" t="str">
        <f>IF($H525="","",AB525/$R525*(100%-เงื่อนไข!$B$4))</f>
        <v/>
      </c>
      <c r="J525" s="141" t="str">
        <f>IF($H525="","",AK525/$R525*(100%-เงื่อนไข!$B$4))</f>
        <v/>
      </c>
      <c r="K525" s="141" t="str">
        <f>IF($H525="","",AT525/$R525*(100%-เงื่อนไข!$B$4))</f>
        <v/>
      </c>
      <c r="L525" s="141" t="str">
        <f t="shared" si="114"/>
        <v/>
      </c>
      <c r="M525" s="142" t="str">
        <f>IF((OR(วันทำงาน!H525="",$F$1="")),"",IF(F525="Salesman",วันทำงาน!H525,""))</f>
        <v/>
      </c>
      <c r="N525" s="111">
        <f>IF($M525="",0,IF($X525="P",Y525*เงื่อนไข!$C$5,0))</f>
        <v>0</v>
      </c>
      <c r="O525" s="111">
        <f>IF($M525="",0,IF($X525="P",AH525*เงื่อนไข!$C$5,0))</f>
        <v>0</v>
      </c>
      <c r="P525" s="141">
        <f>IF($M525="",0,IF($X525="P",AQ525*เงื่อนไข!$C$5,0))</f>
        <v>0</v>
      </c>
      <c r="Q525" s="141">
        <f t="shared" si="115"/>
        <v>0</v>
      </c>
      <c r="R525" s="124" t="str">
        <f>IF($A525="","",IF(วันทำงาน!J525&lt;&gt;"",วันทำงาน!J525,""))</f>
        <v/>
      </c>
      <c r="S525" s="124" t="str">
        <f>IF($A525="","",IF(วันทำงาน!K525&lt;&gt;"",วันทำงาน!K525,""))</f>
        <v/>
      </c>
      <c r="T525" s="156">
        <f>IF(วันทำงาน!AZ525&lt;&gt;"",IF(วันทำงาน!AZ525&gt;S525,S525,วันทำงาน!AZ525),"")</f>
        <v>1</v>
      </c>
      <c r="U525" s="106" t="str">
        <f>IF(A525="","",เงื่อนไข!C$4)</f>
        <v/>
      </c>
      <c r="V525" s="106">
        <f t="shared" si="116"/>
        <v>0</v>
      </c>
      <c r="W525" s="105" t="str">
        <f t="shared" si="117"/>
        <v/>
      </c>
      <c r="X525" s="186" t="str">
        <f t="shared" si="118"/>
        <v/>
      </c>
      <c r="Y525" s="184">
        <f>วันทำงาน!AQ525</f>
        <v>0</v>
      </c>
      <c r="Z525" s="150"/>
      <c r="AA525" s="150">
        <f>IF($W525="",0,IF($W525&gt;=100%,เงื่อนไข!$H$4,IF($W525&gt;=80%,เงื่อนไข!$G$4,IF($W525&gt;=50%,เงื่อนไข!$F$4,IF($W525&lt;50%,เงื่อนไข!$E$4)))))</f>
        <v>0</v>
      </c>
      <c r="AB525" s="179">
        <f t="shared" si="119"/>
        <v>0</v>
      </c>
      <c r="AC525" s="141">
        <f t="shared" si="120"/>
        <v>0</v>
      </c>
      <c r="AD525" s="175">
        <f>IF(AB525=0,0,AB525/$R525*เงื่อนไข!$B$4)</f>
        <v>0</v>
      </c>
      <c r="AE525" s="181">
        <f t="shared" si="125"/>
        <v>0</v>
      </c>
      <c r="AF525" s="175">
        <f>SUMIF(วันทำงาน!$F$554:$F$687,$B525,วันทำงาน!$J$554:$J$687)</f>
        <v>0</v>
      </c>
      <c r="AG525" s="182">
        <f>IF((AND($W525&gt;=100%,$W525&lt;&gt;"")),เงื่อนไข!$F$8*Y525/$V525,0)</f>
        <v>0</v>
      </c>
      <c r="AH525" s="181">
        <f>SUM(วันทำงาน!AR525:AT525,วันทำงาน!AV525:AX525)</f>
        <v>0</v>
      </c>
      <c r="AI525" s="150"/>
      <c r="AJ525" s="150">
        <f>IF($W525="",0,IF($W525&gt;=100%,เงื่อนไข!$L$4,IF($W525&gt;=80%,เงื่อนไข!$K$4,IF($W525&gt;=50%,เงื่อนไข!$J$4,IF($W525&lt;50%,เงื่อนไข!$I$4)))))</f>
        <v>0</v>
      </c>
      <c r="AK525" s="179">
        <f t="shared" si="121"/>
        <v>0</v>
      </c>
      <c r="AL525" s="175">
        <f t="shared" si="122"/>
        <v>0</v>
      </c>
      <c r="AM525" s="175">
        <f>IF(AK525=0,0,AK525/$R525*เงื่อนไข!$B$4)</f>
        <v>0</v>
      </c>
      <c r="AN525" s="181">
        <f t="shared" si="126"/>
        <v>0</v>
      </c>
      <c r="AO525" s="175">
        <f>SUMIF(วันทำงาน!$F$554:$F$687,$B525,วันทำงาน!$K$554:$K$687)</f>
        <v>0</v>
      </c>
      <c r="AP525" s="182">
        <f>IF((AND($W525&gt;=100%,$W525&lt;&gt;"")),เงื่อนไข!$F$8*AH525/$V525,0)</f>
        <v>0</v>
      </c>
      <c r="AQ525" s="184">
        <f>วันทำงาน!AU525</f>
        <v>0</v>
      </c>
      <c r="AR525" s="150"/>
      <c r="AS525" s="150">
        <f>IF(W525="",0,IF($W525&gt;=100%,เงื่อนไข!$P$4,IF($W525&gt;=80%,เงื่อนไข!$O$4,IF($W525&gt;=50%,เงื่อนไข!$N$4,IF($W525&lt;50%,เงื่อนไข!$M$4)))))</f>
        <v>0</v>
      </c>
      <c r="AT525" s="179">
        <f t="shared" si="123"/>
        <v>0</v>
      </c>
      <c r="AU525" s="175">
        <f t="shared" si="124"/>
        <v>0</v>
      </c>
      <c r="AV525" s="175">
        <f>IF(AT525=0,0,AT525/$R525*เงื่อนไข!$B$4)</f>
        <v>0</v>
      </c>
      <c r="AW525" s="181">
        <f t="shared" si="127"/>
        <v>0</v>
      </c>
      <c r="AX525" s="175">
        <f>SUMIF(วันทำงาน!$F$554:$F$687,$B525,วันทำงาน!$L$554:$L$687)</f>
        <v>0</v>
      </c>
      <c r="AY525" s="182">
        <f>IF((AND($W525&gt;=100%,$W525&lt;&gt;"")),เงื่อนไข!$F$8*AQ525/$V525,0)</f>
        <v>0</v>
      </c>
    </row>
    <row r="526" spans="1:51" s="6" customFormat="1" x14ac:dyDescent="0.25">
      <c r="A526" s="124" t="str">
        <f>IF(วันทำงาน!A526&lt;&gt;"",วันทำงาน!A526,"")</f>
        <v/>
      </c>
      <c r="B526" s="124" t="str">
        <f>IF(วันทำงาน!B526&lt;&gt;"",วันทำงาน!B526,"")</f>
        <v/>
      </c>
      <c r="C526" s="124"/>
      <c r="D526" s="124" t="str">
        <f>IF(วันทำงาน!C526&lt;&gt;"",วันทำงาน!C526,"")</f>
        <v/>
      </c>
      <c r="E526" s="125" t="str">
        <f>IF(วันทำงาน!D526&lt;&gt;"",วันทำงาน!D526,"")</f>
        <v/>
      </c>
      <c r="F526" s="90" t="str">
        <f>IF(วันทำงาน!E526&lt;&gt;"",วันทำงาน!E526,"")</f>
        <v/>
      </c>
      <c r="G526" s="124" t="str">
        <f>IF(วันทำงาน!F526&lt;&gt;"",วันทำงาน!F526,"")</f>
        <v/>
      </c>
      <c r="H526" s="136" t="str">
        <f>IF(F526="Salesman",วันทำงาน!G526,"")</f>
        <v/>
      </c>
      <c r="I526" s="141" t="str">
        <f>IF($H526="","",AB526/$R526*(100%-เงื่อนไข!$B$4))</f>
        <v/>
      </c>
      <c r="J526" s="141" t="str">
        <f>IF($H526="","",AK526/$R526*(100%-เงื่อนไข!$B$4))</f>
        <v/>
      </c>
      <c r="K526" s="141" t="str">
        <f>IF($H526="","",AT526/$R526*(100%-เงื่อนไข!$B$4))</f>
        <v/>
      </c>
      <c r="L526" s="141" t="str">
        <f t="shared" si="114"/>
        <v/>
      </c>
      <c r="M526" s="142" t="str">
        <f>IF((OR(วันทำงาน!H526="",$F$1="")),"",IF(F526="Salesman",วันทำงาน!H526,""))</f>
        <v/>
      </c>
      <c r="N526" s="111">
        <f>IF($M526="",0,IF($X526="P",Y526*เงื่อนไข!$C$5,0))</f>
        <v>0</v>
      </c>
      <c r="O526" s="111">
        <f>IF($M526="",0,IF($X526="P",AH526*เงื่อนไข!$C$5,0))</f>
        <v>0</v>
      </c>
      <c r="P526" s="141">
        <f>IF($M526="",0,IF($X526="P",AQ526*เงื่อนไข!$C$5,0))</f>
        <v>0</v>
      </c>
      <c r="Q526" s="141">
        <f t="shared" si="115"/>
        <v>0</v>
      </c>
      <c r="R526" s="124" t="str">
        <f>IF($A526="","",IF(วันทำงาน!J526&lt;&gt;"",วันทำงาน!J526,""))</f>
        <v/>
      </c>
      <c r="S526" s="124" t="str">
        <f>IF($A526="","",IF(วันทำงาน!K526&lt;&gt;"",วันทำงาน!K526,""))</f>
        <v/>
      </c>
      <c r="T526" s="156">
        <f>IF(วันทำงาน!AZ526&lt;&gt;"",IF(วันทำงาน!AZ526&gt;S526,S526,วันทำงาน!AZ526),"")</f>
        <v>1</v>
      </c>
      <c r="U526" s="106" t="str">
        <f>IF(A526="","",เงื่อนไข!C$4)</f>
        <v/>
      </c>
      <c r="V526" s="106">
        <f t="shared" si="116"/>
        <v>0</v>
      </c>
      <c r="W526" s="105" t="str">
        <f t="shared" si="117"/>
        <v/>
      </c>
      <c r="X526" s="186" t="str">
        <f t="shared" si="118"/>
        <v/>
      </c>
      <c r="Y526" s="184">
        <f>วันทำงาน!AQ526</f>
        <v>0</v>
      </c>
      <c r="Z526" s="150"/>
      <c r="AA526" s="150">
        <f>IF($W526="",0,IF($W526&gt;=100%,เงื่อนไข!$H$4,IF($W526&gt;=80%,เงื่อนไข!$G$4,IF($W526&gt;=50%,เงื่อนไข!$F$4,IF($W526&lt;50%,เงื่อนไข!$E$4)))))</f>
        <v>0</v>
      </c>
      <c r="AB526" s="179">
        <f t="shared" si="119"/>
        <v>0</v>
      </c>
      <c r="AC526" s="141">
        <f t="shared" si="120"/>
        <v>0</v>
      </c>
      <c r="AD526" s="175">
        <f>IF(AB526=0,0,AB526/$R526*เงื่อนไข!$B$4)</f>
        <v>0</v>
      </c>
      <c r="AE526" s="181">
        <f t="shared" si="125"/>
        <v>0</v>
      </c>
      <c r="AF526" s="175">
        <f>SUMIF(วันทำงาน!$F$554:$F$687,$B526,วันทำงาน!$J$554:$J$687)</f>
        <v>0</v>
      </c>
      <c r="AG526" s="182">
        <f>IF((AND($W526&gt;=100%,$W526&lt;&gt;"")),เงื่อนไข!$F$8*Y526/$V526,0)</f>
        <v>0</v>
      </c>
      <c r="AH526" s="181">
        <f>SUM(วันทำงาน!AR526:AT526,วันทำงาน!AV526:AX526)</f>
        <v>0</v>
      </c>
      <c r="AI526" s="150"/>
      <c r="AJ526" s="150">
        <f>IF($W526="",0,IF($W526&gt;=100%,เงื่อนไข!$L$4,IF($W526&gt;=80%,เงื่อนไข!$K$4,IF($W526&gt;=50%,เงื่อนไข!$J$4,IF($W526&lt;50%,เงื่อนไข!$I$4)))))</f>
        <v>0</v>
      </c>
      <c r="AK526" s="179">
        <f t="shared" si="121"/>
        <v>0</v>
      </c>
      <c r="AL526" s="175">
        <f t="shared" si="122"/>
        <v>0</v>
      </c>
      <c r="AM526" s="175">
        <f>IF(AK526=0,0,AK526/$R526*เงื่อนไข!$B$4)</f>
        <v>0</v>
      </c>
      <c r="AN526" s="181">
        <f t="shared" si="126"/>
        <v>0</v>
      </c>
      <c r="AO526" s="175">
        <f>SUMIF(วันทำงาน!$F$554:$F$687,$B526,วันทำงาน!$K$554:$K$687)</f>
        <v>0</v>
      </c>
      <c r="AP526" s="182">
        <f>IF((AND($W526&gt;=100%,$W526&lt;&gt;"")),เงื่อนไข!$F$8*AH526/$V526,0)</f>
        <v>0</v>
      </c>
      <c r="AQ526" s="184">
        <f>วันทำงาน!AU526</f>
        <v>0</v>
      </c>
      <c r="AR526" s="150"/>
      <c r="AS526" s="150">
        <f>IF(W526="",0,IF($W526&gt;=100%,เงื่อนไข!$P$4,IF($W526&gt;=80%,เงื่อนไข!$O$4,IF($W526&gt;=50%,เงื่อนไข!$N$4,IF($W526&lt;50%,เงื่อนไข!$M$4)))))</f>
        <v>0</v>
      </c>
      <c r="AT526" s="179">
        <f t="shared" si="123"/>
        <v>0</v>
      </c>
      <c r="AU526" s="175">
        <f t="shared" si="124"/>
        <v>0</v>
      </c>
      <c r="AV526" s="175">
        <f>IF(AT526=0,0,AT526/$R526*เงื่อนไข!$B$4)</f>
        <v>0</v>
      </c>
      <c r="AW526" s="181">
        <f t="shared" si="127"/>
        <v>0</v>
      </c>
      <c r="AX526" s="175">
        <f>SUMIF(วันทำงาน!$F$554:$F$687,$B526,วันทำงาน!$L$554:$L$687)</f>
        <v>0</v>
      </c>
      <c r="AY526" s="182">
        <f>IF((AND($W526&gt;=100%,$W526&lt;&gt;"")),เงื่อนไข!$F$8*AQ526/$V526,0)</f>
        <v>0</v>
      </c>
    </row>
    <row r="527" spans="1:51" s="6" customFormat="1" x14ac:dyDescent="0.25">
      <c r="A527" s="124" t="str">
        <f>IF(วันทำงาน!A527&lt;&gt;"",วันทำงาน!A527,"")</f>
        <v/>
      </c>
      <c r="B527" s="124" t="str">
        <f>IF(วันทำงาน!B527&lt;&gt;"",วันทำงาน!B527,"")</f>
        <v/>
      </c>
      <c r="C527" s="124"/>
      <c r="D527" s="124" t="str">
        <f>IF(วันทำงาน!C527&lt;&gt;"",วันทำงาน!C527,"")</f>
        <v/>
      </c>
      <c r="E527" s="125" t="str">
        <f>IF(วันทำงาน!D527&lt;&gt;"",วันทำงาน!D527,"")</f>
        <v/>
      </c>
      <c r="F527" s="90" t="str">
        <f>IF(วันทำงาน!E527&lt;&gt;"",วันทำงาน!E527,"")</f>
        <v/>
      </c>
      <c r="G527" s="124" t="str">
        <f>IF(วันทำงาน!F527&lt;&gt;"",วันทำงาน!F527,"")</f>
        <v/>
      </c>
      <c r="H527" s="136" t="str">
        <f>IF(F527="Salesman",วันทำงาน!G527,"")</f>
        <v/>
      </c>
      <c r="I527" s="141" t="str">
        <f>IF($H527="","",AB527/$R527*(100%-เงื่อนไข!$B$4))</f>
        <v/>
      </c>
      <c r="J527" s="141" t="str">
        <f>IF($H527="","",AK527/$R527*(100%-เงื่อนไข!$B$4))</f>
        <v/>
      </c>
      <c r="K527" s="141" t="str">
        <f>IF($H527="","",AT527/$R527*(100%-เงื่อนไข!$B$4))</f>
        <v/>
      </c>
      <c r="L527" s="141" t="str">
        <f t="shared" si="114"/>
        <v/>
      </c>
      <c r="M527" s="142" t="str">
        <f>IF((OR(วันทำงาน!H527="",$F$1="")),"",IF(F527="Salesman",วันทำงาน!H527,""))</f>
        <v/>
      </c>
      <c r="N527" s="111">
        <f>IF($M527="",0,IF($X527="P",Y527*เงื่อนไข!$C$5,0))</f>
        <v>0</v>
      </c>
      <c r="O527" s="111">
        <f>IF($M527="",0,IF($X527="P",AH527*เงื่อนไข!$C$5,0))</f>
        <v>0</v>
      </c>
      <c r="P527" s="141">
        <f>IF($M527="",0,IF($X527="P",AQ527*เงื่อนไข!$C$5,0))</f>
        <v>0</v>
      </c>
      <c r="Q527" s="141">
        <f t="shared" si="115"/>
        <v>0</v>
      </c>
      <c r="R527" s="124" t="str">
        <f>IF($A527="","",IF(วันทำงาน!J527&lt;&gt;"",วันทำงาน!J527,""))</f>
        <v/>
      </c>
      <c r="S527" s="124" t="str">
        <f>IF($A527="","",IF(วันทำงาน!K527&lt;&gt;"",วันทำงาน!K527,""))</f>
        <v/>
      </c>
      <c r="T527" s="156">
        <f>IF(วันทำงาน!AZ527&lt;&gt;"",IF(วันทำงาน!AZ527&gt;S527,S527,วันทำงาน!AZ527),"")</f>
        <v>1</v>
      </c>
      <c r="U527" s="106" t="str">
        <f>IF(A527="","",เงื่อนไข!C$4)</f>
        <v/>
      </c>
      <c r="V527" s="106">
        <f t="shared" si="116"/>
        <v>0</v>
      </c>
      <c r="W527" s="105" t="str">
        <f t="shared" si="117"/>
        <v/>
      </c>
      <c r="X527" s="186" t="str">
        <f t="shared" si="118"/>
        <v/>
      </c>
      <c r="Y527" s="184">
        <f>วันทำงาน!AQ527</f>
        <v>0</v>
      </c>
      <c r="Z527" s="150"/>
      <c r="AA527" s="150">
        <f>IF($W527="",0,IF($W527&gt;=100%,เงื่อนไข!$H$4,IF($W527&gt;=80%,เงื่อนไข!$G$4,IF($W527&gt;=50%,เงื่อนไข!$F$4,IF($W527&lt;50%,เงื่อนไข!$E$4)))))</f>
        <v>0</v>
      </c>
      <c r="AB527" s="179">
        <f t="shared" si="119"/>
        <v>0</v>
      </c>
      <c r="AC527" s="141">
        <f t="shared" si="120"/>
        <v>0</v>
      </c>
      <c r="AD527" s="175">
        <f>IF(AB527=0,0,AB527/$R527*เงื่อนไข!$B$4)</f>
        <v>0</v>
      </c>
      <c r="AE527" s="181">
        <f t="shared" si="125"/>
        <v>0</v>
      </c>
      <c r="AF527" s="175">
        <f>SUMIF(วันทำงาน!$F$554:$F$687,$B527,วันทำงาน!$J$554:$J$687)</f>
        <v>0</v>
      </c>
      <c r="AG527" s="182">
        <f>IF((AND($W527&gt;=100%,$W527&lt;&gt;"")),เงื่อนไข!$F$8*Y527/$V527,0)</f>
        <v>0</v>
      </c>
      <c r="AH527" s="181">
        <f>SUM(วันทำงาน!AR527:AT527,วันทำงาน!AV527:AX527)</f>
        <v>0</v>
      </c>
      <c r="AI527" s="150"/>
      <c r="AJ527" s="150">
        <f>IF($W527="",0,IF($W527&gt;=100%,เงื่อนไข!$L$4,IF($W527&gt;=80%,เงื่อนไข!$K$4,IF($W527&gt;=50%,เงื่อนไข!$J$4,IF($W527&lt;50%,เงื่อนไข!$I$4)))))</f>
        <v>0</v>
      </c>
      <c r="AK527" s="179">
        <f t="shared" si="121"/>
        <v>0</v>
      </c>
      <c r="AL527" s="175">
        <f t="shared" si="122"/>
        <v>0</v>
      </c>
      <c r="AM527" s="175">
        <f>IF(AK527=0,0,AK527/$R527*เงื่อนไข!$B$4)</f>
        <v>0</v>
      </c>
      <c r="AN527" s="181">
        <f t="shared" si="126"/>
        <v>0</v>
      </c>
      <c r="AO527" s="175">
        <f>SUMIF(วันทำงาน!$F$554:$F$687,$B527,วันทำงาน!$K$554:$K$687)</f>
        <v>0</v>
      </c>
      <c r="AP527" s="182">
        <f>IF((AND($W527&gt;=100%,$W527&lt;&gt;"")),เงื่อนไข!$F$8*AH527/$V527,0)</f>
        <v>0</v>
      </c>
      <c r="AQ527" s="184">
        <f>วันทำงาน!AU527</f>
        <v>0</v>
      </c>
      <c r="AR527" s="150"/>
      <c r="AS527" s="150">
        <f>IF(W527="",0,IF($W527&gt;=100%,เงื่อนไข!$P$4,IF($W527&gt;=80%,เงื่อนไข!$O$4,IF($W527&gt;=50%,เงื่อนไข!$N$4,IF($W527&lt;50%,เงื่อนไข!$M$4)))))</f>
        <v>0</v>
      </c>
      <c r="AT527" s="179">
        <f t="shared" si="123"/>
        <v>0</v>
      </c>
      <c r="AU527" s="175">
        <f t="shared" si="124"/>
        <v>0</v>
      </c>
      <c r="AV527" s="175">
        <f>IF(AT527=0,0,AT527/$R527*เงื่อนไข!$B$4)</f>
        <v>0</v>
      </c>
      <c r="AW527" s="181">
        <f t="shared" si="127"/>
        <v>0</v>
      </c>
      <c r="AX527" s="175">
        <f>SUMIF(วันทำงาน!$F$554:$F$687,$B527,วันทำงาน!$L$554:$L$687)</f>
        <v>0</v>
      </c>
      <c r="AY527" s="182">
        <f>IF((AND($W527&gt;=100%,$W527&lt;&gt;"")),เงื่อนไข!$F$8*AQ527/$V527,0)</f>
        <v>0</v>
      </c>
    </row>
    <row r="528" spans="1:51" s="6" customFormat="1" x14ac:dyDescent="0.25">
      <c r="A528" s="124" t="str">
        <f>IF(วันทำงาน!A528&lt;&gt;"",วันทำงาน!A528,"")</f>
        <v/>
      </c>
      <c r="B528" s="124" t="str">
        <f>IF(วันทำงาน!B528&lt;&gt;"",วันทำงาน!B528,"")</f>
        <v/>
      </c>
      <c r="C528" s="124"/>
      <c r="D528" s="124" t="str">
        <f>IF(วันทำงาน!C528&lt;&gt;"",วันทำงาน!C528,"")</f>
        <v/>
      </c>
      <c r="E528" s="125" t="str">
        <f>IF(วันทำงาน!D528&lt;&gt;"",วันทำงาน!D528,"")</f>
        <v/>
      </c>
      <c r="F528" s="90" t="str">
        <f>IF(วันทำงาน!E528&lt;&gt;"",วันทำงาน!E528,"")</f>
        <v/>
      </c>
      <c r="G528" s="124" t="str">
        <f>IF(วันทำงาน!F528&lt;&gt;"",วันทำงาน!F528,"")</f>
        <v/>
      </c>
      <c r="H528" s="136" t="str">
        <f>IF(F528="Salesman",วันทำงาน!G528,"")</f>
        <v/>
      </c>
      <c r="I528" s="141" t="str">
        <f>IF($H528="","",AB528/$R528*(100%-เงื่อนไข!$B$4))</f>
        <v/>
      </c>
      <c r="J528" s="141" t="str">
        <f>IF($H528="","",AK528/$R528*(100%-เงื่อนไข!$B$4))</f>
        <v/>
      </c>
      <c r="K528" s="141" t="str">
        <f>IF($H528="","",AT528/$R528*(100%-เงื่อนไข!$B$4))</f>
        <v/>
      </c>
      <c r="L528" s="141" t="str">
        <f t="shared" si="114"/>
        <v/>
      </c>
      <c r="M528" s="142" t="str">
        <f>IF((OR(วันทำงาน!H528="",$F$1="")),"",IF(F528="Salesman",วันทำงาน!H528,""))</f>
        <v/>
      </c>
      <c r="N528" s="111">
        <f>IF($M528="",0,IF($X528="P",Y528*เงื่อนไข!$C$5,0))</f>
        <v>0</v>
      </c>
      <c r="O528" s="111">
        <f>IF($M528="",0,IF($X528="P",AH528*เงื่อนไข!$C$5,0))</f>
        <v>0</v>
      </c>
      <c r="P528" s="141">
        <f>IF($M528="",0,IF($X528="P",AQ528*เงื่อนไข!$C$5,0))</f>
        <v>0</v>
      </c>
      <c r="Q528" s="141">
        <f t="shared" si="115"/>
        <v>0</v>
      </c>
      <c r="R528" s="124" t="str">
        <f>IF($A528="","",IF(วันทำงาน!J528&lt;&gt;"",วันทำงาน!J528,""))</f>
        <v/>
      </c>
      <c r="S528" s="124" t="str">
        <f>IF($A528="","",IF(วันทำงาน!K528&lt;&gt;"",วันทำงาน!K528,""))</f>
        <v/>
      </c>
      <c r="T528" s="156">
        <f>IF(วันทำงาน!AZ528&lt;&gt;"",IF(วันทำงาน!AZ528&gt;S528,S528,วันทำงาน!AZ528),"")</f>
        <v>1</v>
      </c>
      <c r="U528" s="106" t="str">
        <f>IF(A528="","",เงื่อนไข!C$4)</f>
        <v/>
      </c>
      <c r="V528" s="106">
        <f t="shared" si="116"/>
        <v>0</v>
      </c>
      <c r="W528" s="105" t="str">
        <f t="shared" si="117"/>
        <v/>
      </c>
      <c r="X528" s="186" t="str">
        <f t="shared" si="118"/>
        <v/>
      </c>
      <c r="Y528" s="184">
        <f>วันทำงาน!AQ528</f>
        <v>0</v>
      </c>
      <c r="Z528" s="150"/>
      <c r="AA528" s="150">
        <f>IF($W528="",0,IF($W528&gt;=100%,เงื่อนไข!$H$4,IF($W528&gt;=80%,เงื่อนไข!$G$4,IF($W528&gt;=50%,เงื่อนไข!$F$4,IF($W528&lt;50%,เงื่อนไข!$E$4)))))</f>
        <v>0</v>
      </c>
      <c r="AB528" s="179">
        <f t="shared" si="119"/>
        <v>0</v>
      </c>
      <c r="AC528" s="141">
        <f t="shared" si="120"/>
        <v>0</v>
      </c>
      <c r="AD528" s="175">
        <f>IF(AB528=0,0,AB528/$R528*เงื่อนไข!$B$4)</f>
        <v>0</v>
      </c>
      <c r="AE528" s="181">
        <f t="shared" si="125"/>
        <v>0</v>
      </c>
      <c r="AF528" s="175">
        <f>SUMIF(วันทำงาน!$F$554:$F$687,$B528,วันทำงาน!$J$554:$J$687)</f>
        <v>0</v>
      </c>
      <c r="AG528" s="182">
        <f>IF((AND($W528&gt;=100%,$W528&lt;&gt;"")),เงื่อนไข!$F$8*Y528/$V528,0)</f>
        <v>0</v>
      </c>
      <c r="AH528" s="181">
        <f>SUM(วันทำงาน!AR528:AT528,วันทำงาน!AV528:AX528)</f>
        <v>0</v>
      </c>
      <c r="AI528" s="150"/>
      <c r="AJ528" s="150">
        <f>IF($W528="",0,IF($W528&gt;=100%,เงื่อนไข!$L$4,IF($W528&gt;=80%,เงื่อนไข!$K$4,IF($W528&gt;=50%,เงื่อนไข!$J$4,IF($W528&lt;50%,เงื่อนไข!$I$4)))))</f>
        <v>0</v>
      </c>
      <c r="AK528" s="179">
        <f t="shared" si="121"/>
        <v>0</v>
      </c>
      <c r="AL528" s="175">
        <f t="shared" si="122"/>
        <v>0</v>
      </c>
      <c r="AM528" s="175">
        <f>IF(AK528=0,0,AK528/$R528*เงื่อนไข!$B$4)</f>
        <v>0</v>
      </c>
      <c r="AN528" s="181">
        <f t="shared" si="126"/>
        <v>0</v>
      </c>
      <c r="AO528" s="175">
        <f>SUMIF(วันทำงาน!$F$554:$F$687,$B528,วันทำงาน!$K$554:$K$687)</f>
        <v>0</v>
      </c>
      <c r="AP528" s="182">
        <f>IF((AND($W528&gt;=100%,$W528&lt;&gt;"")),เงื่อนไข!$F$8*AH528/$V528,0)</f>
        <v>0</v>
      </c>
      <c r="AQ528" s="184">
        <f>วันทำงาน!AU528</f>
        <v>0</v>
      </c>
      <c r="AR528" s="150"/>
      <c r="AS528" s="150">
        <f>IF(W528="",0,IF($W528&gt;=100%,เงื่อนไข!$P$4,IF($W528&gt;=80%,เงื่อนไข!$O$4,IF($W528&gt;=50%,เงื่อนไข!$N$4,IF($W528&lt;50%,เงื่อนไข!$M$4)))))</f>
        <v>0</v>
      </c>
      <c r="AT528" s="179">
        <f t="shared" si="123"/>
        <v>0</v>
      </c>
      <c r="AU528" s="175">
        <f t="shared" si="124"/>
        <v>0</v>
      </c>
      <c r="AV528" s="175">
        <f>IF(AT528=0,0,AT528/$R528*เงื่อนไข!$B$4)</f>
        <v>0</v>
      </c>
      <c r="AW528" s="181">
        <f t="shared" si="127"/>
        <v>0</v>
      </c>
      <c r="AX528" s="175">
        <f>SUMIF(วันทำงาน!$F$554:$F$687,$B528,วันทำงาน!$L$554:$L$687)</f>
        <v>0</v>
      </c>
      <c r="AY528" s="182">
        <f>IF((AND($W528&gt;=100%,$W528&lt;&gt;"")),เงื่อนไข!$F$8*AQ528/$V528,0)</f>
        <v>0</v>
      </c>
    </row>
    <row r="529" spans="1:51" s="6" customFormat="1" x14ac:dyDescent="0.25">
      <c r="A529" s="124" t="str">
        <f>IF(วันทำงาน!A529&lt;&gt;"",วันทำงาน!A529,"")</f>
        <v/>
      </c>
      <c r="B529" s="124" t="str">
        <f>IF(วันทำงาน!B529&lt;&gt;"",วันทำงาน!B529,"")</f>
        <v/>
      </c>
      <c r="C529" s="124"/>
      <c r="D529" s="124" t="str">
        <f>IF(วันทำงาน!C529&lt;&gt;"",วันทำงาน!C529,"")</f>
        <v/>
      </c>
      <c r="E529" s="125" t="str">
        <f>IF(วันทำงาน!D529&lt;&gt;"",วันทำงาน!D529,"")</f>
        <v/>
      </c>
      <c r="F529" s="90" t="str">
        <f>IF(วันทำงาน!E529&lt;&gt;"",วันทำงาน!E529,"")</f>
        <v/>
      </c>
      <c r="G529" s="124" t="str">
        <f>IF(วันทำงาน!F529&lt;&gt;"",วันทำงาน!F529,"")</f>
        <v/>
      </c>
      <c r="H529" s="136" t="str">
        <f>IF(F529="Salesman",วันทำงาน!G529,"")</f>
        <v/>
      </c>
      <c r="I529" s="141" t="str">
        <f>IF($H529="","",AB529/$R529*(100%-เงื่อนไข!$B$4))</f>
        <v/>
      </c>
      <c r="J529" s="141" t="str">
        <f>IF($H529="","",AK529/$R529*(100%-เงื่อนไข!$B$4))</f>
        <v/>
      </c>
      <c r="K529" s="141" t="str">
        <f>IF($H529="","",AT529/$R529*(100%-เงื่อนไข!$B$4))</f>
        <v/>
      </c>
      <c r="L529" s="141" t="str">
        <f t="shared" si="114"/>
        <v/>
      </c>
      <c r="M529" s="142" t="str">
        <f>IF((OR(วันทำงาน!H529="",$F$1="")),"",IF(F529="Salesman",วันทำงาน!H529,""))</f>
        <v/>
      </c>
      <c r="N529" s="111">
        <f>IF($M529="",0,IF($X529="P",Y529*เงื่อนไข!$C$5,0))</f>
        <v>0</v>
      </c>
      <c r="O529" s="111">
        <f>IF($M529="",0,IF($X529="P",AH529*เงื่อนไข!$C$5,0))</f>
        <v>0</v>
      </c>
      <c r="P529" s="141">
        <f>IF($M529="",0,IF($X529="P",AQ529*เงื่อนไข!$C$5,0))</f>
        <v>0</v>
      </c>
      <c r="Q529" s="141">
        <f t="shared" si="115"/>
        <v>0</v>
      </c>
      <c r="R529" s="124" t="str">
        <f>IF($A529="","",IF(วันทำงาน!J529&lt;&gt;"",วันทำงาน!J529,""))</f>
        <v/>
      </c>
      <c r="S529" s="124" t="str">
        <f>IF($A529="","",IF(วันทำงาน!K529&lt;&gt;"",วันทำงาน!K529,""))</f>
        <v/>
      </c>
      <c r="T529" s="156">
        <f>IF(วันทำงาน!AZ529&lt;&gt;"",IF(วันทำงาน!AZ529&gt;S529,S529,วันทำงาน!AZ529),"")</f>
        <v>1</v>
      </c>
      <c r="U529" s="106" t="str">
        <f>IF(A529="","",เงื่อนไข!C$4)</f>
        <v/>
      </c>
      <c r="V529" s="106">
        <f t="shared" si="116"/>
        <v>0</v>
      </c>
      <c r="W529" s="105" t="str">
        <f t="shared" si="117"/>
        <v/>
      </c>
      <c r="X529" s="186" t="str">
        <f t="shared" si="118"/>
        <v/>
      </c>
      <c r="Y529" s="184">
        <f>วันทำงาน!AQ529</f>
        <v>0</v>
      </c>
      <c r="Z529" s="150"/>
      <c r="AA529" s="150">
        <f>IF($W529="",0,IF($W529&gt;=100%,เงื่อนไข!$H$4,IF($W529&gt;=80%,เงื่อนไข!$G$4,IF($W529&gt;=50%,เงื่อนไข!$F$4,IF($W529&lt;50%,เงื่อนไข!$E$4)))))</f>
        <v>0</v>
      </c>
      <c r="AB529" s="179">
        <f t="shared" si="119"/>
        <v>0</v>
      </c>
      <c r="AC529" s="141">
        <f t="shared" si="120"/>
        <v>0</v>
      </c>
      <c r="AD529" s="175">
        <f>IF(AB529=0,0,AB529/$R529*เงื่อนไข!$B$4)</f>
        <v>0</v>
      </c>
      <c r="AE529" s="181">
        <f t="shared" si="125"/>
        <v>0</v>
      </c>
      <c r="AF529" s="175">
        <f>SUMIF(วันทำงาน!$F$554:$F$687,$B529,วันทำงาน!$J$554:$J$687)</f>
        <v>0</v>
      </c>
      <c r="AG529" s="182">
        <f>IF((AND($W529&gt;=100%,$W529&lt;&gt;"")),เงื่อนไข!$F$8*Y529/$V529,0)</f>
        <v>0</v>
      </c>
      <c r="AH529" s="181">
        <f>SUM(วันทำงาน!AR529:AT529,วันทำงาน!AV529:AX529)</f>
        <v>0</v>
      </c>
      <c r="AI529" s="150"/>
      <c r="AJ529" s="150">
        <f>IF($W529="",0,IF($W529&gt;=100%,เงื่อนไข!$L$4,IF($W529&gt;=80%,เงื่อนไข!$K$4,IF($W529&gt;=50%,เงื่อนไข!$J$4,IF($W529&lt;50%,เงื่อนไข!$I$4)))))</f>
        <v>0</v>
      </c>
      <c r="AK529" s="179">
        <f t="shared" si="121"/>
        <v>0</v>
      </c>
      <c r="AL529" s="175">
        <f t="shared" si="122"/>
        <v>0</v>
      </c>
      <c r="AM529" s="175">
        <f>IF(AK529=0,0,AK529/$R529*เงื่อนไข!$B$4)</f>
        <v>0</v>
      </c>
      <c r="AN529" s="181">
        <f t="shared" si="126"/>
        <v>0</v>
      </c>
      <c r="AO529" s="175">
        <f>SUMIF(วันทำงาน!$F$554:$F$687,$B529,วันทำงาน!$K$554:$K$687)</f>
        <v>0</v>
      </c>
      <c r="AP529" s="182">
        <f>IF((AND($W529&gt;=100%,$W529&lt;&gt;"")),เงื่อนไข!$F$8*AH529/$V529,0)</f>
        <v>0</v>
      </c>
      <c r="AQ529" s="184">
        <f>วันทำงาน!AU529</f>
        <v>0</v>
      </c>
      <c r="AR529" s="150"/>
      <c r="AS529" s="150">
        <f>IF(W529="",0,IF($W529&gt;=100%,เงื่อนไข!$P$4,IF($W529&gt;=80%,เงื่อนไข!$O$4,IF($W529&gt;=50%,เงื่อนไข!$N$4,IF($W529&lt;50%,เงื่อนไข!$M$4)))))</f>
        <v>0</v>
      </c>
      <c r="AT529" s="179">
        <f t="shared" si="123"/>
        <v>0</v>
      </c>
      <c r="AU529" s="175">
        <f t="shared" si="124"/>
        <v>0</v>
      </c>
      <c r="AV529" s="175">
        <f>IF(AT529=0,0,AT529/$R529*เงื่อนไข!$B$4)</f>
        <v>0</v>
      </c>
      <c r="AW529" s="181">
        <f t="shared" si="127"/>
        <v>0</v>
      </c>
      <c r="AX529" s="175">
        <f>SUMIF(วันทำงาน!$F$554:$F$687,$B529,วันทำงาน!$L$554:$L$687)</f>
        <v>0</v>
      </c>
      <c r="AY529" s="182">
        <f>IF((AND($W529&gt;=100%,$W529&lt;&gt;"")),เงื่อนไข!$F$8*AQ529/$V529,0)</f>
        <v>0</v>
      </c>
    </row>
    <row r="530" spans="1:51" s="6" customFormat="1" x14ac:dyDescent="0.25">
      <c r="A530" s="124" t="str">
        <f>IF(วันทำงาน!A530&lt;&gt;"",วันทำงาน!A530,"")</f>
        <v/>
      </c>
      <c r="B530" s="124" t="str">
        <f>IF(วันทำงาน!B530&lt;&gt;"",วันทำงาน!B530,"")</f>
        <v/>
      </c>
      <c r="C530" s="124"/>
      <c r="D530" s="124" t="str">
        <f>IF(วันทำงาน!C530&lt;&gt;"",วันทำงาน!C530,"")</f>
        <v/>
      </c>
      <c r="E530" s="125" t="str">
        <f>IF(วันทำงาน!D530&lt;&gt;"",วันทำงาน!D530,"")</f>
        <v/>
      </c>
      <c r="F530" s="90" t="str">
        <f>IF(วันทำงาน!E530&lt;&gt;"",วันทำงาน!E530,"")</f>
        <v/>
      </c>
      <c r="G530" s="124" t="str">
        <f>IF(วันทำงาน!F530&lt;&gt;"",วันทำงาน!F530,"")</f>
        <v/>
      </c>
      <c r="H530" s="136" t="str">
        <f>IF(F530="Salesman",วันทำงาน!G530,"")</f>
        <v/>
      </c>
      <c r="I530" s="141" t="str">
        <f>IF($H530="","",AB530/$R530*(100%-เงื่อนไข!$B$4))</f>
        <v/>
      </c>
      <c r="J530" s="141" t="str">
        <f>IF($H530="","",AK530/$R530*(100%-เงื่อนไข!$B$4))</f>
        <v/>
      </c>
      <c r="K530" s="141" t="str">
        <f>IF($H530="","",AT530/$R530*(100%-เงื่อนไข!$B$4))</f>
        <v/>
      </c>
      <c r="L530" s="141" t="str">
        <f t="shared" si="114"/>
        <v/>
      </c>
      <c r="M530" s="142" t="str">
        <f>IF((OR(วันทำงาน!H530="",$F$1="")),"",IF(F530="Salesman",วันทำงาน!H530,""))</f>
        <v/>
      </c>
      <c r="N530" s="111">
        <f>IF($M530="",0,IF($X530="P",Y530*เงื่อนไข!$C$5,0))</f>
        <v>0</v>
      </c>
      <c r="O530" s="111">
        <f>IF($M530="",0,IF($X530="P",AH530*เงื่อนไข!$C$5,0))</f>
        <v>0</v>
      </c>
      <c r="P530" s="141">
        <f>IF($M530="",0,IF($X530="P",AQ530*เงื่อนไข!$C$5,0))</f>
        <v>0</v>
      </c>
      <c r="Q530" s="141">
        <f t="shared" si="115"/>
        <v>0</v>
      </c>
      <c r="R530" s="124" t="str">
        <f>IF($A530="","",IF(วันทำงาน!J530&lt;&gt;"",วันทำงาน!J530,""))</f>
        <v/>
      </c>
      <c r="S530" s="124" t="str">
        <f>IF($A530="","",IF(วันทำงาน!K530&lt;&gt;"",วันทำงาน!K530,""))</f>
        <v/>
      </c>
      <c r="T530" s="156">
        <f>IF(วันทำงาน!AZ530&lt;&gt;"",IF(วันทำงาน!AZ530&gt;S530,S530,วันทำงาน!AZ530),"")</f>
        <v>1</v>
      </c>
      <c r="U530" s="106" t="str">
        <f>IF(A530="","",เงื่อนไข!C$4)</f>
        <v/>
      </c>
      <c r="V530" s="106">
        <f t="shared" si="116"/>
        <v>0</v>
      </c>
      <c r="W530" s="105" t="str">
        <f t="shared" si="117"/>
        <v/>
      </c>
      <c r="X530" s="186" t="str">
        <f t="shared" si="118"/>
        <v/>
      </c>
      <c r="Y530" s="184">
        <f>วันทำงาน!AQ530</f>
        <v>0</v>
      </c>
      <c r="Z530" s="150"/>
      <c r="AA530" s="150">
        <f>IF($W530="",0,IF($W530&gt;=100%,เงื่อนไข!$H$4,IF($W530&gt;=80%,เงื่อนไข!$G$4,IF($W530&gt;=50%,เงื่อนไข!$F$4,IF($W530&lt;50%,เงื่อนไข!$E$4)))))</f>
        <v>0</v>
      </c>
      <c r="AB530" s="179">
        <f t="shared" si="119"/>
        <v>0</v>
      </c>
      <c r="AC530" s="141">
        <f t="shared" si="120"/>
        <v>0</v>
      </c>
      <c r="AD530" s="175">
        <f>IF(AB530=0,0,AB530/$R530*เงื่อนไข!$B$4)</f>
        <v>0</v>
      </c>
      <c r="AE530" s="181">
        <f t="shared" si="125"/>
        <v>0</v>
      </c>
      <c r="AF530" s="175">
        <f>SUMIF(วันทำงาน!$F$554:$F$687,$B530,วันทำงาน!$J$554:$J$687)</f>
        <v>0</v>
      </c>
      <c r="AG530" s="182">
        <f>IF((AND($W530&gt;=100%,$W530&lt;&gt;"")),เงื่อนไข!$F$8*Y530/$V530,0)</f>
        <v>0</v>
      </c>
      <c r="AH530" s="181">
        <f>SUM(วันทำงาน!AR530:AT530,วันทำงาน!AV530:AX530)</f>
        <v>0</v>
      </c>
      <c r="AI530" s="150"/>
      <c r="AJ530" s="150">
        <f>IF($W530="",0,IF($W530&gt;=100%,เงื่อนไข!$L$4,IF($W530&gt;=80%,เงื่อนไข!$K$4,IF($W530&gt;=50%,เงื่อนไข!$J$4,IF($W530&lt;50%,เงื่อนไข!$I$4)))))</f>
        <v>0</v>
      </c>
      <c r="AK530" s="179">
        <f t="shared" si="121"/>
        <v>0</v>
      </c>
      <c r="AL530" s="175">
        <f t="shared" si="122"/>
        <v>0</v>
      </c>
      <c r="AM530" s="175">
        <f>IF(AK530=0,0,AK530/$R530*เงื่อนไข!$B$4)</f>
        <v>0</v>
      </c>
      <c r="AN530" s="181">
        <f t="shared" si="126"/>
        <v>0</v>
      </c>
      <c r="AO530" s="175">
        <f>SUMIF(วันทำงาน!$F$554:$F$687,$B530,วันทำงาน!$K$554:$K$687)</f>
        <v>0</v>
      </c>
      <c r="AP530" s="182">
        <f>IF((AND($W530&gt;=100%,$W530&lt;&gt;"")),เงื่อนไข!$F$8*AH530/$V530,0)</f>
        <v>0</v>
      </c>
      <c r="AQ530" s="184">
        <f>วันทำงาน!AU530</f>
        <v>0</v>
      </c>
      <c r="AR530" s="150"/>
      <c r="AS530" s="150">
        <f>IF(W530="",0,IF($W530&gt;=100%,เงื่อนไข!$P$4,IF($W530&gt;=80%,เงื่อนไข!$O$4,IF($W530&gt;=50%,เงื่อนไข!$N$4,IF($W530&lt;50%,เงื่อนไข!$M$4)))))</f>
        <v>0</v>
      </c>
      <c r="AT530" s="179">
        <f t="shared" si="123"/>
        <v>0</v>
      </c>
      <c r="AU530" s="175">
        <f t="shared" si="124"/>
        <v>0</v>
      </c>
      <c r="AV530" s="175">
        <f>IF(AT530=0,0,AT530/$R530*เงื่อนไข!$B$4)</f>
        <v>0</v>
      </c>
      <c r="AW530" s="181">
        <f t="shared" si="127"/>
        <v>0</v>
      </c>
      <c r="AX530" s="175">
        <f>SUMIF(วันทำงาน!$F$554:$F$687,$B530,วันทำงาน!$L$554:$L$687)</f>
        <v>0</v>
      </c>
      <c r="AY530" s="182">
        <f>IF((AND($W530&gt;=100%,$W530&lt;&gt;"")),เงื่อนไข!$F$8*AQ530/$V530,0)</f>
        <v>0</v>
      </c>
    </row>
    <row r="531" spans="1:51" s="6" customFormat="1" x14ac:dyDescent="0.25">
      <c r="A531" s="124" t="str">
        <f>IF(วันทำงาน!A531&lt;&gt;"",วันทำงาน!A531,"")</f>
        <v/>
      </c>
      <c r="B531" s="124" t="str">
        <f>IF(วันทำงาน!B531&lt;&gt;"",วันทำงาน!B531,"")</f>
        <v/>
      </c>
      <c r="C531" s="124"/>
      <c r="D531" s="124" t="str">
        <f>IF(วันทำงาน!C531&lt;&gt;"",วันทำงาน!C531,"")</f>
        <v/>
      </c>
      <c r="E531" s="125" t="str">
        <f>IF(วันทำงาน!D531&lt;&gt;"",วันทำงาน!D531,"")</f>
        <v/>
      </c>
      <c r="F531" s="90" t="str">
        <f>IF(วันทำงาน!E531&lt;&gt;"",วันทำงาน!E531,"")</f>
        <v/>
      </c>
      <c r="G531" s="124" t="str">
        <f>IF(วันทำงาน!F531&lt;&gt;"",วันทำงาน!F531,"")</f>
        <v/>
      </c>
      <c r="H531" s="136" t="str">
        <f>IF(F531="Salesman",วันทำงาน!G531,"")</f>
        <v/>
      </c>
      <c r="I531" s="141" t="str">
        <f>IF($H531="","",AB531/$R531*(100%-เงื่อนไข!$B$4))</f>
        <v/>
      </c>
      <c r="J531" s="141" t="str">
        <f>IF($H531="","",AK531/$R531*(100%-เงื่อนไข!$B$4))</f>
        <v/>
      </c>
      <c r="K531" s="141" t="str">
        <f>IF($H531="","",AT531/$R531*(100%-เงื่อนไข!$B$4))</f>
        <v/>
      </c>
      <c r="L531" s="141" t="str">
        <f t="shared" si="114"/>
        <v/>
      </c>
      <c r="M531" s="142" t="str">
        <f>IF((OR(วันทำงาน!H531="",$F$1="")),"",IF(F531="Salesman",วันทำงาน!H531,""))</f>
        <v/>
      </c>
      <c r="N531" s="111">
        <f>IF($M531="",0,IF($X531="P",Y531*เงื่อนไข!$C$5,0))</f>
        <v>0</v>
      </c>
      <c r="O531" s="111">
        <f>IF($M531="",0,IF($X531="P",AH531*เงื่อนไข!$C$5,0))</f>
        <v>0</v>
      </c>
      <c r="P531" s="141">
        <f>IF($M531="",0,IF($X531="P",AQ531*เงื่อนไข!$C$5,0))</f>
        <v>0</v>
      </c>
      <c r="Q531" s="141">
        <f t="shared" si="115"/>
        <v>0</v>
      </c>
      <c r="R531" s="124" t="str">
        <f>IF($A531="","",IF(วันทำงาน!J531&lt;&gt;"",วันทำงาน!J531,""))</f>
        <v/>
      </c>
      <c r="S531" s="124" t="str">
        <f>IF($A531="","",IF(วันทำงาน!K531&lt;&gt;"",วันทำงาน!K531,""))</f>
        <v/>
      </c>
      <c r="T531" s="156">
        <f>IF(วันทำงาน!AZ531&lt;&gt;"",IF(วันทำงาน!AZ531&gt;S531,S531,วันทำงาน!AZ531),"")</f>
        <v>1</v>
      </c>
      <c r="U531" s="106" t="str">
        <f>IF(A531="","",เงื่อนไข!C$4)</f>
        <v/>
      </c>
      <c r="V531" s="106">
        <f t="shared" si="116"/>
        <v>0</v>
      </c>
      <c r="W531" s="105" t="str">
        <f t="shared" si="117"/>
        <v/>
      </c>
      <c r="X531" s="186" t="str">
        <f t="shared" si="118"/>
        <v/>
      </c>
      <c r="Y531" s="184">
        <f>วันทำงาน!AQ531</f>
        <v>0</v>
      </c>
      <c r="Z531" s="150"/>
      <c r="AA531" s="150">
        <f>IF($W531="",0,IF($W531&gt;=100%,เงื่อนไข!$H$4,IF($W531&gt;=80%,เงื่อนไข!$G$4,IF($W531&gt;=50%,เงื่อนไข!$F$4,IF($W531&lt;50%,เงื่อนไข!$E$4)))))</f>
        <v>0</v>
      </c>
      <c r="AB531" s="179">
        <f t="shared" si="119"/>
        <v>0</v>
      </c>
      <c r="AC531" s="141">
        <f t="shared" si="120"/>
        <v>0</v>
      </c>
      <c r="AD531" s="175">
        <f>IF(AB531=0,0,AB531/$R531*เงื่อนไข!$B$4)</f>
        <v>0</v>
      </c>
      <c r="AE531" s="181">
        <f t="shared" si="125"/>
        <v>0</v>
      </c>
      <c r="AF531" s="175">
        <f>SUMIF(วันทำงาน!$F$554:$F$687,$B531,วันทำงาน!$J$554:$J$687)</f>
        <v>0</v>
      </c>
      <c r="AG531" s="182">
        <f>IF((AND($W531&gt;=100%,$W531&lt;&gt;"")),เงื่อนไข!$F$8*Y531/$V531,0)</f>
        <v>0</v>
      </c>
      <c r="AH531" s="181">
        <f>SUM(วันทำงาน!AR531:AT531,วันทำงาน!AV531:AX531)</f>
        <v>0</v>
      </c>
      <c r="AI531" s="150"/>
      <c r="AJ531" s="150">
        <f>IF($W531="",0,IF($W531&gt;=100%,เงื่อนไข!$L$4,IF($W531&gt;=80%,เงื่อนไข!$K$4,IF($W531&gt;=50%,เงื่อนไข!$J$4,IF($W531&lt;50%,เงื่อนไข!$I$4)))))</f>
        <v>0</v>
      </c>
      <c r="AK531" s="179">
        <f t="shared" si="121"/>
        <v>0</v>
      </c>
      <c r="AL531" s="175">
        <f t="shared" si="122"/>
        <v>0</v>
      </c>
      <c r="AM531" s="175">
        <f>IF(AK531=0,0,AK531/$R531*เงื่อนไข!$B$4)</f>
        <v>0</v>
      </c>
      <c r="AN531" s="181">
        <f t="shared" si="126"/>
        <v>0</v>
      </c>
      <c r="AO531" s="175">
        <f>SUMIF(วันทำงาน!$F$554:$F$687,$B531,วันทำงาน!$K$554:$K$687)</f>
        <v>0</v>
      </c>
      <c r="AP531" s="182">
        <f>IF((AND($W531&gt;=100%,$W531&lt;&gt;"")),เงื่อนไข!$F$8*AH531/$V531,0)</f>
        <v>0</v>
      </c>
      <c r="AQ531" s="184">
        <f>วันทำงาน!AU531</f>
        <v>0</v>
      </c>
      <c r="AR531" s="150"/>
      <c r="AS531" s="150">
        <f>IF(W531="",0,IF($W531&gt;=100%,เงื่อนไข!$P$4,IF($W531&gt;=80%,เงื่อนไข!$O$4,IF($W531&gt;=50%,เงื่อนไข!$N$4,IF($W531&lt;50%,เงื่อนไข!$M$4)))))</f>
        <v>0</v>
      </c>
      <c r="AT531" s="179">
        <f t="shared" si="123"/>
        <v>0</v>
      </c>
      <c r="AU531" s="175">
        <f t="shared" si="124"/>
        <v>0</v>
      </c>
      <c r="AV531" s="175">
        <f>IF(AT531=0,0,AT531/$R531*เงื่อนไข!$B$4)</f>
        <v>0</v>
      </c>
      <c r="AW531" s="181">
        <f t="shared" si="127"/>
        <v>0</v>
      </c>
      <c r="AX531" s="175">
        <f>SUMIF(วันทำงาน!$F$554:$F$687,$B531,วันทำงาน!$L$554:$L$687)</f>
        <v>0</v>
      </c>
      <c r="AY531" s="182">
        <f>IF((AND($W531&gt;=100%,$W531&lt;&gt;"")),เงื่อนไข!$F$8*AQ531/$V531,0)</f>
        <v>0</v>
      </c>
    </row>
    <row r="532" spans="1:51" s="6" customFormat="1" x14ac:dyDescent="0.25">
      <c r="A532" s="124" t="str">
        <f>IF(วันทำงาน!A532&lt;&gt;"",วันทำงาน!A532,"")</f>
        <v/>
      </c>
      <c r="B532" s="124" t="str">
        <f>IF(วันทำงาน!B532&lt;&gt;"",วันทำงาน!B532,"")</f>
        <v/>
      </c>
      <c r="C532" s="124"/>
      <c r="D532" s="124" t="str">
        <f>IF(วันทำงาน!C532&lt;&gt;"",วันทำงาน!C532,"")</f>
        <v/>
      </c>
      <c r="E532" s="125" t="str">
        <f>IF(วันทำงาน!D532&lt;&gt;"",วันทำงาน!D532,"")</f>
        <v/>
      </c>
      <c r="F532" s="90" t="str">
        <f>IF(วันทำงาน!E532&lt;&gt;"",วันทำงาน!E532,"")</f>
        <v/>
      </c>
      <c r="G532" s="124" t="str">
        <f>IF(วันทำงาน!F532&lt;&gt;"",วันทำงาน!F532,"")</f>
        <v/>
      </c>
      <c r="H532" s="136" t="str">
        <f>IF(F532="Salesman",วันทำงาน!G532,"")</f>
        <v/>
      </c>
      <c r="I532" s="141" t="str">
        <f>IF($H532="","",AB532/$R532*(100%-เงื่อนไข!$B$4))</f>
        <v/>
      </c>
      <c r="J532" s="141" t="str">
        <f>IF($H532="","",AK532/$R532*(100%-เงื่อนไข!$B$4))</f>
        <v/>
      </c>
      <c r="K532" s="141" t="str">
        <f>IF($H532="","",AT532/$R532*(100%-เงื่อนไข!$B$4))</f>
        <v/>
      </c>
      <c r="L532" s="141" t="str">
        <f t="shared" si="114"/>
        <v/>
      </c>
      <c r="M532" s="142" t="str">
        <f>IF((OR(วันทำงาน!H532="",$F$1="")),"",IF(F532="Salesman",วันทำงาน!H532,""))</f>
        <v/>
      </c>
      <c r="N532" s="111">
        <f>IF($M532="",0,IF($X532="P",Y532*เงื่อนไข!$C$5,0))</f>
        <v>0</v>
      </c>
      <c r="O532" s="111">
        <f>IF($M532="",0,IF($X532="P",AH532*เงื่อนไข!$C$5,0))</f>
        <v>0</v>
      </c>
      <c r="P532" s="141">
        <f>IF($M532="",0,IF($X532="P",AQ532*เงื่อนไข!$C$5,0))</f>
        <v>0</v>
      </c>
      <c r="Q532" s="141">
        <f t="shared" si="115"/>
        <v>0</v>
      </c>
      <c r="R532" s="124" t="str">
        <f>IF($A532="","",IF(วันทำงาน!J532&lt;&gt;"",วันทำงาน!J532,""))</f>
        <v/>
      </c>
      <c r="S532" s="124" t="str">
        <f>IF($A532="","",IF(วันทำงาน!K532&lt;&gt;"",วันทำงาน!K532,""))</f>
        <v/>
      </c>
      <c r="T532" s="156">
        <f>IF(วันทำงาน!AZ532&lt;&gt;"",IF(วันทำงาน!AZ532&gt;S532,S532,วันทำงาน!AZ532),"")</f>
        <v>1</v>
      </c>
      <c r="U532" s="106" t="str">
        <f>IF(A532="","",เงื่อนไข!C$4)</f>
        <v/>
      </c>
      <c r="V532" s="106">
        <f t="shared" si="116"/>
        <v>0</v>
      </c>
      <c r="W532" s="105" t="str">
        <f t="shared" si="117"/>
        <v/>
      </c>
      <c r="X532" s="186" t="str">
        <f t="shared" si="118"/>
        <v/>
      </c>
      <c r="Y532" s="184">
        <f>วันทำงาน!AQ532</f>
        <v>0</v>
      </c>
      <c r="Z532" s="150"/>
      <c r="AA532" s="150">
        <f>IF($W532="",0,IF($W532&gt;=100%,เงื่อนไข!$H$4,IF($W532&gt;=80%,เงื่อนไข!$G$4,IF($W532&gt;=50%,เงื่อนไข!$F$4,IF($W532&lt;50%,เงื่อนไข!$E$4)))))</f>
        <v>0</v>
      </c>
      <c r="AB532" s="179">
        <f t="shared" si="119"/>
        <v>0</v>
      </c>
      <c r="AC532" s="141">
        <f t="shared" si="120"/>
        <v>0</v>
      </c>
      <c r="AD532" s="175">
        <f>IF(AB532=0,0,AB532/$R532*เงื่อนไข!$B$4)</f>
        <v>0</v>
      </c>
      <c r="AE532" s="181">
        <f t="shared" si="125"/>
        <v>0</v>
      </c>
      <c r="AF532" s="175">
        <f>SUMIF(วันทำงาน!$F$554:$F$687,$B532,วันทำงาน!$J$554:$J$687)</f>
        <v>0</v>
      </c>
      <c r="AG532" s="182">
        <f>IF((AND($W532&gt;=100%,$W532&lt;&gt;"")),เงื่อนไข!$F$8*Y532/$V532,0)</f>
        <v>0</v>
      </c>
      <c r="AH532" s="181">
        <f>SUM(วันทำงาน!AR532:AT532,วันทำงาน!AV532:AX532)</f>
        <v>0</v>
      </c>
      <c r="AI532" s="150"/>
      <c r="AJ532" s="150">
        <f>IF($W532="",0,IF($W532&gt;=100%,เงื่อนไข!$L$4,IF($W532&gt;=80%,เงื่อนไข!$K$4,IF($W532&gt;=50%,เงื่อนไข!$J$4,IF($W532&lt;50%,เงื่อนไข!$I$4)))))</f>
        <v>0</v>
      </c>
      <c r="AK532" s="179">
        <f t="shared" si="121"/>
        <v>0</v>
      </c>
      <c r="AL532" s="175">
        <f t="shared" si="122"/>
        <v>0</v>
      </c>
      <c r="AM532" s="175">
        <f>IF(AK532=0,0,AK532/$R532*เงื่อนไข!$B$4)</f>
        <v>0</v>
      </c>
      <c r="AN532" s="181">
        <f t="shared" si="126"/>
        <v>0</v>
      </c>
      <c r="AO532" s="175">
        <f>SUMIF(วันทำงาน!$F$554:$F$687,$B532,วันทำงาน!$K$554:$K$687)</f>
        <v>0</v>
      </c>
      <c r="AP532" s="182">
        <f>IF((AND($W532&gt;=100%,$W532&lt;&gt;"")),เงื่อนไข!$F$8*AH532/$V532,0)</f>
        <v>0</v>
      </c>
      <c r="AQ532" s="184">
        <f>วันทำงาน!AU532</f>
        <v>0</v>
      </c>
      <c r="AR532" s="150"/>
      <c r="AS532" s="150">
        <f>IF(W532="",0,IF($W532&gt;=100%,เงื่อนไข!$P$4,IF($W532&gt;=80%,เงื่อนไข!$O$4,IF($W532&gt;=50%,เงื่อนไข!$N$4,IF($W532&lt;50%,เงื่อนไข!$M$4)))))</f>
        <v>0</v>
      </c>
      <c r="AT532" s="179">
        <f t="shared" si="123"/>
        <v>0</v>
      </c>
      <c r="AU532" s="175">
        <f t="shared" si="124"/>
        <v>0</v>
      </c>
      <c r="AV532" s="175">
        <f>IF(AT532=0,0,AT532/$R532*เงื่อนไข!$B$4)</f>
        <v>0</v>
      </c>
      <c r="AW532" s="181">
        <f t="shared" si="127"/>
        <v>0</v>
      </c>
      <c r="AX532" s="175">
        <f>SUMIF(วันทำงาน!$F$554:$F$687,$B532,วันทำงาน!$L$554:$L$687)</f>
        <v>0</v>
      </c>
      <c r="AY532" s="182">
        <f>IF((AND($W532&gt;=100%,$W532&lt;&gt;"")),เงื่อนไข!$F$8*AQ532/$V532,0)</f>
        <v>0</v>
      </c>
    </row>
    <row r="533" spans="1:51" s="6" customFormat="1" x14ac:dyDescent="0.25">
      <c r="A533" s="124" t="str">
        <f>IF(วันทำงาน!A533&lt;&gt;"",วันทำงาน!A533,"")</f>
        <v/>
      </c>
      <c r="B533" s="124" t="str">
        <f>IF(วันทำงาน!B533&lt;&gt;"",วันทำงาน!B533,"")</f>
        <v/>
      </c>
      <c r="C533" s="124"/>
      <c r="D533" s="124" t="str">
        <f>IF(วันทำงาน!C533&lt;&gt;"",วันทำงาน!C533,"")</f>
        <v/>
      </c>
      <c r="E533" s="125" t="str">
        <f>IF(วันทำงาน!D533&lt;&gt;"",วันทำงาน!D533,"")</f>
        <v/>
      </c>
      <c r="F533" s="90" t="str">
        <f>IF(วันทำงาน!E533&lt;&gt;"",วันทำงาน!E533,"")</f>
        <v/>
      </c>
      <c r="G533" s="124" t="str">
        <f>IF(วันทำงาน!F533&lt;&gt;"",วันทำงาน!F533,"")</f>
        <v/>
      </c>
      <c r="H533" s="136" t="str">
        <f>IF(F533="Salesman",วันทำงาน!G533,"")</f>
        <v/>
      </c>
      <c r="I533" s="141" t="str">
        <f>IF($H533="","",AB533/$R533*(100%-เงื่อนไข!$B$4))</f>
        <v/>
      </c>
      <c r="J533" s="141" t="str">
        <f>IF($H533="","",AK533/$R533*(100%-เงื่อนไข!$B$4))</f>
        <v/>
      </c>
      <c r="K533" s="141" t="str">
        <f>IF($H533="","",AT533/$R533*(100%-เงื่อนไข!$B$4))</f>
        <v/>
      </c>
      <c r="L533" s="141" t="str">
        <f t="shared" si="114"/>
        <v/>
      </c>
      <c r="M533" s="142" t="str">
        <f>IF((OR(วันทำงาน!H533="",$F$1="")),"",IF(F533="Salesman",วันทำงาน!H533,""))</f>
        <v/>
      </c>
      <c r="N533" s="111">
        <f>IF($M533="",0,IF($X533="P",Y533*เงื่อนไข!$C$5,0))</f>
        <v>0</v>
      </c>
      <c r="O533" s="111">
        <f>IF($M533="",0,IF($X533="P",AH533*เงื่อนไข!$C$5,0))</f>
        <v>0</v>
      </c>
      <c r="P533" s="141">
        <f>IF($M533="",0,IF($X533="P",AQ533*เงื่อนไข!$C$5,0))</f>
        <v>0</v>
      </c>
      <c r="Q533" s="141">
        <f t="shared" si="115"/>
        <v>0</v>
      </c>
      <c r="R533" s="124" t="str">
        <f>IF($A533="","",IF(วันทำงาน!J533&lt;&gt;"",วันทำงาน!J533,""))</f>
        <v/>
      </c>
      <c r="S533" s="124" t="str">
        <f>IF($A533="","",IF(วันทำงาน!K533&lt;&gt;"",วันทำงาน!K533,""))</f>
        <v/>
      </c>
      <c r="T533" s="156">
        <f>IF(วันทำงาน!AZ533&lt;&gt;"",IF(วันทำงาน!AZ533&gt;S533,S533,วันทำงาน!AZ533),"")</f>
        <v>1</v>
      </c>
      <c r="U533" s="106" t="str">
        <f>IF(A533="","",เงื่อนไข!C$4)</f>
        <v/>
      </c>
      <c r="V533" s="106">
        <f t="shared" si="116"/>
        <v>0</v>
      </c>
      <c r="W533" s="105" t="str">
        <f t="shared" si="117"/>
        <v/>
      </c>
      <c r="X533" s="186" t="str">
        <f t="shared" si="118"/>
        <v/>
      </c>
      <c r="Y533" s="184">
        <f>วันทำงาน!AQ533</f>
        <v>0</v>
      </c>
      <c r="Z533" s="150"/>
      <c r="AA533" s="150">
        <f>IF($W533="",0,IF($W533&gt;=100%,เงื่อนไข!$H$4,IF($W533&gt;=80%,เงื่อนไข!$G$4,IF($W533&gt;=50%,เงื่อนไข!$F$4,IF($W533&lt;50%,เงื่อนไข!$E$4)))))</f>
        <v>0</v>
      </c>
      <c r="AB533" s="179">
        <f t="shared" si="119"/>
        <v>0</v>
      </c>
      <c r="AC533" s="141">
        <f t="shared" si="120"/>
        <v>0</v>
      </c>
      <c r="AD533" s="175">
        <f>IF(AB533=0,0,AB533/$R533*เงื่อนไข!$B$4)</f>
        <v>0</v>
      </c>
      <c r="AE533" s="181">
        <f t="shared" si="125"/>
        <v>0</v>
      </c>
      <c r="AF533" s="175">
        <f>SUMIF(วันทำงาน!$F$554:$F$687,$B533,วันทำงาน!$J$554:$J$687)</f>
        <v>0</v>
      </c>
      <c r="AG533" s="182">
        <f>IF((AND($W533&gt;=100%,$W533&lt;&gt;"")),เงื่อนไข!$F$8*Y533/$V533,0)</f>
        <v>0</v>
      </c>
      <c r="AH533" s="181">
        <f>SUM(วันทำงาน!AR533:AT533,วันทำงาน!AV533:AX533)</f>
        <v>0</v>
      </c>
      <c r="AI533" s="150"/>
      <c r="AJ533" s="150">
        <f>IF($W533="",0,IF($W533&gt;=100%,เงื่อนไข!$L$4,IF($W533&gt;=80%,เงื่อนไข!$K$4,IF($W533&gt;=50%,เงื่อนไข!$J$4,IF($W533&lt;50%,เงื่อนไข!$I$4)))))</f>
        <v>0</v>
      </c>
      <c r="AK533" s="179">
        <f t="shared" si="121"/>
        <v>0</v>
      </c>
      <c r="AL533" s="175">
        <f t="shared" si="122"/>
        <v>0</v>
      </c>
      <c r="AM533" s="175">
        <f>IF(AK533=0,0,AK533/$R533*เงื่อนไข!$B$4)</f>
        <v>0</v>
      </c>
      <c r="AN533" s="181">
        <f t="shared" si="126"/>
        <v>0</v>
      </c>
      <c r="AO533" s="175">
        <f>SUMIF(วันทำงาน!$F$554:$F$687,$B533,วันทำงาน!$K$554:$K$687)</f>
        <v>0</v>
      </c>
      <c r="AP533" s="182">
        <f>IF((AND($W533&gt;=100%,$W533&lt;&gt;"")),เงื่อนไข!$F$8*AH533/$V533,0)</f>
        <v>0</v>
      </c>
      <c r="AQ533" s="184">
        <f>วันทำงาน!AU533</f>
        <v>0</v>
      </c>
      <c r="AR533" s="150"/>
      <c r="AS533" s="150">
        <f>IF(W533="",0,IF($W533&gt;=100%,เงื่อนไข!$P$4,IF($W533&gt;=80%,เงื่อนไข!$O$4,IF($W533&gt;=50%,เงื่อนไข!$N$4,IF($W533&lt;50%,เงื่อนไข!$M$4)))))</f>
        <v>0</v>
      </c>
      <c r="AT533" s="179">
        <f t="shared" si="123"/>
        <v>0</v>
      </c>
      <c r="AU533" s="175">
        <f t="shared" si="124"/>
        <v>0</v>
      </c>
      <c r="AV533" s="175">
        <f>IF(AT533=0,0,AT533/$R533*เงื่อนไข!$B$4)</f>
        <v>0</v>
      </c>
      <c r="AW533" s="181">
        <f t="shared" si="127"/>
        <v>0</v>
      </c>
      <c r="AX533" s="175">
        <f>SUMIF(วันทำงาน!$F$554:$F$687,$B533,วันทำงาน!$L$554:$L$687)</f>
        <v>0</v>
      </c>
      <c r="AY533" s="182">
        <f>IF((AND($W533&gt;=100%,$W533&lt;&gt;"")),เงื่อนไข!$F$8*AQ533/$V533,0)</f>
        <v>0</v>
      </c>
    </row>
    <row r="534" spans="1:51" s="6" customFormat="1" x14ac:dyDescent="0.25">
      <c r="A534" s="124" t="str">
        <f>IF(วันทำงาน!A534&lt;&gt;"",วันทำงาน!A534,"")</f>
        <v/>
      </c>
      <c r="B534" s="124" t="str">
        <f>IF(วันทำงาน!B534&lt;&gt;"",วันทำงาน!B534,"")</f>
        <v/>
      </c>
      <c r="C534" s="124"/>
      <c r="D534" s="124" t="str">
        <f>IF(วันทำงาน!C534&lt;&gt;"",วันทำงาน!C534,"")</f>
        <v/>
      </c>
      <c r="E534" s="125" t="str">
        <f>IF(วันทำงาน!D534&lt;&gt;"",วันทำงาน!D534,"")</f>
        <v/>
      </c>
      <c r="F534" s="90" t="str">
        <f>IF(วันทำงาน!E534&lt;&gt;"",วันทำงาน!E534,"")</f>
        <v/>
      </c>
      <c r="G534" s="124" t="str">
        <f>IF(วันทำงาน!F534&lt;&gt;"",วันทำงาน!F534,"")</f>
        <v/>
      </c>
      <c r="H534" s="136" t="str">
        <f>IF(F534="Salesman",วันทำงาน!G534,"")</f>
        <v/>
      </c>
      <c r="I534" s="141" t="str">
        <f>IF($H534="","",AB534/$R534*(100%-เงื่อนไข!$B$4))</f>
        <v/>
      </c>
      <c r="J534" s="141" t="str">
        <f>IF($H534="","",AK534/$R534*(100%-เงื่อนไข!$B$4))</f>
        <v/>
      </c>
      <c r="K534" s="141" t="str">
        <f>IF($H534="","",AT534/$R534*(100%-เงื่อนไข!$B$4))</f>
        <v/>
      </c>
      <c r="L534" s="141" t="str">
        <f t="shared" si="114"/>
        <v/>
      </c>
      <c r="M534" s="142" t="str">
        <f>IF((OR(วันทำงาน!H534="",$F$1="")),"",IF(F534="Salesman",วันทำงาน!H534,""))</f>
        <v/>
      </c>
      <c r="N534" s="111">
        <f>IF($M534="",0,IF($X534="P",Y534*เงื่อนไข!$C$5,0))</f>
        <v>0</v>
      </c>
      <c r="O534" s="111">
        <f>IF($M534="",0,IF($X534="P",AH534*เงื่อนไข!$C$5,0))</f>
        <v>0</v>
      </c>
      <c r="P534" s="141">
        <f>IF($M534="",0,IF($X534="P",AQ534*เงื่อนไข!$C$5,0))</f>
        <v>0</v>
      </c>
      <c r="Q534" s="141">
        <f t="shared" si="115"/>
        <v>0</v>
      </c>
      <c r="R534" s="124" t="str">
        <f>IF($A534="","",IF(วันทำงาน!J534&lt;&gt;"",วันทำงาน!J534,""))</f>
        <v/>
      </c>
      <c r="S534" s="124" t="str">
        <f>IF($A534="","",IF(วันทำงาน!K534&lt;&gt;"",วันทำงาน!K534,""))</f>
        <v/>
      </c>
      <c r="T534" s="156">
        <f>IF(วันทำงาน!AZ534&lt;&gt;"",IF(วันทำงาน!AZ534&gt;S534,S534,วันทำงาน!AZ534),"")</f>
        <v>1</v>
      </c>
      <c r="U534" s="106" t="str">
        <f>IF(A534="","",เงื่อนไข!C$4)</f>
        <v/>
      </c>
      <c r="V534" s="106">
        <f t="shared" si="116"/>
        <v>0</v>
      </c>
      <c r="W534" s="105" t="str">
        <f t="shared" si="117"/>
        <v/>
      </c>
      <c r="X534" s="186" t="str">
        <f t="shared" si="118"/>
        <v/>
      </c>
      <c r="Y534" s="184">
        <f>วันทำงาน!AQ534</f>
        <v>0</v>
      </c>
      <c r="Z534" s="150"/>
      <c r="AA534" s="150">
        <f>IF($W534="",0,IF($W534&gt;=100%,เงื่อนไข!$H$4,IF($W534&gt;=80%,เงื่อนไข!$G$4,IF($W534&gt;=50%,เงื่อนไข!$F$4,IF($W534&lt;50%,เงื่อนไข!$E$4)))))</f>
        <v>0</v>
      </c>
      <c r="AB534" s="179">
        <f t="shared" si="119"/>
        <v>0</v>
      </c>
      <c r="AC534" s="141">
        <f t="shared" si="120"/>
        <v>0</v>
      </c>
      <c r="AD534" s="175">
        <f>IF(AB534=0,0,AB534/$R534*เงื่อนไข!$B$4)</f>
        <v>0</v>
      </c>
      <c r="AE534" s="181">
        <f t="shared" si="125"/>
        <v>0</v>
      </c>
      <c r="AF534" s="175">
        <f>SUMIF(วันทำงาน!$F$554:$F$687,$B534,วันทำงาน!$J$554:$J$687)</f>
        <v>0</v>
      </c>
      <c r="AG534" s="182">
        <f>IF((AND($W534&gt;=100%,$W534&lt;&gt;"")),เงื่อนไข!$F$8*Y534/$V534,0)</f>
        <v>0</v>
      </c>
      <c r="AH534" s="181">
        <f>SUM(วันทำงาน!AR534:AT534,วันทำงาน!AV534:AX534)</f>
        <v>0</v>
      </c>
      <c r="AI534" s="150"/>
      <c r="AJ534" s="150">
        <f>IF($W534="",0,IF($W534&gt;=100%,เงื่อนไข!$L$4,IF($W534&gt;=80%,เงื่อนไข!$K$4,IF($W534&gt;=50%,เงื่อนไข!$J$4,IF($W534&lt;50%,เงื่อนไข!$I$4)))))</f>
        <v>0</v>
      </c>
      <c r="AK534" s="179">
        <f t="shared" si="121"/>
        <v>0</v>
      </c>
      <c r="AL534" s="175">
        <f t="shared" si="122"/>
        <v>0</v>
      </c>
      <c r="AM534" s="175">
        <f>IF(AK534=0,0,AK534/$R534*เงื่อนไข!$B$4)</f>
        <v>0</v>
      </c>
      <c r="AN534" s="181">
        <f t="shared" si="126"/>
        <v>0</v>
      </c>
      <c r="AO534" s="175">
        <f>SUMIF(วันทำงาน!$F$554:$F$687,$B534,วันทำงาน!$K$554:$K$687)</f>
        <v>0</v>
      </c>
      <c r="AP534" s="182">
        <f>IF((AND($W534&gt;=100%,$W534&lt;&gt;"")),เงื่อนไข!$F$8*AH534/$V534,0)</f>
        <v>0</v>
      </c>
      <c r="AQ534" s="184">
        <f>วันทำงาน!AU534</f>
        <v>0</v>
      </c>
      <c r="AR534" s="150"/>
      <c r="AS534" s="150">
        <f>IF(W534="",0,IF($W534&gt;=100%,เงื่อนไข!$P$4,IF($W534&gt;=80%,เงื่อนไข!$O$4,IF($W534&gt;=50%,เงื่อนไข!$N$4,IF($W534&lt;50%,เงื่อนไข!$M$4)))))</f>
        <v>0</v>
      </c>
      <c r="AT534" s="179">
        <f t="shared" si="123"/>
        <v>0</v>
      </c>
      <c r="AU534" s="175">
        <f t="shared" si="124"/>
        <v>0</v>
      </c>
      <c r="AV534" s="175">
        <f>IF(AT534=0,0,AT534/$R534*เงื่อนไข!$B$4)</f>
        <v>0</v>
      </c>
      <c r="AW534" s="181">
        <f t="shared" si="127"/>
        <v>0</v>
      </c>
      <c r="AX534" s="175">
        <f>SUMIF(วันทำงาน!$F$554:$F$687,$B534,วันทำงาน!$L$554:$L$687)</f>
        <v>0</v>
      </c>
      <c r="AY534" s="182">
        <f>IF((AND($W534&gt;=100%,$W534&lt;&gt;"")),เงื่อนไข!$F$8*AQ534/$V534,0)</f>
        <v>0</v>
      </c>
    </row>
    <row r="535" spans="1:51" s="6" customFormat="1" x14ac:dyDescent="0.25">
      <c r="A535" s="124" t="str">
        <f>IF(วันทำงาน!A535&lt;&gt;"",วันทำงาน!A535,"")</f>
        <v/>
      </c>
      <c r="B535" s="124" t="str">
        <f>IF(วันทำงาน!B535&lt;&gt;"",วันทำงาน!B535,"")</f>
        <v/>
      </c>
      <c r="C535" s="124"/>
      <c r="D535" s="124" t="str">
        <f>IF(วันทำงาน!C535&lt;&gt;"",วันทำงาน!C535,"")</f>
        <v/>
      </c>
      <c r="E535" s="125" t="str">
        <f>IF(วันทำงาน!D535&lt;&gt;"",วันทำงาน!D535,"")</f>
        <v/>
      </c>
      <c r="F535" s="90" t="str">
        <f>IF(วันทำงาน!E535&lt;&gt;"",วันทำงาน!E535,"")</f>
        <v/>
      </c>
      <c r="G535" s="124" t="str">
        <f>IF(วันทำงาน!F535&lt;&gt;"",วันทำงาน!F535,"")</f>
        <v/>
      </c>
      <c r="H535" s="136" t="str">
        <f>IF(F535="Salesman",วันทำงาน!G535,"")</f>
        <v/>
      </c>
      <c r="I535" s="141" t="str">
        <f>IF($H535="","",AB535/$R535*(100%-เงื่อนไข!$B$4))</f>
        <v/>
      </c>
      <c r="J535" s="141" t="str">
        <f>IF($H535="","",AK535/$R535*(100%-เงื่อนไข!$B$4))</f>
        <v/>
      </c>
      <c r="K535" s="141" t="str">
        <f>IF($H535="","",AT535/$R535*(100%-เงื่อนไข!$B$4))</f>
        <v/>
      </c>
      <c r="L535" s="141" t="str">
        <f t="shared" si="114"/>
        <v/>
      </c>
      <c r="M535" s="142" t="str">
        <f>IF((OR(วันทำงาน!H535="",$F$1="")),"",IF(F535="Salesman",วันทำงาน!H535,""))</f>
        <v/>
      </c>
      <c r="N535" s="111">
        <f>IF($M535="",0,IF($X535="P",Y535*เงื่อนไข!$C$5,0))</f>
        <v>0</v>
      </c>
      <c r="O535" s="111">
        <f>IF($M535="",0,IF($X535="P",AH535*เงื่อนไข!$C$5,0))</f>
        <v>0</v>
      </c>
      <c r="P535" s="141">
        <f>IF($M535="",0,IF($X535="P",AQ535*เงื่อนไข!$C$5,0))</f>
        <v>0</v>
      </c>
      <c r="Q535" s="141">
        <f t="shared" si="115"/>
        <v>0</v>
      </c>
      <c r="R535" s="124" t="str">
        <f>IF($A535="","",IF(วันทำงาน!J535&lt;&gt;"",วันทำงาน!J535,""))</f>
        <v/>
      </c>
      <c r="S535" s="124" t="str">
        <f>IF($A535="","",IF(วันทำงาน!K535&lt;&gt;"",วันทำงาน!K535,""))</f>
        <v/>
      </c>
      <c r="T535" s="156">
        <f>IF(วันทำงาน!AZ535&lt;&gt;"",IF(วันทำงาน!AZ535&gt;S535,S535,วันทำงาน!AZ535),"")</f>
        <v>1</v>
      </c>
      <c r="U535" s="106" t="str">
        <f>IF(A535="","",เงื่อนไข!C$4)</f>
        <v/>
      </c>
      <c r="V535" s="106">
        <f t="shared" si="116"/>
        <v>0</v>
      </c>
      <c r="W535" s="105" t="str">
        <f t="shared" si="117"/>
        <v/>
      </c>
      <c r="X535" s="186" t="str">
        <f t="shared" si="118"/>
        <v/>
      </c>
      <c r="Y535" s="184">
        <f>วันทำงาน!AQ535</f>
        <v>0</v>
      </c>
      <c r="Z535" s="150"/>
      <c r="AA535" s="150">
        <f>IF($W535="",0,IF($W535&gt;=100%,เงื่อนไข!$H$4,IF($W535&gt;=80%,เงื่อนไข!$G$4,IF($W535&gt;=50%,เงื่อนไข!$F$4,IF($W535&lt;50%,เงื่อนไข!$E$4)))))</f>
        <v>0</v>
      </c>
      <c r="AB535" s="179">
        <f t="shared" si="119"/>
        <v>0</v>
      </c>
      <c r="AC535" s="141">
        <f t="shared" si="120"/>
        <v>0</v>
      </c>
      <c r="AD535" s="175">
        <f>IF(AB535=0,0,AB535/$R535*เงื่อนไข!$B$4)</f>
        <v>0</v>
      </c>
      <c r="AE535" s="181">
        <f t="shared" si="125"/>
        <v>0</v>
      </c>
      <c r="AF535" s="175">
        <f>SUMIF(วันทำงาน!$F$554:$F$687,$B535,วันทำงาน!$J$554:$J$687)</f>
        <v>0</v>
      </c>
      <c r="AG535" s="182">
        <f>IF((AND($W535&gt;=100%,$W535&lt;&gt;"")),เงื่อนไข!$F$8*Y535/$V535,0)</f>
        <v>0</v>
      </c>
      <c r="AH535" s="181">
        <f>SUM(วันทำงาน!AR535:AT535,วันทำงาน!AV535:AX535)</f>
        <v>0</v>
      </c>
      <c r="AI535" s="150"/>
      <c r="AJ535" s="150">
        <f>IF($W535="",0,IF($W535&gt;=100%,เงื่อนไข!$L$4,IF($W535&gt;=80%,เงื่อนไข!$K$4,IF($W535&gt;=50%,เงื่อนไข!$J$4,IF($W535&lt;50%,เงื่อนไข!$I$4)))))</f>
        <v>0</v>
      </c>
      <c r="AK535" s="179">
        <f t="shared" si="121"/>
        <v>0</v>
      </c>
      <c r="AL535" s="175">
        <f t="shared" si="122"/>
        <v>0</v>
      </c>
      <c r="AM535" s="175">
        <f>IF(AK535=0,0,AK535/$R535*เงื่อนไข!$B$4)</f>
        <v>0</v>
      </c>
      <c r="AN535" s="181">
        <f t="shared" si="126"/>
        <v>0</v>
      </c>
      <c r="AO535" s="175">
        <f>SUMIF(วันทำงาน!$F$554:$F$687,$B535,วันทำงาน!$K$554:$K$687)</f>
        <v>0</v>
      </c>
      <c r="AP535" s="182">
        <f>IF((AND($W535&gt;=100%,$W535&lt;&gt;"")),เงื่อนไข!$F$8*AH535/$V535,0)</f>
        <v>0</v>
      </c>
      <c r="AQ535" s="184">
        <f>วันทำงาน!AU535</f>
        <v>0</v>
      </c>
      <c r="AR535" s="150"/>
      <c r="AS535" s="150">
        <f>IF(W535="",0,IF($W535&gt;=100%,เงื่อนไข!$P$4,IF($W535&gt;=80%,เงื่อนไข!$O$4,IF($W535&gt;=50%,เงื่อนไข!$N$4,IF($W535&lt;50%,เงื่อนไข!$M$4)))))</f>
        <v>0</v>
      </c>
      <c r="AT535" s="179">
        <f t="shared" si="123"/>
        <v>0</v>
      </c>
      <c r="AU535" s="175">
        <f t="shared" si="124"/>
        <v>0</v>
      </c>
      <c r="AV535" s="175">
        <f>IF(AT535=0,0,AT535/$R535*เงื่อนไข!$B$4)</f>
        <v>0</v>
      </c>
      <c r="AW535" s="181">
        <f t="shared" si="127"/>
        <v>0</v>
      </c>
      <c r="AX535" s="175">
        <f>SUMIF(วันทำงาน!$F$554:$F$687,$B535,วันทำงาน!$L$554:$L$687)</f>
        <v>0</v>
      </c>
      <c r="AY535" s="182">
        <f>IF((AND($W535&gt;=100%,$W535&lt;&gt;"")),เงื่อนไข!$F$8*AQ535/$V535,0)</f>
        <v>0</v>
      </c>
    </row>
    <row r="536" spans="1:51" s="6" customFormat="1" x14ac:dyDescent="0.25">
      <c r="A536" s="124" t="str">
        <f>IF(วันทำงาน!A536&lt;&gt;"",วันทำงาน!A536,"")</f>
        <v/>
      </c>
      <c r="B536" s="124" t="str">
        <f>IF(วันทำงาน!B536&lt;&gt;"",วันทำงาน!B536,"")</f>
        <v/>
      </c>
      <c r="C536" s="124"/>
      <c r="D536" s="124" t="str">
        <f>IF(วันทำงาน!C536&lt;&gt;"",วันทำงาน!C536,"")</f>
        <v/>
      </c>
      <c r="E536" s="125" t="str">
        <f>IF(วันทำงาน!D536&lt;&gt;"",วันทำงาน!D536,"")</f>
        <v/>
      </c>
      <c r="F536" s="90" t="str">
        <f>IF(วันทำงาน!E536&lt;&gt;"",วันทำงาน!E536,"")</f>
        <v/>
      </c>
      <c r="G536" s="124" t="str">
        <f>IF(วันทำงาน!F536&lt;&gt;"",วันทำงาน!F536,"")</f>
        <v/>
      </c>
      <c r="H536" s="136" t="str">
        <f>IF(F536="Salesman",วันทำงาน!G536,"")</f>
        <v/>
      </c>
      <c r="I536" s="141" t="str">
        <f>IF($H536="","",AB536/$R536*(100%-เงื่อนไข!$B$4))</f>
        <v/>
      </c>
      <c r="J536" s="141" t="str">
        <f>IF($H536="","",AK536/$R536*(100%-เงื่อนไข!$B$4))</f>
        <v/>
      </c>
      <c r="K536" s="141" t="str">
        <f>IF($H536="","",AT536/$R536*(100%-เงื่อนไข!$B$4))</f>
        <v/>
      </c>
      <c r="L536" s="141" t="str">
        <f t="shared" si="114"/>
        <v/>
      </c>
      <c r="M536" s="142" t="str">
        <f>IF((OR(วันทำงาน!H536="",$F$1="")),"",IF(F536="Salesman",วันทำงาน!H536,""))</f>
        <v/>
      </c>
      <c r="N536" s="111">
        <f>IF($M536="",0,IF($X536="P",Y536*เงื่อนไข!$C$5,0))</f>
        <v>0</v>
      </c>
      <c r="O536" s="111">
        <f>IF($M536="",0,IF($X536="P",AH536*เงื่อนไข!$C$5,0))</f>
        <v>0</v>
      </c>
      <c r="P536" s="141">
        <f>IF($M536="",0,IF($X536="P",AQ536*เงื่อนไข!$C$5,0))</f>
        <v>0</v>
      </c>
      <c r="Q536" s="141">
        <f t="shared" si="115"/>
        <v>0</v>
      </c>
      <c r="R536" s="124" t="str">
        <f>IF($A536="","",IF(วันทำงาน!J536&lt;&gt;"",วันทำงาน!J536,""))</f>
        <v/>
      </c>
      <c r="S536" s="124" t="str">
        <f>IF($A536="","",IF(วันทำงาน!K536&lt;&gt;"",วันทำงาน!K536,""))</f>
        <v/>
      </c>
      <c r="T536" s="156">
        <f>IF(วันทำงาน!AZ536&lt;&gt;"",IF(วันทำงาน!AZ536&gt;S536,S536,วันทำงาน!AZ536),"")</f>
        <v>1</v>
      </c>
      <c r="U536" s="106" t="str">
        <f>IF(A536="","",เงื่อนไข!C$4)</f>
        <v/>
      </c>
      <c r="V536" s="106">
        <f t="shared" si="116"/>
        <v>0</v>
      </c>
      <c r="W536" s="105" t="str">
        <f t="shared" si="117"/>
        <v/>
      </c>
      <c r="X536" s="186" t="str">
        <f t="shared" si="118"/>
        <v/>
      </c>
      <c r="Y536" s="184">
        <f>วันทำงาน!AQ536</f>
        <v>0</v>
      </c>
      <c r="Z536" s="150"/>
      <c r="AA536" s="150">
        <f>IF($W536="",0,IF($W536&gt;=100%,เงื่อนไข!$H$4,IF($W536&gt;=80%,เงื่อนไข!$G$4,IF($W536&gt;=50%,เงื่อนไข!$F$4,IF($W536&lt;50%,เงื่อนไข!$E$4)))))</f>
        <v>0</v>
      </c>
      <c r="AB536" s="179">
        <f t="shared" si="119"/>
        <v>0</v>
      </c>
      <c r="AC536" s="141">
        <f t="shared" si="120"/>
        <v>0</v>
      </c>
      <c r="AD536" s="175">
        <f>IF(AB536=0,0,AB536/$R536*เงื่อนไข!$B$4)</f>
        <v>0</v>
      </c>
      <c r="AE536" s="181">
        <f t="shared" si="125"/>
        <v>0</v>
      </c>
      <c r="AF536" s="175">
        <f>SUMIF(วันทำงาน!$F$554:$F$687,$B536,วันทำงาน!$J$554:$J$687)</f>
        <v>0</v>
      </c>
      <c r="AG536" s="182">
        <f>IF((AND($W536&gt;=100%,$W536&lt;&gt;"")),เงื่อนไข!$F$8*Y536/$V536,0)</f>
        <v>0</v>
      </c>
      <c r="AH536" s="181">
        <f>SUM(วันทำงาน!AR536:AT536,วันทำงาน!AV536:AX536)</f>
        <v>0</v>
      </c>
      <c r="AI536" s="150"/>
      <c r="AJ536" s="150">
        <f>IF($W536="",0,IF($W536&gt;=100%,เงื่อนไข!$L$4,IF($W536&gt;=80%,เงื่อนไข!$K$4,IF($W536&gt;=50%,เงื่อนไข!$J$4,IF($W536&lt;50%,เงื่อนไข!$I$4)))))</f>
        <v>0</v>
      </c>
      <c r="AK536" s="179">
        <f t="shared" si="121"/>
        <v>0</v>
      </c>
      <c r="AL536" s="175">
        <f t="shared" si="122"/>
        <v>0</v>
      </c>
      <c r="AM536" s="175">
        <f>IF(AK536=0,0,AK536/$R536*เงื่อนไข!$B$4)</f>
        <v>0</v>
      </c>
      <c r="AN536" s="181">
        <f t="shared" si="126"/>
        <v>0</v>
      </c>
      <c r="AO536" s="175">
        <f>SUMIF(วันทำงาน!$F$554:$F$687,$B536,วันทำงาน!$K$554:$K$687)</f>
        <v>0</v>
      </c>
      <c r="AP536" s="182">
        <f>IF((AND($W536&gt;=100%,$W536&lt;&gt;"")),เงื่อนไข!$F$8*AH536/$V536,0)</f>
        <v>0</v>
      </c>
      <c r="AQ536" s="184">
        <f>วันทำงาน!AU536</f>
        <v>0</v>
      </c>
      <c r="AR536" s="150"/>
      <c r="AS536" s="150">
        <f>IF(W536="",0,IF($W536&gt;=100%,เงื่อนไข!$P$4,IF($W536&gt;=80%,เงื่อนไข!$O$4,IF($W536&gt;=50%,เงื่อนไข!$N$4,IF($W536&lt;50%,เงื่อนไข!$M$4)))))</f>
        <v>0</v>
      </c>
      <c r="AT536" s="179">
        <f t="shared" si="123"/>
        <v>0</v>
      </c>
      <c r="AU536" s="175">
        <f t="shared" si="124"/>
        <v>0</v>
      </c>
      <c r="AV536" s="175">
        <f>IF(AT536=0,0,AT536/$R536*เงื่อนไข!$B$4)</f>
        <v>0</v>
      </c>
      <c r="AW536" s="181">
        <f t="shared" si="127"/>
        <v>0</v>
      </c>
      <c r="AX536" s="175">
        <f>SUMIF(วันทำงาน!$F$554:$F$687,$B536,วันทำงาน!$L$554:$L$687)</f>
        <v>0</v>
      </c>
      <c r="AY536" s="182">
        <f>IF((AND($W536&gt;=100%,$W536&lt;&gt;"")),เงื่อนไข!$F$8*AQ536/$V536,0)</f>
        <v>0</v>
      </c>
    </row>
    <row r="537" spans="1:51" s="6" customFormat="1" x14ac:dyDescent="0.25">
      <c r="A537" s="124" t="str">
        <f>IF(วันทำงาน!A537&lt;&gt;"",วันทำงาน!A537,"")</f>
        <v/>
      </c>
      <c r="B537" s="124" t="str">
        <f>IF(วันทำงาน!B537&lt;&gt;"",วันทำงาน!B537,"")</f>
        <v/>
      </c>
      <c r="C537" s="124"/>
      <c r="D537" s="124" t="str">
        <f>IF(วันทำงาน!C537&lt;&gt;"",วันทำงาน!C537,"")</f>
        <v/>
      </c>
      <c r="E537" s="125" t="str">
        <f>IF(วันทำงาน!D537&lt;&gt;"",วันทำงาน!D537,"")</f>
        <v/>
      </c>
      <c r="F537" s="90" t="str">
        <f>IF(วันทำงาน!E537&lt;&gt;"",วันทำงาน!E537,"")</f>
        <v/>
      </c>
      <c r="G537" s="124" t="str">
        <f>IF(วันทำงาน!F537&lt;&gt;"",วันทำงาน!F537,"")</f>
        <v/>
      </c>
      <c r="H537" s="136" t="str">
        <f>IF(F537="Salesman",วันทำงาน!G537,"")</f>
        <v/>
      </c>
      <c r="I537" s="141" t="str">
        <f>IF($H537="","",AB537/$R537*(100%-เงื่อนไข!$B$4))</f>
        <v/>
      </c>
      <c r="J537" s="141" t="str">
        <f>IF($H537="","",AK537/$R537*(100%-เงื่อนไข!$B$4))</f>
        <v/>
      </c>
      <c r="K537" s="141" t="str">
        <f>IF($H537="","",AT537/$R537*(100%-เงื่อนไข!$B$4))</f>
        <v/>
      </c>
      <c r="L537" s="141" t="str">
        <f t="shared" si="114"/>
        <v/>
      </c>
      <c r="M537" s="142" t="str">
        <f>IF((OR(วันทำงาน!H537="",$F$1="")),"",IF(F537="Salesman",วันทำงาน!H537,""))</f>
        <v/>
      </c>
      <c r="N537" s="111">
        <f>IF($M537="",0,IF($X537="P",Y537*เงื่อนไข!$C$5,0))</f>
        <v>0</v>
      </c>
      <c r="O537" s="111">
        <f>IF($M537="",0,IF($X537="P",AH537*เงื่อนไข!$C$5,0))</f>
        <v>0</v>
      </c>
      <c r="P537" s="141">
        <f>IF($M537="",0,IF($X537="P",AQ537*เงื่อนไข!$C$5,0))</f>
        <v>0</v>
      </c>
      <c r="Q537" s="141">
        <f t="shared" si="115"/>
        <v>0</v>
      </c>
      <c r="R537" s="124" t="str">
        <f>IF($A537="","",IF(วันทำงาน!J537&lt;&gt;"",วันทำงาน!J537,""))</f>
        <v/>
      </c>
      <c r="S537" s="124" t="str">
        <f>IF($A537="","",IF(วันทำงาน!K537&lt;&gt;"",วันทำงาน!K537,""))</f>
        <v/>
      </c>
      <c r="T537" s="156">
        <f>IF(วันทำงาน!AZ537&lt;&gt;"",IF(วันทำงาน!AZ537&gt;S537,S537,วันทำงาน!AZ537),"")</f>
        <v>1</v>
      </c>
      <c r="U537" s="106" t="str">
        <f>IF(A537="","",เงื่อนไข!C$4)</f>
        <v/>
      </c>
      <c r="V537" s="106">
        <f t="shared" si="116"/>
        <v>0</v>
      </c>
      <c r="W537" s="105" t="str">
        <f t="shared" si="117"/>
        <v/>
      </c>
      <c r="X537" s="186" t="str">
        <f t="shared" si="118"/>
        <v/>
      </c>
      <c r="Y537" s="184">
        <f>วันทำงาน!AQ537</f>
        <v>0</v>
      </c>
      <c r="Z537" s="150"/>
      <c r="AA537" s="150">
        <f>IF($W537="",0,IF($W537&gt;=100%,เงื่อนไข!$H$4,IF($W537&gt;=80%,เงื่อนไข!$G$4,IF($W537&gt;=50%,เงื่อนไข!$F$4,IF($W537&lt;50%,เงื่อนไข!$E$4)))))</f>
        <v>0</v>
      </c>
      <c r="AB537" s="179">
        <f t="shared" si="119"/>
        <v>0</v>
      </c>
      <c r="AC537" s="141">
        <f t="shared" si="120"/>
        <v>0</v>
      </c>
      <c r="AD537" s="175">
        <f>IF(AB537=0,0,AB537/$R537*เงื่อนไข!$B$4)</f>
        <v>0</v>
      </c>
      <c r="AE537" s="181">
        <f t="shared" si="125"/>
        <v>0</v>
      </c>
      <c r="AF537" s="175">
        <f>SUMIF(วันทำงาน!$F$554:$F$687,$B537,วันทำงาน!$J$554:$J$687)</f>
        <v>0</v>
      </c>
      <c r="AG537" s="182">
        <f>IF((AND($W537&gt;=100%,$W537&lt;&gt;"")),เงื่อนไข!$F$8*Y537/$V537,0)</f>
        <v>0</v>
      </c>
      <c r="AH537" s="181">
        <f>SUM(วันทำงาน!AR537:AT537,วันทำงาน!AV537:AX537)</f>
        <v>0</v>
      </c>
      <c r="AI537" s="150"/>
      <c r="AJ537" s="150">
        <f>IF($W537="",0,IF($W537&gt;=100%,เงื่อนไข!$L$4,IF($W537&gt;=80%,เงื่อนไข!$K$4,IF($W537&gt;=50%,เงื่อนไข!$J$4,IF($W537&lt;50%,เงื่อนไข!$I$4)))))</f>
        <v>0</v>
      </c>
      <c r="AK537" s="179">
        <f t="shared" si="121"/>
        <v>0</v>
      </c>
      <c r="AL537" s="175">
        <f t="shared" si="122"/>
        <v>0</v>
      </c>
      <c r="AM537" s="175">
        <f>IF(AK537=0,0,AK537/$R537*เงื่อนไข!$B$4)</f>
        <v>0</v>
      </c>
      <c r="AN537" s="181">
        <f t="shared" si="126"/>
        <v>0</v>
      </c>
      <c r="AO537" s="175">
        <f>SUMIF(วันทำงาน!$F$554:$F$687,$B537,วันทำงาน!$K$554:$K$687)</f>
        <v>0</v>
      </c>
      <c r="AP537" s="182">
        <f>IF((AND($W537&gt;=100%,$W537&lt;&gt;"")),เงื่อนไข!$F$8*AH537/$V537,0)</f>
        <v>0</v>
      </c>
      <c r="AQ537" s="184">
        <f>วันทำงาน!AU537</f>
        <v>0</v>
      </c>
      <c r="AR537" s="150"/>
      <c r="AS537" s="150">
        <f>IF(W537="",0,IF($W537&gt;=100%,เงื่อนไข!$P$4,IF($W537&gt;=80%,เงื่อนไข!$O$4,IF($W537&gt;=50%,เงื่อนไข!$N$4,IF($W537&lt;50%,เงื่อนไข!$M$4)))))</f>
        <v>0</v>
      </c>
      <c r="AT537" s="179">
        <f t="shared" si="123"/>
        <v>0</v>
      </c>
      <c r="AU537" s="175">
        <f t="shared" si="124"/>
        <v>0</v>
      </c>
      <c r="AV537" s="175">
        <f>IF(AT537=0,0,AT537/$R537*เงื่อนไข!$B$4)</f>
        <v>0</v>
      </c>
      <c r="AW537" s="181">
        <f t="shared" si="127"/>
        <v>0</v>
      </c>
      <c r="AX537" s="175">
        <f>SUMIF(วันทำงาน!$F$554:$F$687,$B537,วันทำงาน!$L$554:$L$687)</f>
        <v>0</v>
      </c>
      <c r="AY537" s="182">
        <f>IF((AND($W537&gt;=100%,$W537&lt;&gt;"")),เงื่อนไข!$F$8*AQ537/$V537,0)</f>
        <v>0</v>
      </c>
    </row>
    <row r="538" spans="1:51" s="6" customFormat="1" x14ac:dyDescent="0.25">
      <c r="A538" s="124" t="str">
        <f>IF(วันทำงาน!A538&lt;&gt;"",วันทำงาน!A538,"")</f>
        <v/>
      </c>
      <c r="B538" s="124" t="str">
        <f>IF(วันทำงาน!B538&lt;&gt;"",วันทำงาน!B538,"")</f>
        <v/>
      </c>
      <c r="C538" s="124"/>
      <c r="D538" s="124" t="str">
        <f>IF(วันทำงาน!C538&lt;&gt;"",วันทำงาน!C538,"")</f>
        <v/>
      </c>
      <c r="E538" s="125" t="str">
        <f>IF(วันทำงาน!D538&lt;&gt;"",วันทำงาน!D538,"")</f>
        <v/>
      </c>
      <c r="F538" s="90" t="str">
        <f>IF(วันทำงาน!E538&lt;&gt;"",วันทำงาน!E538,"")</f>
        <v/>
      </c>
      <c r="G538" s="124" t="str">
        <f>IF(วันทำงาน!F538&lt;&gt;"",วันทำงาน!F538,"")</f>
        <v/>
      </c>
      <c r="H538" s="136" t="str">
        <f>IF(F538="Salesman",วันทำงาน!G538,"")</f>
        <v/>
      </c>
      <c r="I538" s="141" t="str">
        <f>IF($H538="","",AB538/$R538*(100%-เงื่อนไข!$B$4))</f>
        <v/>
      </c>
      <c r="J538" s="141" t="str">
        <f>IF($H538="","",AK538/$R538*(100%-เงื่อนไข!$B$4))</f>
        <v/>
      </c>
      <c r="K538" s="141" t="str">
        <f>IF($H538="","",AT538/$R538*(100%-เงื่อนไข!$B$4))</f>
        <v/>
      </c>
      <c r="L538" s="141" t="str">
        <f t="shared" si="114"/>
        <v/>
      </c>
      <c r="M538" s="142" t="str">
        <f>IF((OR(วันทำงาน!H538="",$F$1="")),"",IF(F538="Salesman",วันทำงาน!H538,""))</f>
        <v/>
      </c>
      <c r="N538" s="111">
        <f>IF($M538="",0,IF($X538="P",Y538*เงื่อนไข!$C$5,0))</f>
        <v>0</v>
      </c>
      <c r="O538" s="111">
        <f>IF($M538="",0,IF($X538="P",AH538*เงื่อนไข!$C$5,0))</f>
        <v>0</v>
      </c>
      <c r="P538" s="141">
        <f>IF($M538="",0,IF($X538="P",AQ538*เงื่อนไข!$C$5,0))</f>
        <v>0</v>
      </c>
      <c r="Q538" s="141">
        <f t="shared" si="115"/>
        <v>0</v>
      </c>
      <c r="R538" s="124" t="str">
        <f>IF($A538="","",IF(วันทำงาน!J538&lt;&gt;"",วันทำงาน!J538,""))</f>
        <v/>
      </c>
      <c r="S538" s="124" t="str">
        <f>IF($A538="","",IF(วันทำงาน!K538&lt;&gt;"",วันทำงาน!K538,""))</f>
        <v/>
      </c>
      <c r="T538" s="156">
        <f>IF(วันทำงาน!AZ538&lt;&gt;"",IF(วันทำงาน!AZ538&gt;S538,S538,วันทำงาน!AZ538),"")</f>
        <v>1</v>
      </c>
      <c r="U538" s="106" t="str">
        <f>IF(A538="","",เงื่อนไข!C$4)</f>
        <v/>
      </c>
      <c r="V538" s="106">
        <f t="shared" si="116"/>
        <v>0</v>
      </c>
      <c r="W538" s="105" t="str">
        <f t="shared" si="117"/>
        <v/>
      </c>
      <c r="X538" s="186" t="str">
        <f t="shared" si="118"/>
        <v/>
      </c>
      <c r="Y538" s="184">
        <f>วันทำงาน!AQ538</f>
        <v>0</v>
      </c>
      <c r="Z538" s="150"/>
      <c r="AA538" s="150">
        <f>IF($W538="",0,IF($W538&gt;=100%,เงื่อนไข!$H$4,IF($W538&gt;=80%,เงื่อนไข!$G$4,IF($W538&gt;=50%,เงื่อนไข!$F$4,IF($W538&lt;50%,เงื่อนไข!$E$4)))))</f>
        <v>0</v>
      </c>
      <c r="AB538" s="179">
        <f t="shared" si="119"/>
        <v>0</v>
      </c>
      <c r="AC538" s="141">
        <f t="shared" si="120"/>
        <v>0</v>
      </c>
      <c r="AD538" s="175">
        <f>IF(AB538=0,0,AB538/$R538*เงื่อนไข!$B$4)</f>
        <v>0</v>
      </c>
      <c r="AE538" s="181">
        <f t="shared" si="125"/>
        <v>0</v>
      </c>
      <c r="AF538" s="175">
        <f>SUMIF(วันทำงาน!$F$554:$F$687,$B538,วันทำงาน!$J$554:$J$687)</f>
        <v>0</v>
      </c>
      <c r="AG538" s="182">
        <f>IF((AND($W538&gt;=100%,$W538&lt;&gt;"")),เงื่อนไข!$F$8*Y538/$V538,0)</f>
        <v>0</v>
      </c>
      <c r="AH538" s="181">
        <f>SUM(วันทำงาน!AR538:AT538,วันทำงาน!AV538:AX538)</f>
        <v>0</v>
      </c>
      <c r="AI538" s="150"/>
      <c r="AJ538" s="150">
        <f>IF($W538="",0,IF($W538&gt;=100%,เงื่อนไข!$L$4,IF($W538&gt;=80%,เงื่อนไข!$K$4,IF($W538&gt;=50%,เงื่อนไข!$J$4,IF($W538&lt;50%,เงื่อนไข!$I$4)))))</f>
        <v>0</v>
      </c>
      <c r="AK538" s="179">
        <f t="shared" si="121"/>
        <v>0</v>
      </c>
      <c r="AL538" s="175">
        <f t="shared" si="122"/>
        <v>0</v>
      </c>
      <c r="AM538" s="175">
        <f>IF(AK538=0,0,AK538/$R538*เงื่อนไข!$B$4)</f>
        <v>0</v>
      </c>
      <c r="AN538" s="181">
        <f t="shared" si="126"/>
        <v>0</v>
      </c>
      <c r="AO538" s="175">
        <f>SUMIF(วันทำงาน!$F$554:$F$687,$B538,วันทำงาน!$K$554:$K$687)</f>
        <v>0</v>
      </c>
      <c r="AP538" s="182">
        <f>IF((AND($W538&gt;=100%,$W538&lt;&gt;"")),เงื่อนไข!$F$8*AH538/$V538,0)</f>
        <v>0</v>
      </c>
      <c r="AQ538" s="184">
        <f>วันทำงาน!AU538</f>
        <v>0</v>
      </c>
      <c r="AR538" s="150"/>
      <c r="AS538" s="150">
        <f>IF(W538="",0,IF($W538&gt;=100%,เงื่อนไข!$P$4,IF($W538&gt;=80%,เงื่อนไข!$O$4,IF($W538&gt;=50%,เงื่อนไข!$N$4,IF($W538&lt;50%,เงื่อนไข!$M$4)))))</f>
        <v>0</v>
      </c>
      <c r="AT538" s="179">
        <f t="shared" si="123"/>
        <v>0</v>
      </c>
      <c r="AU538" s="175">
        <f t="shared" si="124"/>
        <v>0</v>
      </c>
      <c r="AV538" s="175">
        <f>IF(AT538=0,0,AT538/$R538*เงื่อนไข!$B$4)</f>
        <v>0</v>
      </c>
      <c r="AW538" s="181">
        <f t="shared" si="127"/>
        <v>0</v>
      </c>
      <c r="AX538" s="175">
        <f>SUMIF(วันทำงาน!$F$554:$F$687,$B538,วันทำงาน!$L$554:$L$687)</f>
        <v>0</v>
      </c>
      <c r="AY538" s="182">
        <f>IF((AND($W538&gt;=100%,$W538&lt;&gt;"")),เงื่อนไข!$F$8*AQ538/$V538,0)</f>
        <v>0</v>
      </c>
    </row>
    <row r="539" spans="1:51" s="6" customFormat="1" x14ac:dyDescent="0.25">
      <c r="A539" s="124" t="str">
        <f>IF(วันทำงาน!A539&lt;&gt;"",วันทำงาน!A539,"")</f>
        <v/>
      </c>
      <c r="B539" s="124" t="str">
        <f>IF(วันทำงาน!B539&lt;&gt;"",วันทำงาน!B539,"")</f>
        <v/>
      </c>
      <c r="C539" s="124"/>
      <c r="D539" s="124" t="str">
        <f>IF(วันทำงาน!C539&lt;&gt;"",วันทำงาน!C539,"")</f>
        <v/>
      </c>
      <c r="E539" s="125" t="str">
        <f>IF(วันทำงาน!D539&lt;&gt;"",วันทำงาน!D539,"")</f>
        <v/>
      </c>
      <c r="F539" s="90" t="str">
        <f>IF(วันทำงาน!E539&lt;&gt;"",วันทำงาน!E539,"")</f>
        <v/>
      </c>
      <c r="G539" s="124" t="str">
        <f>IF(วันทำงาน!F539&lt;&gt;"",วันทำงาน!F539,"")</f>
        <v/>
      </c>
      <c r="H539" s="136" t="str">
        <f>IF(F539="Salesman",วันทำงาน!G539,"")</f>
        <v/>
      </c>
      <c r="I539" s="141" t="str">
        <f>IF($H539="","",AB539/$R539*(100%-เงื่อนไข!$B$4))</f>
        <v/>
      </c>
      <c r="J539" s="141" t="str">
        <f>IF($H539="","",AK539/$R539*(100%-เงื่อนไข!$B$4))</f>
        <v/>
      </c>
      <c r="K539" s="141" t="str">
        <f>IF($H539="","",AT539/$R539*(100%-เงื่อนไข!$B$4))</f>
        <v/>
      </c>
      <c r="L539" s="141" t="str">
        <f t="shared" si="114"/>
        <v/>
      </c>
      <c r="M539" s="142" t="str">
        <f>IF((OR(วันทำงาน!H539="",$F$1="")),"",IF(F539="Salesman",วันทำงาน!H539,""))</f>
        <v/>
      </c>
      <c r="N539" s="111">
        <f>IF($M539="",0,IF($X539="P",Y539*เงื่อนไข!$C$5,0))</f>
        <v>0</v>
      </c>
      <c r="O539" s="111">
        <f>IF($M539="",0,IF($X539="P",AH539*เงื่อนไข!$C$5,0))</f>
        <v>0</v>
      </c>
      <c r="P539" s="141">
        <f>IF($M539="",0,IF($X539="P",AQ539*เงื่อนไข!$C$5,0))</f>
        <v>0</v>
      </c>
      <c r="Q539" s="141">
        <f t="shared" si="115"/>
        <v>0</v>
      </c>
      <c r="R539" s="124" t="str">
        <f>IF($A539="","",IF(วันทำงาน!J539&lt;&gt;"",วันทำงาน!J539,""))</f>
        <v/>
      </c>
      <c r="S539" s="124" t="str">
        <f>IF($A539="","",IF(วันทำงาน!K539&lt;&gt;"",วันทำงาน!K539,""))</f>
        <v/>
      </c>
      <c r="T539" s="156">
        <f>IF(วันทำงาน!AZ539&lt;&gt;"",IF(วันทำงาน!AZ539&gt;S539,S539,วันทำงาน!AZ539),"")</f>
        <v>1</v>
      </c>
      <c r="U539" s="106" t="str">
        <f>IF(A539="","",เงื่อนไข!C$4)</f>
        <v/>
      </c>
      <c r="V539" s="106">
        <f t="shared" si="116"/>
        <v>0</v>
      </c>
      <c r="W539" s="105" t="str">
        <f t="shared" si="117"/>
        <v/>
      </c>
      <c r="X539" s="186" t="str">
        <f t="shared" si="118"/>
        <v/>
      </c>
      <c r="Y539" s="184">
        <f>วันทำงาน!AQ539</f>
        <v>0</v>
      </c>
      <c r="Z539" s="150"/>
      <c r="AA539" s="150">
        <f>IF($W539="",0,IF($W539&gt;=100%,เงื่อนไข!$H$4,IF($W539&gt;=80%,เงื่อนไข!$G$4,IF($W539&gt;=50%,เงื่อนไข!$F$4,IF($W539&lt;50%,เงื่อนไข!$E$4)))))</f>
        <v>0</v>
      </c>
      <c r="AB539" s="179">
        <f t="shared" si="119"/>
        <v>0</v>
      </c>
      <c r="AC539" s="141">
        <f t="shared" si="120"/>
        <v>0</v>
      </c>
      <c r="AD539" s="175">
        <f>IF(AB539=0,0,AB539/$R539*เงื่อนไข!$B$4)</f>
        <v>0</v>
      </c>
      <c r="AE539" s="181">
        <f t="shared" si="125"/>
        <v>0</v>
      </c>
      <c r="AF539" s="175">
        <f>SUMIF(วันทำงาน!$F$554:$F$687,$B539,วันทำงาน!$J$554:$J$687)</f>
        <v>0</v>
      </c>
      <c r="AG539" s="182">
        <f>IF((AND($W539&gt;=100%,$W539&lt;&gt;"")),เงื่อนไข!$F$8*Y539/$V539,0)</f>
        <v>0</v>
      </c>
      <c r="AH539" s="181">
        <f>SUM(วันทำงาน!AR539:AT539,วันทำงาน!AV539:AX539)</f>
        <v>0</v>
      </c>
      <c r="AI539" s="150"/>
      <c r="AJ539" s="150">
        <f>IF($W539="",0,IF($W539&gt;=100%,เงื่อนไข!$L$4,IF($W539&gt;=80%,เงื่อนไข!$K$4,IF($W539&gt;=50%,เงื่อนไข!$J$4,IF($W539&lt;50%,เงื่อนไข!$I$4)))))</f>
        <v>0</v>
      </c>
      <c r="AK539" s="179">
        <f t="shared" si="121"/>
        <v>0</v>
      </c>
      <c r="AL539" s="175">
        <f t="shared" si="122"/>
        <v>0</v>
      </c>
      <c r="AM539" s="175">
        <f>IF(AK539=0,0,AK539/$R539*เงื่อนไข!$B$4)</f>
        <v>0</v>
      </c>
      <c r="AN539" s="181">
        <f t="shared" si="126"/>
        <v>0</v>
      </c>
      <c r="AO539" s="175">
        <f>SUMIF(วันทำงาน!$F$554:$F$687,$B539,วันทำงาน!$K$554:$K$687)</f>
        <v>0</v>
      </c>
      <c r="AP539" s="182">
        <f>IF((AND($W539&gt;=100%,$W539&lt;&gt;"")),เงื่อนไข!$F$8*AH539/$V539,0)</f>
        <v>0</v>
      </c>
      <c r="AQ539" s="184">
        <f>วันทำงาน!AU539</f>
        <v>0</v>
      </c>
      <c r="AR539" s="150"/>
      <c r="AS539" s="150">
        <f>IF(W539="",0,IF($W539&gt;=100%,เงื่อนไข!$P$4,IF($W539&gt;=80%,เงื่อนไข!$O$4,IF($W539&gt;=50%,เงื่อนไข!$N$4,IF($W539&lt;50%,เงื่อนไข!$M$4)))))</f>
        <v>0</v>
      </c>
      <c r="AT539" s="179">
        <f t="shared" si="123"/>
        <v>0</v>
      </c>
      <c r="AU539" s="175">
        <f t="shared" si="124"/>
        <v>0</v>
      </c>
      <c r="AV539" s="175">
        <f>IF(AT539=0,0,AT539/$R539*เงื่อนไข!$B$4)</f>
        <v>0</v>
      </c>
      <c r="AW539" s="181">
        <f t="shared" si="127"/>
        <v>0</v>
      </c>
      <c r="AX539" s="175">
        <f>SUMIF(วันทำงาน!$F$554:$F$687,$B539,วันทำงาน!$L$554:$L$687)</f>
        <v>0</v>
      </c>
      <c r="AY539" s="182">
        <f>IF((AND($W539&gt;=100%,$W539&lt;&gt;"")),เงื่อนไข!$F$8*AQ539/$V539,0)</f>
        <v>0</v>
      </c>
    </row>
    <row r="540" spans="1:51" s="6" customFormat="1" x14ac:dyDescent="0.25">
      <c r="A540" s="124" t="str">
        <f>IF(วันทำงาน!A540&lt;&gt;"",วันทำงาน!A540,"")</f>
        <v/>
      </c>
      <c r="B540" s="124" t="str">
        <f>IF(วันทำงาน!B540&lt;&gt;"",วันทำงาน!B540,"")</f>
        <v/>
      </c>
      <c r="C540" s="124"/>
      <c r="D540" s="124" t="str">
        <f>IF(วันทำงาน!C540&lt;&gt;"",วันทำงาน!C540,"")</f>
        <v/>
      </c>
      <c r="E540" s="125" t="str">
        <f>IF(วันทำงาน!D540&lt;&gt;"",วันทำงาน!D540,"")</f>
        <v/>
      </c>
      <c r="F540" s="90" t="str">
        <f>IF(วันทำงาน!E540&lt;&gt;"",วันทำงาน!E540,"")</f>
        <v/>
      </c>
      <c r="G540" s="124" t="str">
        <f>IF(วันทำงาน!F540&lt;&gt;"",วันทำงาน!F540,"")</f>
        <v/>
      </c>
      <c r="H540" s="136" t="str">
        <f>IF(F540="Salesman",วันทำงาน!G540,"")</f>
        <v/>
      </c>
      <c r="I540" s="141" t="str">
        <f>IF($H540="","",AB540/$R540*(100%-เงื่อนไข!$B$4))</f>
        <v/>
      </c>
      <c r="J540" s="141" t="str">
        <f>IF($H540="","",AK540/$R540*(100%-เงื่อนไข!$B$4))</f>
        <v/>
      </c>
      <c r="K540" s="141" t="str">
        <f>IF($H540="","",AT540/$R540*(100%-เงื่อนไข!$B$4))</f>
        <v/>
      </c>
      <c r="L540" s="141" t="str">
        <f t="shared" si="114"/>
        <v/>
      </c>
      <c r="M540" s="142" t="str">
        <f>IF((OR(วันทำงาน!H540="",$F$1="")),"",IF(F540="Salesman",วันทำงาน!H540,""))</f>
        <v/>
      </c>
      <c r="N540" s="111">
        <f>IF($M540="",0,IF($X540="P",Y540*เงื่อนไข!$C$5,0))</f>
        <v>0</v>
      </c>
      <c r="O540" s="111">
        <f>IF($M540="",0,IF($X540="P",AH540*เงื่อนไข!$C$5,0))</f>
        <v>0</v>
      </c>
      <c r="P540" s="141">
        <f>IF($M540="",0,IF($X540="P",AQ540*เงื่อนไข!$C$5,0))</f>
        <v>0</v>
      </c>
      <c r="Q540" s="141">
        <f t="shared" si="115"/>
        <v>0</v>
      </c>
      <c r="R540" s="124" t="str">
        <f>IF($A540="","",IF(วันทำงาน!J540&lt;&gt;"",วันทำงาน!J540,""))</f>
        <v/>
      </c>
      <c r="S540" s="124" t="str">
        <f>IF($A540="","",IF(วันทำงาน!K540&lt;&gt;"",วันทำงาน!K540,""))</f>
        <v/>
      </c>
      <c r="T540" s="156">
        <f>IF(วันทำงาน!AZ540&lt;&gt;"",IF(วันทำงาน!AZ540&gt;S540,S540,วันทำงาน!AZ540),"")</f>
        <v>1</v>
      </c>
      <c r="U540" s="106" t="str">
        <f>IF(A540="","",เงื่อนไข!C$4)</f>
        <v/>
      </c>
      <c r="V540" s="106">
        <f t="shared" si="116"/>
        <v>0</v>
      </c>
      <c r="W540" s="105" t="str">
        <f t="shared" si="117"/>
        <v/>
      </c>
      <c r="X540" s="186" t="str">
        <f t="shared" si="118"/>
        <v/>
      </c>
      <c r="Y540" s="184">
        <f>วันทำงาน!AQ540</f>
        <v>0</v>
      </c>
      <c r="Z540" s="150"/>
      <c r="AA540" s="150">
        <f>IF($W540="",0,IF($W540&gt;=100%,เงื่อนไข!$H$4,IF($W540&gt;=80%,เงื่อนไข!$G$4,IF($W540&gt;=50%,เงื่อนไข!$F$4,IF($W540&lt;50%,เงื่อนไข!$E$4)))))</f>
        <v>0</v>
      </c>
      <c r="AB540" s="179">
        <f t="shared" si="119"/>
        <v>0</v>
      </c>
      <c r="AC540" s="141">
        <f t="shared" si="120"/>
        <v>0</v>
      </c>
      <c r="AD540" s="175">
        <f>IF(AB540=0,0,AB540/$R540*เงื่อนไข!$B$4)</f>
        <v>0</v>
      </c>
      <c r="AE540" s="181">
        <f t="shared" si="125"/>
        <v>0</v>
      </c>
      <c r="AF540" s="175">
        <f>SUMIF(วันทำงาน!$F$554:$F$687,$B540,วันทำงาน!$J$554:$J$687)</f>
        <v>0</v>
      </c>
      <c r="AG540" s="182">
        <f>IF((AND($W540&gt;=100%,$W540&lt;&gt;"")),เงื่อนไข!$F$8*Y540/$V540,0)</f>
        <v>0</v>
      </c>
      <c r="AH540" s="181">
        <f>SUM(วันทำงาน!AR540:AT540,วันทำงาน!AV540:AX540)</f>
        <v>0</v>
      </c>
      <c r="AI540" s="150"/>
      <c r="AJ540" s="150">
        <f>IF($W540="",0,IF($W540&gt;=100%,เงื่อนไข!$L$4,IF($W540&gt;=80%,เงื่อนไข!$K$4,IF($W540&gt;=50%,เงื่อนไข!$J$4,IF($W540&lt;50%,เงื่อนไข!$I$4)))))</f>
        <v>0</v>
      </c>
      <c r="AK540" s="179">
        <f t="shared" si="121"/>
        <v>0</v>
      </c>
      <c r="AL540" s="175">
        <f t="shared" si="122"/>
        <v>0</v>
      </c>
      <c r="AM540" s="175">
        <f>IF(AK540=0,0,AK540/$R540*เงื่อนไข!$B$4)</f>
        <v>0</v>
      </c>
      <c r="AN540" s="181">
        <f t="shared" si="126"/>
        <v>0</v>
      </c>
      <c r="AO540" s="175">
        <f>SUMIF(วันทำงาน!$F$554:$F$687,$B540,วันทำงาน!$K$554:$K$687)</f>
        <v>0</v>
      </c>
      <c r="AP540" s="182">
        <f>IF((AND($W540&gt;=100%,$W540&lt;&gt;"")),เงื่อนไข!$F$8*AH540/$V540,0)</f>
        <v>0</v>
      </c>
      <c r="AQ540" s="184">
        <f>วันทำงาน!AU540</f>
        <v>0</v>
      </c>
      <c r="AR540" s="150"/>
      <c r="AS540" s="150">
        <f>IF(W540="",0,IF($W540&gt;=100%,เงื่อนไข!$P$4,IF($W540&gt;=80%,เงื่อนไข!$O$4,IF($W540&gt;=50%,เงื่อนไข!$N$4,IF($W540&lt;50%,เงื่อนไข!$M$4)))))</f>
        <v>0</v>
      </c>
      <c r="AT540" s="179">
        <f t="shared" si="123"/>
        <v>0</v>
      </c>
      <c r="AU540" s="175">
        <f t="shared" si="124"/>
        <v>0</v>
      </c>
      <c r="AV540" s="175">
        <f>IF(AT540=0,0,AT540/$R540*เงื่อนไข!$B$4)</f>
        <v>0</v>
      </c>
      <c r="AW540" s="181">
        <f t="shared" si="127"/>
        <v>0</v>
      </c>
      <c r="AX540" s="175">
        <f>SUMIF(วันทำงาน!$F$554:$F$687,$B540,วันทำงาน!$L$554:$L$687)</f>
        <v>0</v>
      </c>
      <c r="AY540" s="182">
        <f>IF((AND($W540&gt;=100%,$W540&lt;&gt;"")),เงื่อนไข!$F$8*AQ540/$V540,0)</f>
        <v>0</v>
      </c>
    </row>
    <row r="541" spans="1:51" s="6" customFormat="1" x14ac:dyDescent="0.25">
      <c r="A541" s="124" t="str">
        <f>IF(วันทำงาน!A541&lt;&gt;"",วันทำงาน!A541,"")</f>
        <v/>
      </c>
      <c r="B541" s="124" t="str">
        <f>IF(วันทำงาน!B541&lt;&gt;"",วันทำงาน!B541,"")</f>
        <v/>
      </c>
      <c r="C541" s="124"/>
      <c r="D541" s="124" t="str">
        <f>IF(วันทำงาน!C541&lt;&gt;"",วันทำงาน!C541,"")</f>
        <v/>
      </c>
      <c r="E541" s="125" t="str">
        <f>IF(วันทำงาน!D541&lt;&gt;"",วันทำงาน!D541,"")</f>
        <v/>
      </c>
      <c r="F541" s="90" t="str">
        <f>IF(วันทำงาน!E541&lt;&gt;"",วันทำงาน!E541,"")</f>
        <v/>
      </c>
      <c r="G541" s="124" t="str">
        <f>IF(วันทำงาน!F541&lt;&gt;"",วันทำงาน!F541,"")</f>
        <v/>
      </c>
      <c r="H541" s="136" t="str">
        <f>IF(F541="Salesman",วันทำงาน!G541,"")</f>
        <v/>
      </c>
      <c r="I541" s="141" t="str">
        <f>IF($H541="","",AB541/$R541*(100%-เงื่อนไข!$B$4))</f>
        <v/>
      </c>
      <c r="J541" s="141" t="str">
        <f>IF($H541="","",AK541/$R541*(100%-เงื่อนไข!$B$4))</f>
        <v/>
      </c>
      <c r="K541" s="141" t="str">
        <f>IF($H541="","",AT541/$R541*(100%-เงื่อนไข!$B$4))</f>
        <v/>
      </c>
      <c r="L541" s="141" t="str">
        <f t="shared" si="114"/>
        <v/>
      </c>
      <c r="M541" s="142" t="str">
        <f>IF((OR(วันทำงาน!H541="",$F$1="")),"",IF(F541="Salesman",วันทำงาน!H541,""))</f>
        <v/>
      </c>
      <c r="N541" s="111">
        <f>IF($M541="",0,IF($X541="P",Y541*เงื่อนไข!$C$5,0))</f>
        <v>0</v>
      </c>
      <c r="O541" s="111">
        <f>IF($M541="",0,IF($X541="P",AH541*เงื่อนไข!$C$5,0))</f>
        <v>0</v>
      </c>
      <c r="P541" s="141">
        <f>IF($M541="",0,IF($X541="P",AQ541*เงื่อนไข!$C$5,0))</f>
        <v>0</v>
      </c>
      <c r="Q541" s="141">
        <f t="shared" si="115"/>
        <v>0</v>
      </c>
      <c r="R541" s="124" t="str">
        <f>IF($A541="","",IF(วันทำงาน!J541&lt;&gt;"",วันทำงาน!J541,""))</f>
        <v/>
      </c>
      <c r="S541" s="124" t="str">
        <f>IF($A541="","",IF(วันทำงาน!K541&lt;&gt;"",วันทำงาน!K541,""))</f>
        <v/>
      </c>
      <c r="T541" s="156">
        <f>IF(วันทำงาน!AZ541&lt;&gt;"",IF(วันทำงาน!AZ541&gt;S541,S541,วันทำงาน!AZ541),"")</f>
        <v>1</v>
      </c>
      <c r="U541" s="106" t="str">
        <f>IF(A541="","",เงื่อนไข!C$4)</f>
        <v/>
      </c>
      <c r="V541" s="106">
        <f t="shared" si="116"/>
        <v>0</v>
      </c>
      <c r="W541" s="105" t="str">
        <f t="shared" si="117"/>
        <v/>
      </c>
      <c r="X541" s="186" t="str">
        <f t="shared" si="118"/>
        <v/>
      </c>
      <c r="Y541" s="184">
        <f>วันทำงาน!AQ541</f>
        <v>0</v>
      </c>
      <c r="Z541" s="150"/>
      <c r="AA541" s="150">
        <f>IF($W541="",0,IF($W541&gt;=100%,เงื่อนไข!$H$4,IF($W541&gt;=80%,เงื่อนไข!$G$4,IF($W541&gt;=50%,เงื่อนไข!$F$4,IF($W541&lt;50%,เงื่อนไข!$E$4)))))</f>
        <v>0</v>
      </c>
      <c r="AB541" s="179">
        <f t="shared" si="119"/>
        <v>0</v>
      </c>
      <c r="AC541" s="141">
        <f t="shared" si="120"/>
        <v>0</v>
      </c>
      <c r="AD541" s="175">
        <f>IF(AB541=0,0,AB541/$R541*เงื่อนไข!$B$4)</f>
        <v>0</v>
      </c>
      <c r="AE541" s="181">
        <f t="shared" si="125"/>
        <v>0</v>
      </c>
      <c r="AF541" s="175">
        <f>SUMIF(วันทำงาน!$F$554:$F$687,$B541,วันทำงาน!$J$554:$J$687)</f>
        <v>0</v>
      </c>
      <c r="AG541" s="182">
        <f>IF((AND($W541&gt;=100%,$W541&lt;&gt;"")),เงื่อนไข!$F$8*Y541/$V541,0)</f>
        <v>0</v>
      </c>
      <c r="AH541" s="181">
        <f>SUM(วันทำงาน!AR541:AT541,วันทำงาน!AV541:AX541)</f>
        <v>0</v>
      </c>
      <c r="AI541" s="150"/>
      <c r="AJ541" s="150">
        <f>IF($W541="",0,IF($W541&gt;=100%,เงื่อนไข!$L$4,IF($W541&gt;=80%,เงื่อนไข!$K$4,IF($W541&gt;=50%,เงื่อนไข!$J$4,IF($W541&lt;50%,เงื่อนไข!$I$4)))))</f>
        <v>0</v>
      </c>
      <c r="AK541" s="179">
        <f t="shared" si="121"/>
        <v>0</v>
      </c>
      <c r="AL541" s="175">
        <f t="shared" si="122"/>
        <v>0</v>
      </c>
      <c r="AM541" s="175">
        <f>IF(AK541=0,0,AK541/$R541*เงื่อนไข!$B$4)</f>
        <v>0</v>
      </c>
      <c r="AN541" s="181">
        <f t="shared" si="126"/>
        <v>0</v>
      </c>
      <c r="AO541" s="175">
        <f>SUMIF(วันทำงาน!$F$554:$F$687,$B541,วันทำงาน!$K$554:$K$687)</f>
        <v>0</v>
      </c>
      <c r="AP541" s="182">
        <f>IF((AND($W541&gt;=100%,$W541&lt;&gt;"")),เงื่อนไข!$F$8*AH541/$V541,0)</f>
        <v>0</v>
      </c>
      <c r="AQ541" s="184">
        <f>วันทำงาน!AU541</f>
        <v>0</v>
      </c>
      <c r="AR541" s="150"/>
      <c r="AS541" s="150">
        <f>IF(W541="",0,IF($W541&gt;=100%,เงื่อนไข!$P$4,IF($W541&gt;=80%,เงื่อนไข!$O$4,IF($W541&gt;=50%,เงื่อนไข!$N$4,IF($W541&lt;50%,เงื่อนไข!$M$4)))))</f>
        <v>0</v>
      </c>
      <c r="AT541" s="179">
        <f t="shared" si="123"/>
        <v>0</v>
      </c>
      <c r="AU541" s="175">
        <f t="shared" si="124"/>
        <v>0</v>
      </c>
      <c r="AV541" s="175">
        <f>IF(AT541=0,0,AT541/$R541*เงื่อนไข!$B$4)</f>
        <v>0</v>
      </c>
      <c r="AW541" s="181">
        <f t="shared" si="127"/>
        <v>0</v>
      </c>
      <c r="AX541" s="175">
        <f>SUMIF(วันทำงาน!$F$554:$F$687,$B541,วันทำงาน!$L$554:$L$687)</f>
        <v>0</v>
      </c>
      <c r="AY541" s="182">
        <f>IF((AND($W541&gt;=100%,$W541&lt;&gt;"")),เงื่อนไข!$F$8*AQ541/$V541,0)</f>
        <v>0</v>
      </c>
    </row>
    <row r="542" spans="1:51" s="6" customFormat="1" x14ac:dyDescent="0.25">
      <c r="A542" s="124" t="str">
        <f>IF(วันทำงาน!A542&lt;&gt;"",วันทำงาน!A542,"")</f>
        <v/>
      </c>
      <c r="B542" s="124" t="str">
        <f>IF(วันทำงาน!B542&lt;&gt;"",วันทำงาน!B542,"")</f>
        <v/>
      </c>
      <c r="C542" s="124"/>
      <c r="D542" s="124" t="str">
        <f>IF(วันทำงาน!C542&lt;&gt;"",วันทำงาน!C542,"")</f>
        <v/>
      </c>
      <c r="E542" s="125" t="str">
        <f>IF(วันทำงาน!D542&lt;&gt;"",วันทำงาน!D542,"")</f>
        <v/>
      </c>
      <c r="F542" s="90" t="str">
        <f>IF(วันทำงาน!E542&lt;&gt;"",วันทำงาน!E542,"")</f>
        <v/>
      </c>
      <c r="G542" s="124" t="str">
        <f>IF(วันทำงาน!F542&lt;&gt;"",วันทำงาน!F542,"")</f>
        <v/>
      </c>
      <c r="H542" s="136" t="str">
        <f>IF(F542="Salesman",วันทำงาน!G542,"")</f>
        <v/>
      </c>
      <c r="I542" s="141" t="str">
        <f>IF($H542="","",AB542/$R542*(100%-เงื่อนไข!$B$4))</f>
        <v/>
      </c>
      <c r="J542" s="141" t="str">
        <f>IF($H542="","",AK542/$R542*(100%-เงื่อนไข!$B$4))</f>
        <v/>
      </c>
      <c r="K542" s="141" t="str">
        <f>IF($H542="","",AT542/$R542*(100%-เงื่อนไข!$B$4))</f>
        <v/>
      </c>
      <c r="L542" s="141" t="str">
        <f t="shared" si="114"/>
        <v/>
      </c>
      <c r="M542" s="142" t="str">
        <f>IF((OR(วันทำงาน!H542="",$F$1="")),"",IF(F542="Salesman",วันทำงาน!H542,""))</f>
        <v/>
      </c>
      <c r="N542" s="111">
        <f>IF($M542="",0,IF($X542="P",Y542*เงื่อนไข!$C$5,0))</f>
        <v>0</v>
      </c>
      <c r="O542" s="111">
        <f>IF($M542="",0,IF($X542="P",AH542*เงื่อนไข!$C$5,0))</f>
        <v>0</v>
      </c>
      <c r="P542" s="141">
        <f>IF($M542="",0,IF($X542="P",AQ542*เงื่อนไข!$C$5,0))</f>
        <v>0</v>
      </c>
      <c r="Q542" s="141">
        <f t="shared" si="115"/>
        <v>0</v>
      </c>
      <c r="R542" s="124" t="str">
        <f>IF($A542="","",IF(วันทำงาน!J542&lt;&gt;"",วันทำงาน!J542,""))</f>
        <v/>
      </c>
      <c r="S542" s="124" t="str">
        <f>IF($A542="","",IF(วันทำงาน!K542&lt;&gt;"",วันทำงาน!K542,""))</f>
        <v/>
      </c>
      <c r="T542" s="156">
        <f>IF(วันทำงาน!AZ542&lt;&gt;"",IF(วันทำงาน!AZ542&gt;S542,S542,วันทำงาน!AZ542),"")</f>
        <v>1</v>
      </c>
      <c r="U542" s="106" t="str">
        <f>IF(A542="","",เงื่อนไข!C$4)</f>
        <v/>
      </c>
      <c r="V542" s="106">
        <f t="shared" si="116"/>
        <v>0</v>
      </c>
      <c r="W542" s="105" t="str">
        <f t="shared" si="117"/>
        <v/>
      </c>
      <c r="X542" s="186" t="str">
        <f t="shared" si="118"/>
        <v/>
      </c>
      <c r="Y542" s="184">
        <f>วันทำงาน!AQ542</f>
        <v>0</v>
      </c>
      <c r="Z542" s="150"/>
      <c r="AA542" s="150">
        <f>IF($W542="",0,IF($W542&gt;=100%,เงื่อนไข!$H$4,IF($W542&gt;=80%,เงื่อนไข!$G$4,IF($W542&gt;=50%,เงื่อนไข!$F$4,IF($W542&lt;50%,เงื่อนไข!$E$4)))))</f>
        <v>0</v>
      </c>
      <c r="AB542" s="179">
        <f t="shared" si="119"/>
        <v>0</v>
      </c>
      <c r="AC542" s="141">
        <f t="shared" si="120"/>
        <v>0</v>
      </c>
      <c r="AD542" s="175">
        <f>IF(AB542=0,0,AB542/$R542*เงื่อนไข!$B$4)</f>
        <v>0</v>
      </c>
      <c r="AE542" s="181">
        <f t="shared" si="125"/>
        <v>0</v>
      </c>
      <c r="AF542" s="175">
        <f>SUMIF(วันทำงาน!$F$554:$F$687,$B542,วันทำงาน!$J$554:$J$687)</f>
        <v>0</v>
      </c>
      <c r="AG542" s="182">
        <f>IF((AND($W542&gt;=100%,$W542&lt;&gt;"")),เงื่อนไข!$F$8*Y542/$V542,0)</f>
        <v>0</v>
      </c>
      <c r="AH542" s="181">
        <f>SUM(วันทำงาน!AR542:AT542,วันทำงาน!AV542:AX542)</f>
        <v>0</v>
      </c>
      <c r="AI542" s="150"/>
      <c r="AJ542" s="150">
        <f>IF($W542="",0,IF($W542&gt;=100%,เงื่อนไข!$L$4,IF($W542&gt;=80%,เงื่อนไข!$K$4,IF($W542&gt;=50%,เงื่อนไข!$J$4,IF($W542&lt;50%,เงื่อนไข!$I$4)))))</f>
        <v>0</v>
      </c>
      <c r="AK542" s="179">
        <f t="shared" si="121"/>
        <v>0</v>
      </c>
      <c r="AL542" s="175">
        <f t="shared" si="122"/>
        <v>0</v>
      </c>
      <c r="AM542" s="175">
        <f>IF(AK542=0,0,AK542/$R542*เงื่อนไข!$B$4)</f>
        <v>0</v>
      </c>
      <c r="AN542" s="181">
        <f t="shared" si="126"/>
        <v>0</v>
      </c>
      <c r="AO542" s="175">
        <f>SUMIF(วันทำงาน!$F$554:$F$687,$B542,วันทำงาน!$K$554:$K$687)</f>
        <v>0</v>
      </c>
      <c r="AP542" s="182">
        <f>IF((AND($W542&gt;=100%,$W542&lt;&gt;"")),เงื่อนไข!$F$8*AH542/$V542,0)</f>
        <v>0</v>
      </c>
      <c r="AQ542" s="184">
        <f>วันทำงาน!AU542</f>
        <v>0</v>
      </c>
      <c r="AR542" s="150"/>
      <c r="AS542" s="150">
        <f>IF(W542="",0,IF($W542&gt;=100%,เงื่อนไข!$P$4,IF($W542&gt;=80%,เงื่อนไข!$O$4,IF($W542&gt;=50%,เงื่อนไข!$N$4,IF($W542&lt;50%,เงื่อนไข!$M$4)))))</f>
        <v>0</v>
      </c>
      <c r="AT542" s="179">
        <f t="shared" si="123"/>
        <v>0</v>
      </c>
      <c r="AU542" s="175">
        <f t="shared" si="124"/>
        <v>0</v>
      </c>
      <c r="AV542" s="175">
        <f>IF(AT542=0,0,AT542/$R542*เงื่อนไข!$B$4)</f>
        <v>0</v>
      </c>
      <c r="AW542" s="181">
        <f t="shared" si="127"/>
        <v>0</v>
      </c>
      <c r="AX542" s="175">
        <f>SUMIF(วันทำงาน!$F$554:$F$687,$B542,วันทำงาน!$L$554:$L$687)</f>
        <v>0</v>
      </c>
      <c r="AY542" s="182">
        <f>IF((AND($W542&gt;=100%,$W542&lt;&gt;"")),เงื่อนไข!$F$8*AQ542/$V542,0)</f>
        <v>0</v>
      </c>
    </row>
    <row r="543" spans="1:51" s="6" customFormat="1" x14ac:dyDescent="0.25">
      <c r="A543" s="124" t="str">
        <f>IF(วันทำงาน!A543&lt;&gt;"",วันทำงาน!A543,"")</f>
        <v/>
      </c>
      <c r="B543" s="124" t="str">
        <f>IF(วันทำงาน!B543&lt;&gt;"",วันทำงาน!B543,"")</f>
        <v/>
      </c>
      <c r="C543" s="124"/>
      <c r="D543" s="124" t="str">
        <f>IF(วันทำงาน!C543&lt;&gt;"",วันทำงาน!C543,"")</f>
        <v/>
      </c>
      <c r="E543" s="125" t="str">
        <f>IF(วันทำงาน!D543&lt;&gt;"",วันทำงาน!D543,"")</f>
        <v/>
      </c>
      <c r="F543" s="90" t="str">
        <f>IF(วันทำงาน!E543&lt;&gt;"",วันทำงาน!E543,"")</f>
        <v/>
      </c>
      <c r="G543" s="124" t="str">
        <f>IF(วันทำงาน!F543&lt;&gt;"",วันทำงาน!F543,"")</f>
        <v/>
      </c>
      <c r="H543" s="136" t="str">
        <f>IF(F543="Salesman",วันทำงาน!G543,"")</f>
        <v/>
      </c>
      <c r="I543" s="141" t="str">
        <f>IF($H543="","",AB543/$R543*(100%-เงื่อนไข!$B$4))</f>
        <v/>
      </c>
      <c r="J543" s="141" t="str">
        <f>IF($H543="","",AK543/$R543*(100%-เงื่อนไข!$B$4))</f>
        <v/>
      </c>
      <c r="K543" s="141" t="str">
        <f>IF($H543="","",AT543/$R543*(100%-เงื่อนไข!$B$4))</f>
        <v/>
      </c>
      <c r="L543" s="141" t="str">
        <f t="shared" si="114"/>
        <v/>
      </c>
      <c r="M543" s="142" t="str">
        <f>IF((OR(วันทำงาน!H543="",$F$1="")),"",IF(F543="Salesman",วันทำงาน!H543,""))</f>
        <v/>
      </c>
      <c r="N543" s="111">
        <f>IF($M543="",0,IF($X543="P",Y543*เงื่อนไข!$C$5,0))</f>
        <v>0</v>
      </c>
      <c r="O543" s="111">
        <f>IF($M543="",0,IF($X543="P",AH543*เงื่อนไข!$C$5,0))</f>
        <v>0</v>
      </c>
      <c r="P543" s="141">
        <f>IF($M543="",0,IF($X543="P",AQ543*เงื่อนไข!$C$5,0))</f>
        <v>0</v>
      </c>
      <c r="Q543" s="141">
        <f t="shared" si="115"/>
        <v>0</v>
      </c>
      <c r="R543" s="124" t="str">
        <f>IF($A543="","",IF(วันทำงาน!J543&lt;&gt;"",วันทำงาน!J543,""))</f>
        <v/>
      </c>
      <c r="S543" s="124" t="str">
        <f>IF($A543="","",IF(วันทำงาน!K543&lt;&gt;"",วันทำงาน!K543,""))</f>
        <v/>
      </c>
      <c r="T543" s="156">
        <f>IF(วันทำงาน!AZ543&lt;&gt;"",IF(วันทำงาน!AZ543&gt;S543,S543,วันทำงาน!AZ543),"")</f>
        <v>1</v>
      </c>
      <c r="U543" s="106" t="str">
        <f>IF(A543="","",เงื่อนไข!C$4)</f>
        <v/>
      </c>
      <c r="V543" s="106">
        <f t="shared" si="116"/>
        <v>0</v>
      </c>
      <c r="W543" s="105" t="str">
        <f t="shared" si="117"/>
        <v/>
      </c>
      <c r="X543" s="186" t="str">
        <f t="shared" si="118"/>
        <v/>
      </c>
      <c r="Y543" s="184">
        <f>วันทำงาน!AQ543</f>
        <v>0</v>
      </c>
      <c r="Z543" s="150"/>
      <c r="AA543" s="150">
        <f>IF($W543="",0,IF($W543&gt;=100%,เงื่อนไข!$H$4,IF($W543&gt;=80%,เงื่อนไข!$G$4,IF($W543&gt;=50%,เงื่อนไข!$F$4,IF($W543&lt;50%,เงื่อนไข!$E$4)))))</f>
        <v>0</v>
      </c>
      <c r="AB543" s="179">
        <f t="shared" si="119"/>
        <v>0</v>
      </c>
      <c r="AC543" s="141">
        <f t="shared" si="120"/>
        <v>0</v>
      </c>
      <c r="AD543" s="175">
        <f>IF(AB543=0,0,AB543/$R543*เงื่อนไข!$B$4)</f>
        <v>0</v>
      </c>
      <c r="AE543" s="181">
        <f t="shared" si="125"/>
        <v>0</v>
      </c>
      <c r="AF543" s="175">
        <f>SUMIF(วันทำงาน!$F$554:$F$687,$B543,วันทำงาน!$J$554:$J$687)</f>
        <v>0</v>
      </c>
      <c r="AG543" s="182">
        <f>IF((AND($W543&gt;=100%,$W543&lt;&gt;"")),เงื่อนไข!$F$8*Y543/$V543,0)</f>
        <v>0</v>
      </c>
      <c r="AH543" s="181">
        <f>SUM(วันทำงาน!AR543:AT543,วันทำงาน!AV543:AX543)</f>
        <v>0</v>
      </c>
      <c r="AI543" s="150"/>
      <c r="AJ543" s="150">
        <f>IF($W543="",0,IF($W543&gt;=100%,เงื่อนไข!$L$4,IF($W543&gt;=80%,เงื่อนไข!$K$4,IF($W543&gt;=50%,เงื่อนไข!$J$4,IF($W543&lt;50%,เงื่อนไข!$I$4)))))</f>
        <v>0</v>
      </c>
      <c r="AK543" s="179">
        <f t="shared" si="121"/>
        <v>0</v>
      </c>
      <c r="AL543" s="175">
        <f t="shared" si="122"/>
        <v>0</v>
      </c>
      <c r="AM543" s="175">
        <f>IF(AK543=0,0,AK543/$R543*เงื่อนไข!$B$4)</f>
        <v>0</v>
      </c>
      <c r="AN543" s="181">
        <f t="shared" si="126"/>
        <v>0</v>
      </c>
      <c r="AO543" s="175">
        <f>SUMIF(วันทำงาน!$F$554:$F$687,$B543,วันทำงาน!$K$554:$K$687)</f>
        <v>0</v>
      </c>
      <c r="AP543" s="182">
        <f>IF((AND($W543&gt;=100%,$W543&lt;&gt;"")),เงื่อนไข!$F$8*AH543/$V543,0)</f>
        <v>0</v>
      </c>
      <c r="AQ543" s="184">
        <f>วันทำงาน!AU543</f>
        <v>0</v>
      </c>
      <c r="AR543" s="150"/>
      <c r="AS543" s="150">
        <f>IF(W543="",0,IF($W543&gt;=100%,เงื่อนไข!$P$4,IF($W543&gt;=80%,เงื่อนไข!$O$4,IF($W543&gt;=50%,เงื่อนไข!$N$4,IF($W543&lt;50%,เงื่อนไข!$M$4)))))</f>
        <v>0</v>
      </c>
      <c r="AT543" s="179">
        <f t="shared" si="123"/>
        <v>0</v>
      </c>
      <c r="AU543" s="175">
        <f t="shared" si="124"/>
        <v>0</v>
      </c>
      <c r="AV543" s="175">
        <f>IF(AT543=0,0,AT543/$R543*เงื่อนไข!$B$4)</f>
        <v>0</v>
      </c>
      <c r="AW543" s="181">
        <f t="shared" si="127"/>
        <v>0</v>
      </c>
      <c r="AX543" s="175">
        <f>SUMIF(วันทำงาน!$F$554:$F$687,$B543,วันทำงาน!$L$554:$L$687)</f>
        <v>0</v>
      </c>
      <c r="AY543" s="182">
        <f>IF((AND($W543&gt;=100%,$W543&lt;&gt;"")),เงื่อนไข!$F$8*AQ543/$V543,0)</f>
        <v>0</v>
      </c>
    </row>
    <row r="544" spans="1:51" s="6" customFormat="1" x14ac:dyDescent="0.25">
      <c r="A544" s="124" t="str">
        <f>IF(วันทำงาน!A544&lt;&gt;"",วันทำงาน!A544,"")</f>
        <v/>
      </c>
      <c r="B544" s="124" t="str">
        <f>IF(วันทำงาน!B544&lt;&gt;"",วันทำงาน!B544,"")</f>
        <v/>
      </c>
      <c r="C544" s="124"/>
      <c r="D544" s="124" t="str">
        <f>IF(วันทำงาน!C544&lt;&gt;"",วันทำงาน!C544,"")</f>
        <v/>
      </c>
      <c r="E544" s="125" t="str">
        <f>IF(วันทำงาน!D544&lt;&gt;"",วันทำงาน!D544,"")</f>
        <v/>
      </c>
      <c r="F544" s="90" t="str">
        <f>IF(วันทำงาน!E544&lt;&gt;"",วันทำงาน!E544,"")</f>
        <v/>
      </c>
      <c r="G544" s="124" t="str">
        <f>IF(วันทำงาน!F544&lt;&gt;"",วันทำงาน!F544,"")</f>
        <v/>
      </c>
      <c r="H544" s="136" t="str">
        <f>IF(F544="Salesman",วันทำงาน!G544,"")</f>
        <v/>
      </c>
      <c r="I544" s="141" t="str">
        <f>IF($H544="","",AB544/$R544*(100%-เงื่อนไข!$B$4))</f>
        <v/>
      </c>
      <c r="J544" s="141" t="str">
        <f>IF($H544="","",AK544/$R544*(100%-เงื่อนไข!$B$4))</f>
        <v/>
      </c>
      <c r="K544" s="141" t="str">
        <f>IF($H544="","",AT544/$R544*(100%-เงื่อนไข!$B$4))</f>
        <v/>
      </c>
      <c r="L544" s="141" t="str">
        <f t="shared" si="114"/>
        <v/>
      </c>
      <c r="M544" s="142" t="str">
        <f>IF((OR(วันทำงาน!H544="",$F$1="")),"",IF(F544="Salesman",วันทำงาน!H544,""))</f>
        <v/>
      </c>
      <c r="N544" s="111">
        <f>IF($M544="",0,IF($X544="P",Y544*เงื่อนไข!$C$5,0))</f>
        <v>0</v>
      </c>
      <c r="O544" s="111">
        <f>IF($M544="",0,IF($X544="P",AH544*เงื่อนไข!$C$5,0))</f>
        <v>0</v>
      </c>
      <c r="P544" s="141">
        <f>IF($M544="",0,IF($X544="P",AQ544*เงื่อนไข!$C$5,0))</f>
        <v>0</v>
      </c>
      <c r="Q544" s="141">
        <f t="shared" si="115"/>
        <v>0</v>
      </c>
      <c r="R544" s="124" t="str">
        <f>IF($A544="","",IF(วันทำงาน!J544&lt;&gt;"",วันทำงาน!J544,""))</f>
        <v/>
      </c>
      <c r="S544" s="124" t="str">
        <f>IF($A544="","",IF(วันทำงาน!K544&lt;&gt;"",วันทำงาน!K544,""))</f>
        <v/>
      </c>
      <c r="T544" s="156">
        <f>IF(วันทำงาน!AZ544&lt;&gt;"",IF(วันทำงาน!AZ544&gt;S544,S544,วันทำงาน!AZ544),"")</f>
        <v>1</v>
      </c>
      <c r="U544" s="106" t="str">
        <f>IF(A544="","",เงื่อนไข!C$4)</f>
        <v/>
      </c>
      <c r="V544" s="106">
        <f t="shared" si="116"/>
        <v>0</v>
      </c>
      <c r="W544" s="105" t="str">
        <f t="shared" si="117"/>
        <v/>
      </c>
      <c r="X544" s="186" t="str">
        <f t="shared" si="118"/>
        <v/>
      </c>
      <c r="Y544" s="184">
        <f>วันทำงาน!AQ544</f>
        <v>0</v>
      </c>
      <c r="Z544" s="150"/>
      <c r="AA544" s="150">
        <f>IF($W544="",0,IF($W544&gt;=100%,เงื่อนไข!$H$4,IF($W544&gt;=80%,เงื่อนไข!$G$4,IF($W544&gt;=50%,เงื่อนไข!$F$4,IF($W544&lt;50%,เงื่อนไข!$E$4)))))</f>
        <v>0</v>
      </c>
      <c r="AB544" s="179">
        <f t="shared" si="119"/>
        <v>0</v>
      </c>
      <c r="AC544" s="141">
        <f t="shared" si="120"/>
        <v>0</v>
      </c>
      <c r="AD544" s="175">
        <f>IF(AB544=0,0,AB544/$R544*เงื่อนไข!$B$4)</f>
        <v>0</v>
      </c>
      <c r="AE544" s="181">
        <f t="shared" si="125"/>
        <v>0</v>
      </c>
      <c r="AF544" s="175">
        <f>SUMIF(วันทำงาน!$F$554:$F$687,$B544,วันทำงาน!$J$554:$J$687)</f>
        <v>0</v>
      </c>
      <c r="AG544" s="182">
        <f>IF((AND($W544&gt;=100%,$W544&lt;&gt;"")),เงื่อนไข!$F$8*Y544/$V544,0)</f>
        <v>0</v>
      </c>
      <c r="AH544" s="181">
        <f>SUM(วันทำงาน!AR544:AT544,วันทำงาน!AV544:AX544)</f>
        <v>0</v>
      </c>
      <c r="AI544" s="150"/>
      <c r="AJ544" s="150">
        <f>IF($W544="",0,IF($W544&gt;=100%,เงื่อนไข!$L$4,IF($W544&gt;=80%,เงื่อนไข!$K$4,IF($W544&gt;=50%,เงื่อนไข!$J$4,IF($W544&lt;50%,เงื่อนไข!$I$4)))))</f>
        <v>0</v>
      </c>
      <c r="AK544" s="179">
        <f t="shared" si="121"/>
        <v>0</v>
      </c>
      <c r="AL544" s="175">
        <f t="shared" si="122"/>
        <v>0</v>
      </c>
      <c r="AM544" s="175">
        <f>IF(AK544=0,0,AK544/$R544*เงื่อนไข!$B$4)</f>
        <v>0</v>
      </c>
      <c r="AN544" s="181">
        <f t="shared" si="126"/>
        <v>0</v>
      </c>
      <c r="AO544" s="175">
        <f>SUMIF(วันทำงาน!$F$554:$F$687,$B544,วันทำงาน!$K$554:$K$687)</f>
        <v>0</v>
      </c>
      <c r="AP544" s="182">
        <f>IF((AND($W544&gt;=100%,$W544&lt;&gt;"")),เงื่อนไข!$F$8*AH544/$V544,0)</f>
        <v>0</v>
      </c>
      <c r="AQ544" s="184">
        <f>วันทำงาน!AU544</f>
        <v>0</v>
      </c>
      <c r="AR544" s="150"/>
      <c r="AS544" s="150">
        <f>IF(W544="",0,IF($W544&gt;=100%,เงื่อนไข!$P$4,IF($W544&gt;=80%,เงื่อนไข!$O$4,IF($W544&gt;=50%,เงื่อนไข!$N$4,IF($W544&lt;50%,เงื่อนไข!$M$4)))))</f>
        <v>0</v>
      </c>
      <c r="AT544" s="179">
        <f t="shared" si="123"/>
        <v>0</v>
      </c>
      <c r="AU544" s="175">
        <f t="shared" si="124"/>
        <v>0</v>
      </c>
      <c r="AV544" s="175">
        <f>IF(AT544=0,0,AT544/$R544*เงื่อนไข!$B$4)</f>
        <v>0</v>
      </c>
      <c r="AW544" s="181">
        <f t="shared" si="127"/>
        <v>0</v>
      </c>
      <c r="AX544" s="175">
        <f>SUMIF(วันทำงาน!$F$554:$F$687,$B544,วันทำงาน!$L$554:$L$687)</f>
        <v>0</v>
      </c>
      <c r="AY544" s="182">
        <f>IF((AND($W544&gt;=100%,$W544&lt;&gt;"")),เงื่อนไข!$F$8*AQ544/$V544,0)</f>
        <v>0</v>
      </c>
    </row>
    <row r="545" spans="1:51" s="6" customFormat="1" x14ac:dyDescent="0.25">
      <c r="A545" s="124" t="str">
        <f>IF(วันทำงาน!A545&lt;&gt;"",วันทำงาน!A545,"")</f>
        <v/>
      </c>
      <c r="B545" s="124" t="str">
        <f>IF(วันทำงาน!B545&lt;&gt;"",วันทำงาน!B545,"")</f>
        <v/>
      </c>
      <c r="C545" s="124"/>
      <c r="D545" s="124" t="str">
        <f>IF(วันทำงาน!C545&lt;&gt;"",วันทำงาน!C545,"")</f>
        <v/>
      </c>
      <c r="E545" s="125" t="str">
        <f>IF(วันทำงาน!D545&lt;&gt;"",วันทำงาน!D545,"")</f>
        <v/>
      </c>
      <c r="F545" s="90" t="str">
        <f>IF(วันทำงาน!E545&lt;&gt;"",วันทำงาน!E545,"")</f>
        <v/>
      </c>
      <c r="G545" s="124" t="str">
        <f>IF(วันทำงาน!F545&lt;&gt;"",วันทำงาน!F545,"")</f>
        <v/>
      </c>
      <c r="H545" s="136" t="str">
        <f>IF(F545="Salesman",วันทำงาน!G545,"")</f>
        <v/>
      </c>
      <c r="I545" s="141" t="str">
        <f>IF($H545="","",AB545/$R545*(100%-เงื่อนไข!$B$4))</f>
        <v/>
      </c>
      <c r="J545" s="141" t="str">
        <f>IF($H545="","",AK545/$R545*(100%-เงื่อนไข!$B$4))</f>
        <v/>
      </c>
      <c r="K545" s="141" t="str">
        <f>IF($H545="","",AT545/$R545*(100%-เงื่อนไข!$B$4))</f>
        <v/>
      </c>
      <c r="L545" s="141" t="str">
        <f t="shared" si="114"/>
        <v/>
      </c>
      <c r="M545" s="142" t="str">
        <f>IF((OR(วันทำงาน!H545="",$F$1="")),"",IF(F545="Salesman",วันทำงาน!H545,""))</f>
        <v/>
      </c>
      <c r="N545" s="111">
        <f>IF($M545="",0,IF($X545="P",Y545*เงื่อนไข!$C$5,0))</f>
        <v>0</v>
      </c>
      <c r="O545" s="111">
        <f>IF($M545="",0,IF($X545="P",AH545*เงื่อนไข!$C$5,0))</f>
        <v>0</v>
      </c>
      <c r="P545" s="141">
        <f>IF($M545="",0,IF($X545="P",AQ545*เงื่อนไข!$C$5,0))</f>
        <v>0</v>
      </c>
      <c r="Q545" s="141">
        <f t="shared" si="115"/>
        <v>0</v>
      </c>
      <c r="R545" s="124" t="str">
        <f>IF($A545="","",IF(วันทำงาน!J545&lt;&gt;"",วันทำงาน!J545,""))</f>
        <v/>
      </c>
      <c r="S545" s="124" t="str">
        <f>IF($A545="","",IF(วันทำงาน!K545&lt;&gt;"",วันทำงาน!K545,""))</f>
        <v/>
      </c>
      <c r="T545" s="156">
        <f>IF(วันทำงาน!AZ545&lt;&gt;"",IF(วันทำงาน!AZ545&gt;S545,S545,วันทำงาน!AZ545),"")</f>
        <v>1</v>
      </c>
      <c r="U545" s="106" t="str">
        <f>IF(A545="","",เงื่อนไข!C$4)</f>
        <v/>
      </c>
      <c r="V545" s="106">
        <f t="shared" si="116"/>
        <v>0</v>
      </c>
      <c r="W545" s="105" t="str">
        <f t="shared" si="117"/>
        <v/>
      </c>
      <c r="X545" s="186" t="str">
        <f t="shared" si="118"/>
        <v/>
      </c>
      <c r="Y545" s="184">
        <f>วันทำงาน!AQ545</f>
        <v>0</v>
      </c>
      <c r="Z545" s="150"/>
      <c r="AA545" s="150">
        <f>IF($W545="",0,IF($W545&gt;=100%,เงื่อนไข!$H$4,IF($W545&gt;=80%,เงื่อนไข!$G$4,IF($W545&gt;=50%,เงื่อนไข!$F$4,IF($W545&lt;50%,เงื่อนไข!$E$4)))))</f>
        <v>0</v>
      </c>
      <c r="AB545" s="179">
        <f t="shared" si="119"/>
        <v>0</v>
      </c>
      <c r="AC545" s="141">
        <f t="shared" si="120"/>
        <v>0</v>
      </c>
      <c r="AD545" s="175">
        <f>IF(AB545=0,0,AB545/$R545*เงื่อนไข!$B$4)</f>
        <v>0</v>
      </c>
      <c r="AE545" s="181">
        <f t="shared" si="125"/>
        <v>0</v>
      </c>
      <c r="AF545" s="175">
        <f>SUMIF(วันทำงาน!$F$554:$F$687,$B545,วันทำงาน!$J$554:$J$687)</f>
        <v>0</v>
      </c>
      <c r="AG545" s="182">
        <f>IF((AND($W545&gt;=100%,$W545&lt;&gt;"")),เงื่อนไข!$F$8*Y545/$V545,0)</f>
        <v>0</v>
      </c>
      <c r="AH545" s="181">
        <f>SUM(วันทำงาน!AR545:AT545,วันทำงาน!AV545:AX545)</f>
        <v>0</v>
      </c>
      <c r="AI545" s="150"/>
      <c r="AJ545" s="150">
        <f>IF($W545="",0,IF($W545&gt;=100%,เงื่อนไข!$L$4,IF($W545&gt;=80%,เงื่อนไข!$K$4,IF($W545&gt;=50%,เงื่อนไข!$J$4,IF($W545&lt;50%,เงื่อนไข!$I$4)))))</f>
        <v>0</v>
      </c>
      <c r="AK545" s="179">
        <f t="shared" si="121"/>
        <v>0</v>
      </c>
      <c r="AL545" s="175">
        <f t="shared" si="122"/>
        <v>0</v>
      </c>
      <c r="AM545" s="175">
        <f>IF(AK545=0,0,AK545/$R545*เงื่อนไข!$B$4)</f>
        <v>0</v>
      </c>
      <c r="AN545" s="181">
        <f t="shared" si="126"/>
        <v>0</v>
      </c>
      <c r="AO545" s="175">
        <f>SUMIF(วันทำงาน!$F$554:$F$687,$B545,วันทำงาน!$K$554:$K$687)</f>
        <v>0</v>
      </c>
      <c r="AP545" s="182">
        <f>IF((AND($W545&gt;=100%,$W545&lt;&gt;"")),เงื่อนไข!$F$8*AH545/$V545,0)</f>
        <v>0</v>
      </c>
      <c r="AQ545" s="184">
        <f>วันทำงาน!AU545</f>
        <v>0</v>
      </c>
      <c r="AR545" s="150"/>
      <c r="AS545" s="150">
        <f>IF(W545="",0,IF($W545&gt;=100%,เงื่อนไข!$P$4,IF($W545&gt;=80%,เงื่อนไข!$O$4,IF($W545&gt;=50%,เงื่อนไข!$N$4,IF($W545&lt;50%,เงื่อนไข!$M$4)))))</f>
        <v>0</v>
      </c>
      <c r="AT545" s="179">
        <f t="shared" si="123"/>
        <v>0</v>
      </c>
      <c r="AU545" s="175">
        <f t="shared" si="124"/>
        <v>0</v>
      </c>
      <c r="AV545" s="175">
        <f>IF(AT545=0,0,AT545/$R545*เงื่อนไข!$B$4)</f>
        <v>0</v>
      </c>
      <c r="AW545" s="181">
        <f t="shared" si="127"/>
        <v>0</v>
      </c>
      <c r="AX545" s="175">
        <f>SUMIF(วันทำงาน!$F$554:$F$687,$B545,วันทำงาน!$L$554:$L$687)</f>
        <v>0</v>
      </c>
      <c r="AY545" s="182">
        <f>IF((AND($W545&gt;=100%,$W545&lt;&gt;"")),เงื่อนไข!$F$8*AQ545/$V545,0)</f>
        <v>0</v>
      </c>
    </row>
    <row r="546" spans="1:51" s="6" customFormat="1" x14ac:dyDescent="0.25">
      <c r="A546" s="124" t="str">
        <f>IF(วันทำงาน!A546&lt;&gt;"",วันทำงาน!A546,"")</f>
        <v/>
      </c>
      <c r="B546" s="124" t="str">
        <f>IF(วันทำงาน!B546&lt;&gt;"",วันทำงาน!B546,"")</f>
        <v/>
      </c>
      <c r="C546" s="124"/>
      <c r="D546" s="124" t="str">
        <f>IF(วันทำงาน!C546&lt;&gt;"",วันทำงาน!C546,"")</f>
        <v/>
      </c>
      <c r="E546" s="125" t="str">
        <f>IF(วันทำงาน!D546&lt;&gt;"",วันทำงาน!D546,"")</f>
        <v/>
      </c>
      <c r="F546" s="90" t="str">
        <f>IF(วันทำงาน!E546&lt;&gt;"",วันทำงาน!E546,"")</f>
        <v/>
      </c>
      <c r="G546" s="124" t="str">
        <f>IF(วันทำงาน!F546&lt;&gt;"",วันทำงาน!F546,"")</f>
        <v/>
      </c>
      <c r="H546" s="136" t="str">
        <f>IF(F546="Salesman",วันทำงาน!G546,"")</f>
        <v/>
      </c>
      <c r="I546" s="141" t="str">
        <f>IF($H546="","",AB546/$R546*(100%-เงื่อนไข!$B$4))</f>
        <v/>
      </c>
      <c r="J546" s="141" t="str">
        <f>IF($H546="","",AK546/$R546*(100%-เงื่อนไข!$B$4))</f>
        <v/>
      </c>
      <c r="K546" s="141" t="str">
        <f>IF($H546="","",AT546/$R546*(100%-เงื่อนไข!$B$4))</f>
        <v/>
      </c>
      <c r="L546" s="141" t="str">
        <f t="shared" si="114"/>
        <v/>
      </c>
      <c r="M546" s="142" t="str">
        <f>IF((OR(วันทำงาน!H546="",$F$1="")),"",IF(F546="Salesman",วันทำงาน!H546,""))</f>
        <v/>
      </c>
      <c r="N546" s="111">
        <f>IF($M546="",0,IF($X546="P",Y546*เงื่อนไข!$C$5,0))</f>
        <v>0</v>
      </c>
      <c r="O546" s="111">
        <f>IF($M546="",0,IF($X546="P",AH546*เงื่อนไข!$C$5,0))</f>
        <v>0</v>
      </c>
      <c r="P546" s="141">
        <f>IF($M546="",0,IF($X546="P",AQ546*เงื่อนไข!$C$5,0))</f>
        <v>0</v>
      </c>
      <c r="Q546" s="141">
        <f t="shared" si="115"/>
        <v>0</v>
      </c>
      <c r="R546" s="124" t="str">
        <f>IF($A546="","",IF(วันทำงาน!J546&lt;&gt;"",วันทำงาน!J546,""))</f>
        <v/>
      </c>
      <c r="S546" s="124" t="str">
        <f>IF($A546="","",IF(วันทำงาน!K546&lt;&gt;"",วันทำงาน!K546,""))</f>
        <v/>
      </c>
      <c r="T546" s="156">
        <f>IF(วันทำงาน!AZ546&lt;&gt;"",IF(วันทำงาน!AZ546&gt;S546,S546,วันทำงาน!AZ546),"")</f>
        <v>1</v>
      </c>
      <c r="U546" s="106" t="str">
        <f>IF(A546="","",เงื่อนไข!C$4)</f>
        <v/>
      </c>
      <c r="V546" s="106">
        <f t="shared" si="116"/>
        <v>0</v>
      </c>
      <c r="W546" s="105" t="str">
        <f t="shared" si="117"/>
        <v/>
      </c>
      <c r="X546" s="186" t="str">
        <f t="shared" si="118"/>
        <v/>
      </c>
      <c r="Y546" s="184">
        <f>วันทำงาน!AQ546</f>
        <v>0</v>
      </c>
      <c r="Z546" s="150"/>
      <c r="AA546" s="150">
        <f>IF($W546="",0,IF($W546&gt;=100%,เงื่อนไข!$H$4,IF($W546&gt;=80%,เงื่อนไข!$G$4,IF($W546&gt;=50%,เงื่อนไข!$F$4,IF($W546&lt;50%,เงื่อนไข!$E$4)))))</f>
        <v>0</v>
      </c>
      <c r="AB546" s="179">
        <f t="shared" si="119"/>
        <v>0</v>
      </c>
      <c r="AC546" s="141">
        <f t="shared" si="120"/>
        <v>0</v>
      </c>
      <c r="AD546" s="175">
        <f>IF(AB546=0,0,AB546/$R546*เงื่อนไข!$B$4)</f>
        <v>0</v>
      </c>
      <c r="AE546" s="181">
        <f t="shared" si="125"/>
        <v>0</v>
      </c>
      <c r="AF546" s="175">
        <f>SUMIF(วันทำงาน!$F$554:$F$687,$B546,วันทำงาน!$J$554:$J$687)</f>
        <v>0</v>
      </c>
      <c r="AG546" s="182">
        <f>IF((AND($W546&gt;=100%,$W546&lt;&gt;"")),เงื่อนไข!$F$8*Y546/$V546,0)</f>
        <v>0</v>
      </c>
      <c r="AH546" s="181">
        <f>SUM(วันทำงาน!AR546:AT546,วันทำงาน!AV546:AX546)</f>
        <v>0</v>
      </c>
      <c r="AI546" s="150"/>
      <c r="AJ546" s="150">
        <f>IF($W546="",0,IF($W546&gt;=100%,เงื่อนไข!$L$4,IF($W546&gt;=80%,เงื่อนไข!$K$4,IF($W546&gt;=50%,เงื่อนไข!$J$4,IF($W546&lt;50%,เงื่อนไข!$I$4)))))</f>
        <v>0</v>
      </c>
      <c r="AK546" s="179">
        <f t="shared" si="121"/>
        <v>0</v>
      </c>
      <c r="AL546" s="175">
        <f t="shared" si="122"/>
        <v>0</v>
      </c>
      <c r="AM546" s="175">
        <f>IF(AK546=0,0,AK546/$R546*เงื่อนไข!$B$4)</f>
        <v>0</v>
      </c>
      <c r="AN546" s="181">
        <f t="shared" si="126"/>
        <v>0</v>
      </c>
      <c r="AO546" s="175">
        <f>SUMIF(วันทำงาน!$F$554:$F$687,$B546,วันทำงาน!$K$554:$K$687)</f>
        <v>0</v>
      </c>
      <c r="AP546" s="182">
        <f>IF((AND($W546&gt;=100%,$W546&lt;&gt;"")),เงื่อนไข!$F$8*AH546/$V546,0)</f>
        <v>0</v>
      </c>
      <c r="AQ546" s="184">
        <f>วันทำงาน!AU546</f>
        <v>0</v>
      </c>
      <c r="AR546" s="150"/>
      <c r="AS546" s="150">
        <f>IF(W546="",0,IF($W546&gt;=100%,เงื่อนไข!$P$4,IF($W546&gt;=80%,เงื่อนไข!$O$4,IF($W546&gt;=50%,เงื่อนไข!$N$4,IF($W546&lt;50%,เงื่อนไข!$M$4)))))</f>
        <v>0</v>
      </c>
      <c r="AT546" s="179">
        <f t="shared" si="123"/>
        <v>0</v>
      </c>
      <c r="AU546" s="175">
        <f t="shared" si="124"/>
        <v>0</v>
      </c>
      <c r="AV546" s="175">
        <f>IF(AT546=0,0,AT546/$R546*เงื่อนไข!$B$4)</f>
        <v>0</v>
      </c>
      <c r="AW546" s="181">
        <f t="shared" si="127"/>
        <v>0</v>
      </c>
      <c r="AX546" s="175">
        <f>SUMIF(วันทำงาน!$F$554:$F$687,$B546,วันทำงาน!$L$554:$L$687)</f>
        <v>0</v>
      </c>
      <c r="AY546" s="182">
        <f>IF((AND($W546&gt;=100%,$W546&lt;&gt;"")),เงื่อนไข!$F$8*AQ546/$V546,0)</f>
        <v>0</v>
      </c>
    </row>
    <row r="547" spans="1:51" s="6" customFormat="1" x14ac:dyDescent="0.25">
      <c r="A547" s="124" t="str">
        <f>IF(วันทำงาน!A547&lt;&gt;"",วันทำงาน!A547,"")</f>
        <v/>
      </c>
      <c r="B547" s="124" t="str">
        <f>IF(วันทำงาน!B547&lt;&gt;"",วันทำงาน!B547,"")</f>
        <v/>
      </c>
      <c r="C547" s="124"/>
      <c r="D547" s="124" t="str">
        <f>IF(วันทำงาน!C547&lt;&gt;"",วันทำงาน!C547,"")</f>
        <v/>
      </c>
      <c r="E547" s="125" t="str">
        <f>IF(วันทำงาน!D547&lt;&gt;"",วันทำงาน!D547,"")</f>
        <v/>
      </c>
      <c r="F547" s="90" t="str">
        <f>IF(วันทำงาน!E547&lt;&gt;"",วันทำงาน!E547,"")</f>
        <v/>
      </c>
      <c r="G547" s="124" t="str">
        <f>IF(วันทำงาน!F547&lt;&gt;"",วันทำงาน!F547,"")</f>
        <v/>
      </c>
      <c r="H547" s="136" t="str">
        <f>IF(F547="Salesman",วันทำงาน!G547,"")</f>
        <v/>
      </c>
      <c r="I547" s="141" t="str">
        <f>IF($H547="","",AB547/$R547*(100%-เงื่อนไข!$B$4))</f>
        <v/>
      </c>
      <c r="J547" s="141" t="str">
        <f>IF($H547="","",AK547/$R547*(100%-เงื่อนไข!$B$4))</f>
        <v/>
      </c>
      <c r="K547" s="141" t="str">
        <f>IF($H547="","",AT547/$R547*(100%-เงื่อนไข!$B$4))</f>
        <v/>
      </c>
      <c r="L547" s="141" t="str">
        <f t="shared" si="114"/>
        <v/>
      </c>
      <c r="M547" s="142" t="str">
        <f>IF((OR(วันทำงาน!H547="",$F$1="")),"",IF(F547="Salesman",วันทำงาน!H547,""))</f>
        <v/>
      </c>
      <c r="N547" s="111">
        <f>IF($M547="",0,IF($X547="P",Y547*เงื่อนไข!$C$5,0))</f>
        <v>0</v>
      </c>
      <c r="O547" s="111">
        <f>IF($M547="",0,IF($X547="P",AH547*เงื่อนไข!$C$5,0))</f>
        <v>0</v>
      </c>
      <c r="P547" s="141">
        <f>IF($M547="",0,IF($X547="P",AQ547*เงื่อนไข!$C$5,0))</f>
        <v>0</v>
      </c>
      <c r="Q547" s="141">
        <f t="shared" si="115"/>
        <v>0</v>
      </c>
      <c r="R547" s="124" t="str">
        <f>IF($A547="","",IF(วันทำงาน!J547&lt;&gt;"",วันทำงาน!J547,""))</f>
        <v/>
      </c>
      <c r="S547" s="124" t="str">
        <f>IF($A547="","",IF(วันทำงาน!K547&lt;&gt;"",วันทำงาน!K547,""))</f>
        <v/>
      </c>
      <c r="T547" s="156">
        <f>IF(วันทำงาน!AZ547&lt;&gt;"",IF(วันทำงาน!AZ547&gt;S547,S547,วันทำงาน!AZ547),"")</f>
        <v>1</v>
      </c>
      <c r="U547" s="106" t="str">
        <f>IF(A547="","",เงื่อนไข!C$4)</f>
        <v/>
      </c>
      <c r="V547" s="106">
        <f t="shared" si="116"/>
        <v>0</v>
      </c>
      <c r="W547" s="105" t="str">
        <f t="shared" si="117"/>
        <v/>
      </c>
      <c r="X547" s="186" t="str">
        <f t="shared" si="118"/>
        <v/>
      </c>
      <c r="Y547" s="184">
        <f>วันทำงาน!AQ547</f>
        <v>0</v>
      </c>
      <c r="Z547" s="150"/>
      <c r="AA547" s="150">
        <f>IF($W547="",0,IF($W547&gt;=100%,เงื่อนไข!$H$4,IF($W547&gt;=80%,เงื่อนไข!$G$4,IF($W547&gt;=50%,เงื่อนไข!$F$4,IF($W547&lt;50%,เงื่อนไข!$E$4)))))</f>
        <v>0</v>
      </c>
      <c r="AB547" s="179">
        <f t="shared" si="119"/>
        <v>0</v>
      </c>
      <c r="AC547" s="141">
        <f t="shared" si="120"/>
        <v>0</v>
      </c>
      <c r="AD547" s="175">
        <f>IF(AB547=0,0,AB547/$R547*เงื่อนไข!$B$4)</f>
        <v>0</v>
      </c>
      <c r="AE547" s="181">
        <f t="shared" si="125"/>
        <v>0</v>
      </c>
      <c r="AF547" s="175">
        <f>SUMIF(วันทำงาน!$F$554:$F$687,$B547,วันทำงาน!$J$554:$J$687)</f>
        <v>0</v>
      </c>
      <c r="AG547" s="182">
        <f>IF((AND($W547&gt;=100%,$W547&lt;&gt;"")),เงื่อนไข!$F$8*Y547/$V547,0)</f>
        <v>0</v>
      </c>
      <c r="AH547" s="181">
        <f>SUM(วันทำงาน!AR547:AT547,วันทำงาน!AV547:AX547)</f>
        <v>0</v>
      </c>
      <c r="AI547" s="150"/>
      <c r="AJ547" s="150">
        <f>IF($W547="",0,IF($W547&gt;=100%,เงื่อนไข!$L$4,IF($W547&gt;=80%,เงื่อนไข!$K$4,IF($W547&gt;=50%,เงื่อนไข!$J$4,IF($W547&lt;50%,เงื่อนไข!$I$4)))))</f>
        <v>0</v>
      </c>
      <c r="AK547" s="179">
        <f t="shared" si="121"/>
        <v>0</v>
      </c>
      <c r="AL547" s="175">
        <f t="shared" si="122"/>
        <v>0</v>
      </c>
      <c r="AM547" s="175">
        <f>IF(AK547=0,0,AK547/$R547*เงื่อนไข!$B$4)</f>
        <v>0</v>
      </c>
      <c r="AN547" s="181">
        <f t="shared" si="126"/>
        <v>0</v>
      </c>
      <c r="AO547" s="175">
        <f>SUMIF(วันทำงาน!$F$554:$F$687,$B547,วันทำงาน!$K$554:$K$687)</f>
        <v>0</v>
      </c>
      <c r="AP547" s="182">
        <f>IF((AND($W547&gt;=100%,$W547&lt;&gt;"")),เงื่อนไข!$F$8*AH547/$V547,0)</f>
        <v>0</v>
      </c>
      <c r="AQ547" s="184">
        <f>วันทำงาน!AU547</f>
        <v>0</v>
      </c>
      <c r="AR547" s="150"/>
      <c r="AS547" s="150">
        <f>IF(W547="",0,IF($W547&gt;=100%,เงื่อนไข!$P$4,IF($W547&gt;=80%,เงื่อนไข!$O$4,IF($W547&gt;=50%,เงื่อนไข!$N$4,IF($W547&lt;50%,เงื่อนไข!$M$4)))))</f>
        <v>0</v>
      </c>
      <c r="AT547" s="179">
        <f t="shared" si="123"/>
        <v>0</v>
      </c>
      <c r="AU547" s="175">
        <f t="shared" si="124"/>
        <v>0</v>
      </c>
      <c r="AV547" s="175">
        <f>IF(AT547=0,0,AT547/$R547*เงื่อนไข!$B$4)</f>
        <v>0</v>
      </c>
      <c r="AW547" s="181">
        <f t="shared" si="127"/>
        <v>0</v>
      </c>
      <c r="AX547" s="175">
        <f>SUMIF(วันทำงาน!$F$554:$F$687,$B547,วันทำงาน!$L$554:$L$687)</f>
        <v>0</v>
      </c>
      <c r="AY547" s="182">
        <f>IF((AND($W547&gt;=100%,$W547&lt;&gt;"")),เงื่อนไข!$F$8*AQ547/$V547,0)</f>
        <v>0</v>
      </c>
    </row>
    <row r="548" spans="1:51" s="6" customFormat="1" x14ac:dyDescent="0.25">
      <c r="A548" s="124" t="str">
        <f>IF(วันทำงาน!A548&lt;&gt;"",วันทำงาน!A548,"")</f>
        <v/>
      </c>
      <c r="B548" s="124" t="str">
        <f>IF(วันทำงาน!B548&lt;&gt;"",วันทำงาน!B548,"")</f>
        <v/>
      </c>
      <c r="C548" s="124"/>
      <c r="D548" s="124" t="str">
        <f>IF(วันทำงาน!C548&lt;&gt;"",วันทำงาน!C548,"")</f>
        <v/>
      </c>
      <c r="E548" s="125" t="str">
        <f>IF(วันทำงาน!D548&lt;&gt;"",วันทำงาน!D548,"")</f>
        <v/>
      </c>
      <c r="F548" s="90" t="str">
        <f>IF(วันทำงาน!E548&lt;&gt;"",วันทำงาน!E548,"")</f>
        <v/>
      </c>
      <c r="G548" s="124" t="str">
        <f>IF(วันทำงาน!F548&lt;&gt;"",วันทำงาน!F548,"")</f>
        <v/>
      </c>
      <c r="H548" s="136" t="str">
        <f>IF(F548="Salesman",วันทำงาน!G548,"")</f>
        <v/>
      </c>
      <c r="I548" s="141" t="str">
        <f>IF($H548="","",AB548/$R548*(100%-เงื่อนไข!$B$4))</f>
        <v/>
      </c>
      <c r="J548" s="141" t="str">
        <f>IF($H548="","",AK548/$R548*(100%-เงื่อนไข!$B$4))</f>
        <v/>
      </c>
      <c r="K548" s="141" t="str">
        <f>IF($H548="","",AT548/$R548*(100%-เงื่อนไข!$B$4))</f>
        <v/>
      </c>
      <c r="L548" s="141" t="str">
        <f t="shared" si="114"/>
        <v/>
      </c>
      <c r="M548" s="142" t="str">
        <f>IF((OR(วันทำงาน!H548="",$F$1="")),"",IF(F548="Salesman",วันทำงาน!H548,""))</f>
        <v/>
      </c>
      <c r="N548" s="111">
        <f>IF($M548="",0,IF($X548="P",Y548*เงื่อนไข!$C$5,0))</f>
        <v>0</v>
      </c>
      <c r="O548" s="111">
        <f>IF($M548="",0,IF($X548="P",AH548*เงื่อนไข!$C$5,0))</f>
        <v>0</v>
      </c>
      <c r="P548" s="141">
        <f>IF($M548="",0,IF($X548="P",AQ548*เงื่อนไข!$C$5,0))</f>
        <v>0</v>
      </c>
      <c r="Q548" s="141">
        <f t="shared" si="115"/>
        <v>0</v>
      </c>
      <c r="R548" s="124" t="str">
        <f>IF($A548="","",IF(วันทำงาน!J548&lt;&gt;"",วันทำงาน!J548,""))</f>
        <v/>
      </c>
      <c r="S548" s="124" t="str">
        <f>IF($A548="","",IF(วันทำงาน!K548&lt;&gt;"",วันทำงาน!K548,""))</f>
        <v/>
      </c>
      <c r="T548" s="156">
        <f>IF(วันทำงาน!AZ548&lt;&gt;"",IF(วันทำงาน!AZ548&gt;S548,S548,วันทำงาน!AZ548),"")</f>
        <v>1</v>
      </c>
      <c r="U548" s="106" t="str">
        <f>IF(A548="","",เงื่อนไข!C$4)</f>
        <v/>
      </c>
      <c r="V548" s="106">
        <f t="shared" si="116"/>
        <v>0</v>
      </c>
      <c r="W548" s="105" t="str">
        <f t="shared" si="117"/>
        <v/>
      </c>
      <c r="X548" s="186" t="str">
        <f t="shared" si="118"/>
        <v/>
      </c>
      <c r="Y548" s="184">
        <f>วันทำงาน!AQ548</f>
        <v>0</v>
      </c>
      <c r="Z548" s="150"/>
      <c r="AA548" s="150">
        <f>IF($W548="",0,IF($W548&gt;=100%,เงื่อนไข!$H$4,IF($W548&gt;=80%,เงื่อนไข!$G$4,IF($W548&gt;=50%,เงื่อนไข!$F$4,IF($W548&lt;50%,เงื่อนไข!$E$4)))))</f>
        <v>0</v>
      </c>
      <c r="AB548" s="179">
        <f t="shared" si="119"/>
        <v>0</v>
      </c>
      <c r="AC548" s="141">
        <f t="shared" si="120"/>
        <v>0</v>
      </c>
      <c r="AD548" s="175">
        <f>IF(AB548=0,0,AB548/$R548*เงื่อนไข!$B$4)</f>
        <v>0</v>
      </c>
      <c r="AE548" s="181">
        <f t="shared" si="125"/>
        <v>0</v>
      </c>
      <c r="AF548" s="175">
        <f>SUMIF(วันทำงาน!$F$554:$F$687,$B548,วันทำงาน!$J$554:$J$687)</f>
        <v>0</v>
      </c>
      <c r="AG548" s="182">
        <f>IF((AND($W548&gt;=100%,$W548&lt;&gt;"")),เงื่อนไข!$F$8*Y548/$V548,0)</f>
        <v>0</v>
      </c>
      <c r="AH548" s="181">
        <f>SUM(วันทำงาน!AR548:AT548,วันทำงาน!AV548:AX548)</f>
        <v>0</v>
      </c>
      <c r="AI548" s="150"/>
      <c r="AJ548" s="150">
        <f>IF($W548="",0,IF($W548&gt;=100%,เงื่อนไข!$L$4,IF($W548&gt;=80%,เงื่อนไข!$K$4,IF($W548&gt;=50%,เงื่อนไข!$J$4,IF($W548&lt;50%,เงื่อนไข!$I$4)))))</f>
        <v>0</v>
      </c>
      <c r="AK548" s="179">
        <f t="shared" si="121"/>
        <v>0</v>
      </c>
      <c r="AL548" s="175">
        <f t="shared" si="122"/>
        <v>0</v>
      </c>
      <c r="AM548" s="175">
        <f>IF(AK548=0,0,AK548/$R548*เงื่อนไข!$B$4)</f>
        <v>0</v>
      </c>
      <c r="AN548" s="181">
        <f t="shared" si="126"/>
        <v>0</v>
      </c>
      <c r="AO548" s="175">
        <f>SUMIF(วันทำงาน!$F$554:$F$687,$B548,วันทำงาน!$K$554:$K$687)</f>
        <v>0</v>
      </c>
      <c r="AP548" s="182">
        <f>IF((AND($W548&gt;=100%,$W548&lt;&gt;"")),เงื่อนไข!$F$8*AH548/$V548,0)</f>
        <v>0</v>
      </c>
      <c r="AQ548" s="184">
        <f>วันทำงาน!AU548</f>
        <v>0</v>
      </c>
      <c r="AR548" s="150"/>
      <c r="AS548" s="150">
        <f>IF(W548="",0,IF($W548&gt;=100%,เงื่อนไข!$P$4,IF($W548&gt;=80%,เงื่อนไข!$O$4,IF($W548&gt;=50%,เงื่อนไข!$N$4,IF($W548&lt;50%,เงื่อนไข!$M$4)))))</f>
        <v>0</v>
      </c>
      <c r="AT548" s="179">
        <f t="shared" si="123"/>
        <v>0</v>
      </c>
      <c r="AU548" s="175">
        <f t="shared" si="124"/>
        <v>0</v>
      </c>
      <c r="AV548" s="175">
        <f>IF(AT548=0,0,AT548/$R548*เงื่อนไข!$B$4)</f>
        <v>0</v>
      </c>
      <c r="AW548" s="181">
        <f t="shared" si="127"/>
        <v>0</v>
      </c>
      <c r="AX548" s="175">
        <f>SUMIF(วันทำงาน!$F$554:$F$687,$B548,วันทำงาน!$L$554:$L$687)</f>
        <v>0</v>
      </c>
      <c r="AY548" s="182">
        <f>IF((AND($W548&gt;=100%,$W548&lt;&gt;"")),เงื่อนไข!$F$8*AQ548/$V548,0)</f>
        <v>0</v>
      </c>
    </row>
    <row r="549" spans="1:51" s="6" customFormat="1" x14ac:dyDescent="0.25">
      <c r="A549" s="124" t="str">
        <f>IF(วันทำงาน!A549&lt;&gt;"",วันทำงาน!A549,"")</f>
        <v/>
      </c>
      <c r="B549" s="124" t="str">
        <f>IF(วันทำงาน!B549&lt;&gt;"",วันทำงาน!B549,"")</f>
        <v/>
      </c>
      <c r="C549" s="124"/>
      <c r="D549" s="124" t="str">
        <f>IF(วันทำงาน!C549&lt;&gt;"",วันทำงาน!C549,"")</f>
        <v/>
      </c>
      <c r="E549" s="125" t="str">
        <f>IF(วันทำงาน!D549&lt;&gt;"",วันทำงาน!D549,"")</f>
        <v/>
      </c>
      <c r="F549" s="90" t="str">
        <f>IF(วันทำงาน!E549&lt;&gt;"",วันทำงาน!E549,"")</f>
        <v/>
      </c>
      <c r="G549" s="124" t="str">
        <f>IF(วันทำงาน!F549&lt;&gt;"",วันทำงาน!F549,"")</f>
        <v/>
      </c>
      <c r="H549" s="136" t="str">
        <f>IF(F549="Salesman",วันทำงาน!G549,"")</f>
        <v/>
      </c>
      <c r="I549" s="141" t="str">
        <f>IF($H549="","",AB549/$R549*(100%-เงื่อนไข!$B$4))</f>
        <v/>
      </c>
      <c r="J549" s="141" t="str">
        <f>IF($H549="","",AK549/$R549*(100%-เงื่อนไข!$B$4))</f>
        <v/>
      </c>
      <c r="K549" s="141" t="str">
        <f>IF($H549="","",AT549/$R549*(100%-เงื่อนไข!$B$4))</f>
        <v/>
      </c>
      <c r="L549" s="141" t="str">
        <f t="shared" si="114"/>
        <v/>
      </c>
      <c r="M549" s="142" t="str">
        <f>IF((OR(วันทำงาน!H549="",$F$1="")),"",IF(F549="Salesman",วันทำงาน!H549,""))</f>
        <v/>
      </c>
      <c r="N549" s="111">
        <f>IF($M549="",0,IF($X549="P",Y549*เงื่อนไข!$C$5,0))</f>
        <v>0</v>
      </c>
      <c r="O549" s="111">
        <f>IF($M549="",0,IF($X549="P",AH549*เงื่อนไข!$C$5,0))</f>
        <v>0</v>
      </c>
      <c r="P549" s="141">
        <f>IF($M549="",0,IF($X549="P",AQ549*เงื่อนไข!$C$5,0))</f>
        <v>0</v>
      </c>
      <c r="Q549" s="141">
        <f t="shared" si="115"/>
        <v>0</v>
      </c>
      <c r="R549" s="124" t="str">
        <f>IF($A549="","",IF(วันทำงาน!J549&lt;&gt;"",วันทำงาน!J549,""))</f>
        <v/>
      </c>
      <c r="S549" s="124" t="str">
        <f>IF($A549="","",IF(วันทำงาน!K549&lt;&gt;"",วันทำงาน!K549,""))</f>
        <v/>
      </c>
      <c r="T549" s="156">
        <f>IF(วันทำงาน!AZ549&lt;&gt;"",IF(วันทำงาน!AZ549&gt;S549,S549,วันทำงาน!AZ549),"")</f>
        <v>1</v>
      </c>
      <c r="U549" s="106" t="str">
        <f>IF(A549="","",เงื่อนไข!C$4)</f>
        <v/>
      </c>
      <c r="V549" s="106">
        <f t="shared" si="116"/>
        <v>0</v>
      </c>
      <c r="W549" s="105" t="str">
        <f t="shared" si="117"/>
        <v/>
      </c>
      <c r="X549" s="186" t="str">
        <f t="shared" si="118"/>
        <v/>
      </c>
      <c r="Y549" s="184">
        <f>วันทำงาน!AQ549</f>
        <v>0</v>
      </c>
      <c r="Z549" s="150"/>
      <c r="AA549" s="150">
        <f>IF($W549="",0,IF($W549&gt;=100%,เงื่อนไข!$H$4,IF($W549&gt;=80%,เงื่อนไข!$G$4,IF($W549&gt;=50%,เงื่อนไข!$F$4,IF($W549&lt;50%,เงื่อนไข!$E$4)))))</f>
        <v>0</v>
      </c>
      <c r="AB549" s="179">
        <f t="shared" si="119"/>
        <v>0</v>
      </c>
      <c r="AC549" s="141">
        <f t="shared" si="120"/>
        <v>0</v>
      </c>
      <c r="AD549" s="175">
        <f>IF(AB549=0,0,AB549/$R549*เงื่อนไข!$B$4)</f>
        <v>0</v>
      </c>
      <c r="AE549" s="181">
        <f t="shared" si="125"/>
        <v>0</v>
      </c>
      <c r="AF549" s="175">
        <f>SUMIF(วันทำงาน!$F$554:$F$687,$B549,วันทำงาน!$J$554:$J$687)</f>
        <v>0</v>
      </c>
      <c r="AG549" s="182">
        <f>IF((AND($W549&gt;=100%,$W549&lt;&gt;"")),เงื่อนไข!$F$8*Y549/$V549,0)</f>
        <v>0</v>
      </c>
      <c r="AH549" s="181">
        <f>SUM(วันทำงาน!AR549:AT549,วันทำงาน!AV549:AX549)</f>
        <v>0</v>
      </c>
      <c r="AI549" s="150"/>
      <c r="AJ549" s="150">
        <f>IF($W549="",0,IF($W549&gt;=100%,เงื่อนไข!$L$4,IF($W549&gt;=80%,เงื่อนไข!$K$4,IF($W549&gt;=50%,เงื่อนไข!$J$4,IF($W549&lt;50%,เงื่อนไข!$I$4)))))</f>
        <v>0</v>
      </c>
      <c r="AK549" s="179">
        <f t="shared" si="121"/>
        <v>0</v>
      </c>
      <c r="AL549" s="175">
        <f t="shared" si="122"/>
        <v>0</v>
      </c>
      <c r="AM549" s="175">
        <f>IF(AK549=0,0,AK549/$R549*เงื่อนไข!$B$4)</f>
        <v>0</v>
      </c>
      <c r="AN549" s="181">
        <f t="shared" si="126"/>
        <v>0</v>
      </c>
      <c r="AO549" s="175">
        <f>SUMIF(วันทำงาน!$F$554:$F$687,$B549,วันทำงาน!$K$554:$K$687)</f>
        <v>0</v>
      </c>
      <c r="AP549" s="182">
        <f>IF((AND($W549&gt;=100%,$W549&lt;&gt;"")),เงื่อนไข!$F$8*AH549/$V549,0)</f>
        <v>0</v>
      </c>
      <c r="AQ549" s="184">
        <f>วันทำงาน!AU549</f>
        <v>0</v>
      </c>
      <c r="AR549" s="150"/>
      <c r="AS549" s="150">
        <f>IF(W549="",0,IF($W549&gt;=100%,เงื่อนไข!$P$4,IF($W549&gt;=80%,เงื่อนไข!$O$4,IF($W549&gt;=50%,เงื่อนไข!$N$4,IF($W549&lt;50%,เงื่อนไข!$M$4)))))</f>
        <v>0</v>
      </c>
      <c r="AT549" s="179">
        <f t="shared" si="123"/>
        <v>0</v>
      </c>
      <c r="AU549" s="175">
        <f t="shared" si="124"/>
        <v>0</v>
      </c>
      <c r="AV549" s="175">
        <f>IF(AT549=0,0,AT549/$R549*เงื่อนไข!$B$4)</f>
        <v>0</v>
      </c>
      <c r="AW549" s="181">
        <f t="shared" si="127"/>
        <v>0</v>
      </c>
      <c r="AX549" s="175">
        <f>SUMIF(วันทำงาน!$F$554:$F$687,$B549,วันทำงาน!$L$554:$L$687)</f>
        <v>0</v>
      </c>
      <c r="AY549" s="182">
        <f>IF((AND($W549&gt;=100%,$W549&lt;&gt;"")),เงื่อนไข!$F$8*AQ549/$V549,0)</f>
        <v>0</v>
      </c>
    </row>
    <row r="550" spans="1:51" s="6" customFormat="1" x14ac:dyDescent="0.25">
      <c r="A550" s="124" t="str">
        <f>IF(วันทำงาน!A550&lt;&gt;"",วันทำงาน!A550,"")</f>
        <v/>
      </c>
      <c r="B550" s="124" t="str">
        <f>IF(วันทำงาน!B550&lt;&gt;"",วันทำงาน!B550,"")</f>
        <v/>
      </c>
      <c r="C550" s="124"/>
      <c r="D550" s="124" t="str">
        <f>IF(วันทำงาน!C550&lt;&gt;"",วันทำงาน!C550,"")</f>
        <v/>
      </c>
      <c r="E550" s="125" t="str">
        <f>IF(วันทำงาน!D550&lt;&gt;"",วันทำงาน!D550,"")</f>
        <v/>
      </c>
      <c r="F550" s="90" t="str">
        <f>IF(วันทำงาน!E550&lt;&gt;"",วันทำงาน!E550,"")</f>
        <v/>
      </c>
      <c r="G550" s="124" t="str">
        <f>IF(วันทำงาน!F550&lt;&gt;"",วันทำงาน!F550,"")</f>
        <v/>
      </c>
      <c r="H550" s="136" t="str">
        <f>IF(F550="Salesman",วันทำงาน!G550,"")</f>
        <v/>
      </c>
      <c r="I550" s="141" t="str">
        <f>IF($H550="","",AB550/$R550*(100%-เงื่อนไข!$B$4))</f>
        <v/>
      </c>
      <c r="J550" s="141" t="str">
        <f>IF($H550="","",AK550/$R550*(100%-เงื่อนไข!$B$4))</f>
        <v/>
      </c>
      <c r="K550" s="141" t="str">
        <f>IF($H550="","",AT550/$R550*(100%-เงื่อนไข!$B$4))</f>
        <v/>
      </c>
      <c r="L550" s="141" t="str">
        <f t="shared" si="114"/>
        <v/>
      </c>
      <c r="M550" s="142" t="str">
        <f>IF((OR(วันทำงาน!H550="",$F$1="")),"",IF(F550="Salesman",วันทำงาน!H550,""))</f>
        <v/>
      </c>
      <c r="N550" s="111">
        <f>IF($M550="",0,IF($X550="P",Y550*เงื่อนไข!$C$5,0))</f>
        <v>0</v>
      </c>
      <c r="O550" s="111">
        <f>IF($M550="",0,IF($X550="P",AH550*เงื่อนไข!$C$5,0))</f>
        <v>0</v>
      </c>
      <c r="P550" s="141">
        <f>IF($M550="",0,IF($X550="P",AQ550*เงื่อนไข!$C$5,0))</f>
        <v>0</v>
      </c>
      <c r="Q550" s="141">
        <f t="shared" si="115"/>
        <v>0</v>
      </c>
      <c r="R550" s="124" t="str">
        <f>IF($A550="","",IF(วันทำงาน!J550&lt;&gt;"",วันทำงาน!J550,""))</f>
        <v/>
      </c>
      <c r="S550" s="124" t="str">
        <f>IF($A550="","",IF(วันทำงาน!K550&lt;&gt;"",วันทำงาน!K550,""))</f>
        <v/>
      </c>
      <c r="T550" s="156">
        <f>IF(วันทำงาน!AZ550&lt;&gt;"",IF(วันทำงาน!AZ550&gt;S550,S550,วันทำงาน!AZ550),"")</f>
        <v>1</v>
      </c>
      <c r="U550" s="106" t="str">
        <f>IF(A550="","",เงื่อนไข!C$4)</f>
        <v/>
      </c>
      <c r="V550" s="106">
        <f t="shared" si="116"/>
        <v>0</v>
      </c>
      <c r="W550" s="105" t="str">
        <f t="shared" si="117"/>
        <v/>
      </c>
      <c r="X550" s="186" t="str">
        <f t="shared" si="118"/>
        <v/>
      </c>
      <c r="Y550" s="184">
        <f>วันทำงาน!AQ550</f>
        <v>0</v>
      </c>
      <c r="Z550" s="150"/>
      <c r="AA550" s="150">
        <f>IF($W550="",0,IF($W550&gt;=100%,เงื่อนไข!$H$4,IF($W550&gt;=80%,เงื่อนไข!$G$4,IF($W550&gt;=50%,เงื่อนไข!$F$4,IF($W550&lt;50%,เงื่อนไข!$E$4)))))</f>
        <v>0</v>
      </c>
      <c r="AB550" s="179">
        <f t="shared" si="119"/>
        <v>0</v>
      </c>
      <c r="AC550" s="141">
        <f t="shared" si="120"/>
        <v>0</v>
      </c>
      <c r="AD550" s="175">
        <f>IF(AB550=0,0,AB550/$R550*เงื่อนไข!$B$4)</f>
        <v>0</v>
      </c>
      <c r="AE550" s="181">
        <f t="shared" si="125"/>
        <v>0</v>
      </c>
      <c r="AF550" s="175">
        <f>SUMIF(วันทำงาน!$F$554:$F$687,$B550,วันทำงาน!$J$554:$J$687)</f>
        <v>0</v>
      </c>
      <c r="AG550" s="182">
        <f>IF((AND($W550&gt;=100%,$W550&lt;&gt;"")),เงื่อนไข!$F$8*Y550/$V550,0)</f>
        <v>0</v>
      </c>
      <c r="AH550" s="181">
        <f>SUM(วันทำงาน!AR550:AT550,วันทำงาน!AV550:AX550)</f>
        <v>0</v>
      </c>
      <c r="AI550" s="150"/>
      <c r="AJ550" s="150">
        <f>IF($W550="",0,IF($W550&gt;=100%,เงื่อนไข!$L$4,IF($W550&gt;=80%,เงื่อนไข!$K$4,IF($W550&gt;=50%,เงื่อนไข!$J$4,IF($W550&lt;50%,เงื่อนไข!$I$4)))))</f>
        <v>0</v>
      </c>
      <c r="AK550" s="179">
        <f t="shared" si="121"/>
        <v>0</v>
      </c>
      <c r="AL550" s="175">
        <f t="shared" si="122"/>
        <v>0</v>
      </c>
      <c r="AM550" s="175">
        <f>IF(AK550=0,0,AK550/$R550*เงื่อนไข!$B$4)</f>
        <v>0</v>
      </c>
      <c r="AN550" s="181">
        <f t="shared" si="126"/>
        <v>0</v>
      </c>
      <c r="AO550" s="175">
        <f>SUMIF(วันทำงาน!$F$554:$F$687,$B550,วันทำงาน!$K$554:$K$687)</f>
        <v>0</v>
      </c>
      <c r="AP550" s="182">
        <f>IF((AND($W550&gt;=100%,$W550&lt;&gt;"")),เงื่อนไข!$F$8*AH550/$V550,0)</f>
        <v>0</v>
      </c>
      <c r="AQ550" s="184">
        <f>วันทำงาน!AU550</f>
        <v>0</v>
      </c>
      <c r="AR550" s="150"/>
      <c r="AS550" s="150">
        <f>IF(W550="",0,IF($W550&gt;=100%,เงื่อนไข!$P$4,IF($W550&gt;=80%,เงื่อนไข!$O$4,IF($W550&gt;=50%,เงื่อนไข!$N$4,IF($W550&lt;50%,เงื่อนไข!$M$4)))))</f>
        <v>0</v>
      </c>
      <c r="AT550" s="179">
        <f t="shared" si="123"/>
        <v>0</v>
      </c>
      <c r="AU550" s="175">
        <f t="shared" si="124"/>
        <v>0</v>
      </c>
      <c r="AV550" s="175">
        <f>IF(AT550=0,0,AT550/$R550*เงื่อนไข!$B$4)</f>
        <v>0</v>
      </c>
      <c r="AW550" s="181">
        <f t="shared" si="127"/>
        <v>0</v>
      </c>
      <c r="AX550" s="175">
        <f>SUMIF(วันทำงาน!$F$554:$F$687,$B550,วันทำงาน!$L$554:$L$687)</f>
        <v>0</v>
      </c>
      <c r="AY550" s="182">
        <f>IF((AND($W550&gt;=100%,$W550&lt;&gt;"")),เงื่อนไข!$F$8*AQ550/$V550,0)</f>
        <v>0</v>
      </c>
    </row>
    <row r="551" spans="1:51" s="4" customFormat="1" ht="1.2" customHeight="1" x14ac:dyDescent="0.25">
      <c r="A551" s="101"/>
      <c r="B551" s="102"/>
      <c r="C551" s="102"/>
      <c r="D551" s="102"/>
      <c r="E551" s="103"/>
      <c r="F551" s="103"/>
      <c r="G551" s="104"/>
      <c r="H551" s="157"/>
      <c r="I551" s="15"/>
      <c r="J551" s="15"/>
      <c r="K551" s="15"/>
      <c r="L551" s="157"/>
      <c r="M551" s="137"/>
      <c r="N551" s="94"/>
      <c r="O551" s="94"/>
      <c r="P551" s="94"/>
      <c r="Q551" s="94"/>
      <c r="R551" s="103"/>
      <c r="S551" s="131"/>
      <c r="T551" s="103"/>
      <c r="U551" s="24"/>
      <c r="V551" s="24"/>
      <c r="W551" s="123"/>
      <c r="X551" s="187"/>
      <c r="Y551" s="185"/>
      <c r="Z551" s="177"/>
      <c r="AA551" s="178"/>
      <c r="AB551" s="180"/>
      <c r="AC551" s="8"/>
      <c r="AD551" s="8"/>
      <c r="AE551" s="8"/>
      <c r="AF551" s="8"/>
      <c r="AG551" s="183"/>
      <c r="AH551" s="176"/>
      <c r="AI551" s="177"/>
      <c r="AJ551" s="178"/>
      <c r="AK551" s="8"/>
      <c r="AL551" s="8"/>
      <c r="AM551" s="8"/>
      <c r="AN551" s="8"/>
      <c r="AO551" s="8"/>
      <c r="AP551" s="183"/>
      <c r="AQ551" s="185"/>
      <c r="AR551" s="177"/>
      <c r="AS551" s="178"/>
      <c r="AT551" s="8"/>
      <c r="AU551" s="8"/>
      <c r="AV551" s="8"/>
      <c r="AW551" s="8"/>
      <c r="AX551" s="8"/>
      <c r="AY551" s="183"/>
    </row>
    <row r="552" spans="1:51" s="95" customFormat="1" ht="22.8" customHeight="1" thickBot="1" x14ac:dyDescent="0.3">
      <c r="A552" s="285" t="s">
        <v>15</v>
      </c>
      <c r="B552" s="286"/>
      <c r="C552" s="286"/>
      <c r="D552" s="286"/>
      <c r="E552" s="287"/>
      <c r="F552" s="214"/>
      <c r="G552" s="215"/>
      <c r="H552" s="216"/>
      <c r="I552" s="217"/>
      <c r="J552" s="217"/>
      <c r="K552" s="217"/>
      <c r="L552" s="216"/>
      <c r="M552" s="218"/>
      <c r="N552" s="219">
        <f>SUM(N6:N550)</f>
        <v>0</v>
      </c>
      <c r="O552" s="219">
        <f>SUM(O6:O550)</f>
        <v>0</v>
      </c>
      <c r="P552" s="219">
        <f>SUM(P6:P550)</f>
        <v>0</v>
      </c>
      <c r="Q552" s="219">
        <f>SUM(Q6:Q550)</f>
        <v>0</v>
      </c>
      <c r="R552" s="220"/>
      <c r="S552" s="221"/>
      <c r="T552" s="220"/>
      <c r="U552" s="222">
        <f>SUM(U6:U550)</f>
        <v>0</v>
      </c>
      <c r="V552" s="222">
        <f>SUM(V6:V550)</f>
        <v>0</v>
      </c>
      <c r="W552" s="223">
        <f t="shared" ref="W552" si="128">IF(U552=0,0,V552/U552)</f>
        <v>0</v>
      </c>
      <c r="X552" s="224"/>
      <c r="Y552" s="225">
        <f>SUM(Y6:Y550)</f>
        <v>0</v>
      </c>
      <c r="Z552" s="226"/>
      <c r="AA552" s="226"/>
      <c r="AB552" s="227"/>
      <c r="AC552" s="227"/>
      <c r="AD552" s="227"/>
      <c r="AE552" s="227">
        <f>SUM(AE6:AE550)</f>
        <v>0</v>
      </c>
      <c r="AF552" s="227">
        <f>SUM(AF6:AF550)</f>
        <v>0</v>
      </c>
      <c r="AG552" s="227">
        <f>SUM(AG6:AG550)</f>
        <v>0</v>
      </c>
      <c r="AH552" s="228">
        <f>SUM(AH6:AH550)</f>
        <v>0</v>
      </c>
      <c r="AI552" s="226"/>
      <c r="AJ552" s="226"/>
      <c r="AK552" s="227"/>
      <c r="AL552" s="227"/>
      <c r="AM552" s="227"/>
      <c r="AN552" s="227">
        <f>SUM(AN6:AN550)</f>
        <v>0</v>
      </c>
      <c r="AO552" s="227">
        <f>SUM(AO6:AO550)</f>
        <v>0</v>
      </c>
      <c r="AP552" s="227">
        <f>SUM(AP6:AP550)</f>
        <v>0</v>
      </c>
      <c r="AQ552" s="225">
        <f>SUM(AQ6:AQ550)</f>
        <v>0</v>
      </c>
      <c r="AR552" s="226"/>
      <c r="AS552" s="226"/>
      <c r="AT552" s="227"/>
      <c r="AU552" s="227"/>
      <c r="AV552" s="227"/>
      <c r="AW552" s="227">
        <f>SUM(AW6:AW550)</f>
        <v>0</v>
      </c>
      <c r="AX552" s="227">
        <f>SUM(AX6:AX550)</f>
        <v>0</v>
      </c>
      <c r="AY552" s="227">
        <f>SUM(AY6:AY550)</f>
        <v>0</v>
      </c>
    </row>
    <row r="553" spans="1:51" s="96" customFormat="1" ht="13.8" thickTop="1" x14ac:dyDescent="0.25">
      <c r="G553" s="97"/>
      <c r="H553" s="138"/>
      <c r="I553" s="190"/>
      <c r="J553" s="190"/>
      <c r="K553" s="190"/>
      <c r="L553" s="138"/>
      <c r="M553" s="138"/>
      <c r="N553" s="140"/>
      <c r="O553" s="140"/>
      <c r="P553" s="140"/>
      <c r="Q553" s="140"/>
      <c r="R553" s="97"/>
      <c r="S553" s="97"/>
      <c r="T553" s="97"/>
      <c r="U553" s="149"/>
      <c r="V553" s="99"/>
      <c r="W553" s="100"/>
      <c r="X553" s="100"/>
      <c r="Y553" s="230"/>
      <c r="Z553" s="140"/>
      <c r="AA553" s="98"/>
      <c r="AB553" s="98"/>
      <c r="AC553" s="98"/>
      <c r="AD553" s="98"/>
      <c r="AE553" s="98"/>
      <c r="AF553" s="98"/>
      <c r="AG553" s="98"/>
      <c r="AH553" s="230"/>
      <c r="AI553" s="140"/>
      <c r="AJ553" s="98"/>
      <c r="AK553" s="98"/>
      <c r="AL553" s="98"/>
      <c r="AM553" s="98"/>
      <c r="AN553" s="98"/>
      <c r="AO553" s="98"/>
      <c r="AP553" s="98"/>
      <c r="AQ553" s="230"/>
      <c r="AR553" s="140"/>
      <c r="AS553" s="98"/>
      <c r="AT553" s="98"/>
      <c r="AU553" s="98"/>
      <c r="AV553" s="98"/>
      <c r="AW553" s="98"/>
      <c r="AX553" s="98"/>
      <c r="AY553" s="98"/>
    </row>
    <row r="554" spans="1:51" x14ac:dyDescent="0.25">
      <c r="I554" s="191"/>
      <c r="J554" s="191"/>
      <c r="K554" s="191"/>
    </row>
    <row r="555" spans="1:51" x14ac:dyDescent="0.25">
      <c r="I555" s="191"/>
      <c r="J555" s="191"/>
      <c r="K555" s="191"/>
    </row>
    <row r="556" spans="1:51" x14ac:dyDescent="0.25">
      <c r="I556" s="191"/>
      <c r="J556" s="191"/>
      <c r="K556" s="191"/>
    </row>
    <row r="557" spans="1:51" x14ac:dyDescent="0.25">
      <c r="I557" s="191"/>
      <c r="J557" s="191"/>
      <c r="K557" s="191"/>
    </row>
    <row r="558" spans="1:51" x14ac:dyDescent="0.25">
      <c r="I558" s="191"/>
      <c r="J558" s="191"/>
      <c r="K558" s="191"/>
    </row>
    <row r="559" spans="1:51" x14ac:dyDescent="0.25">
      <c r="I559" s="191"/>
      <c r="J559" s="191"/>
      <c r="K559" s="191"/>
    </row>
    <row r="560" spans="1:51" x14ac:dyDescent="0.25">
      <c r="I560" s="191"/>
      <c r="J560" s="191"/>
      <c r="K560" s="191"/>
    </row>
    <row r="561" spans="9:11" x14ac:dyDescent="0.25">
      <c r="I561" s="191"/>
      <c r="J561" s="191"/>
      <c r="K561" s="191"/>
    </row>
    <row r="562" spans="9:11" x14ac:dyDescent="0.25">
      <c r="I562" s="191"/>
      <c r="J562" s="191"/>
      <c r="K562" s="191"/>
    </row>
    <row r="563" spans="9:11" x14ac:dyDescent="0.25">
      <c r="I563" s="191"/>
      <c r="J563" s="191"/>
      <c r="K563" s="191"/>
    </row>
    <row r="564" spans="9:11" x14ac:dyDescent="0.25">
      <c r="I564" s="191"/>
      <c r="J564" s="191"/>
      <c r="K564" s="191"/>
    </row>
    <row r="565" spans="9:11" x14ac:dyDescent="0.25">
      <c r="I565" s="191"/>
      <c r="J565" s="191"/>
      <c r="K565" s="191"/>
    </row>
    <row r="566" spans="9:11" x14ac:dyDescent="0.25">
      <c r="I566" s="191"/>
      <c r="J566" s="191"/>
      <c r="K566" s="191"/>
    </row>
    <row r="567" spans="9:11" x14ac:dyDescent="0.25">
      <c r="I567" s="191"/>
      <c r="J567" s="191"/>
      <c r="K567" s="191"/>
    </row>
    <row r="568" spans="9:11" x14ac:dyDescent="0.25">
      <c r="I568" s="191"/>
      <c r="J568" s="191"/>
      <c r="K568" s="191"/>
    </row>
    <row r="569" spans="9:11" x14ac:dyDescent="0.25">
      <c r="I569" s="191"/>
      <c r="J569" s="191"/>
      <c r="K569" s="191"/>
    </row>
    <row r="570" spans="9:11" x14ac:dyDescent="0.25">
      <c r="I570" s="191"/>
      <c r="J570" s="191"/>
      <c r="K570" s="191"/>
    </row>
    <row r="571" spans="9:11" x14ac:dyDescent="0.25">
      <c r="I571" s="191"/>
      <c r="J571" s="191"/>
      <c r="K571" s="191"/>
    </row>
    <row r="572" spans="9:11" x14ac:dyDescent="0.25">
      <c r="I572" s="191"/>
      <c r="J572" s="191"/>
      <c r="K572" s="191"/>
    </row>
    <row r="573" spans="9:11" x14ac:dyDescent="0.25">
      <c r="I573" s="191"/>
      <c r="J573" s="191"/>
      <c r="K573" s="191"/>
    </row>
    <row r="574" spans="9:11" x14ac:dyDescent="0.25">
      <c r="I574" s="191"/>
      <c r="J574" s="191"/>
      <c r="K574" s="191"/>
    </row>
    <row r="575" spans="9:11" x14ac:dyDescent="0.25">
      <c r="I575" s="191"/>
      <c r="J575" s="191"/>
      <c r="K575" s="191"/>
    </row>
    <row r="576" spans="9:11" x14ac:dyDescent="0.25">
      <c r="I576" s="191"/>
      <c r="J576" s="191"/>
      <c r="K576" s="191"/>
    </row>
    <row r="577" spans="9:11" x14ac:dyDescent="0.25">
      <c r="I577" s="191"/>
      <c r="J577" s="191"/>
      <c r="K577" s="191"/>
    </row>
    <row r="578" spans="9:11" x14ac:dyDescent="0.25">
      <c r="I578" s="191"/>
      <c r="J578" s="191"/>
      <c r="K578" s="191"/>
    </row>
    <row r="579" spans="9:11" x14ac:dyDescent="0.25">
      <c r="I579" s="191"/>
      <c r="J579" s="191"/>
      <c r="K579" s="191"/>
    </row>
    <row r="580" spans="9:11" x14ac:dyDescent="0.25">
      <c r="I580" s="191"/>
      <c r="J580" s="191"/>
      <c r="K580" s="191"/>
    </row>
    <row r="581" spans="9:11" x14ac:dyDescent="0.25">
      <c r="I581" s="191"/>
      <c r="J581" s="191"/>
      <c r="K581" s="191"/>
    </row>
    <row r="582" spans="9:11" x14ac:dyDescent="0.25">
      <c r="I582" s="191"/>
      <c r="J582" s="191"/>
      <c r="K582" s="191"/>
    </row>
    <row r="583" spans="9:11" x14ac:dyDescent="0.25">
      <c r="I583" s="191"/>
      <c r="J583" s="191"/>
      <c r="K583" s="191"/>
    </row>
    <row r="584" spans="9:11" x14ac:dyDescent="0.25">
      <c r="I584" s="191"/>
      <c r="J584" s="191"/>
      <c r="K584" s="191"/>
    </row>
    <row r="585" spans="9:11" x14ac:dyDescent="0.25">
      <c r="I585" s="191"/>
      <c r="J585" s="191"/>
      <c r="K585" s="191"/>
    </row>
    <row r="586" spans="9:11" x14ac:dyDescent="0.25">
      <c r="I586" s="191"/>
      <c r="J586" s="191"/>
      <c r="K586" s="191"/>
    </row>
    <row r="587" spans="9:11" x14ac:dyDescent="0.25">
      <c r="I587" s="191"/>
      <c r="J587" s="191"/>
      <c r="K587" s="191"/>
    </row>
    <row r="588" spans="9:11" x14ac:dyDescent="0.25">
      <c r="I588" s="191"/>
      <c r="J588" s="191"/>
      <c r="K588" s="191"/>
    </row>
    <row r="589" spans="9:11" x14ac:dyDescent="0.25">
      <c r="I589" s="191"/>
      <c r="J589" s="191"/>
      <c r="K589" s="191"/>
    </row>
    <row r="590" spans="9:11" x14ac:dyDescent="0.25">
      <c r="I590" s="191"/>
      <c r="J590" s="191"/>
      <c r="K590" s="191"/>
    </row>
    <row r="591" spans="9:11" x14ac:dyDescent="0.25">
      <c r="I591" s="191"/>
      <c r="J591" s="191"/>
      <c r="K591" s="191"/>
    </row>
    <row r="592" spans="9:11" x14ac:dyDescent="0.25">
      <c r="I592" s="191"/>
      <c r="J592" s="191"/>
      <c r="K592" s="191"/>
    </row>
    <row r="593" spans="9:11" x14ac:dyDescent="0.25">
      <c r="I593" s="191"/>
      <c r="J593" s="191"/>
      <c r="K593" s="191"/>
    </row>
    <row r="594" spans="9:11" x14ac:dyDescent="0.25">
      <c r="I594" s="191"/>
      <c r="J594" s="191"/>
      <c r="K594" s="191"/>
    </row>
    <row r="595" spans="9:11" x14ac:dyDescent="0.25">
      <c r="I595" s="191"/>
      <c r="J595" s="191"/>
      <c r="K595" s="191"/>
    </row>
    <row r="596" spans="9:11" x14ac:dyDescent="0.25">
      <c r="I596" s="191"/>
      <c r="J596" s="191"/>
      <c r="K596" s="191"/>
    </row>
    <row r="597" spans="9:11" x14ac:dyDescent="0.25">
      <c r="I597" s="191"/>
      <c r="J597" s="191"/>
      <c r="K597" s="191"/>
    </row>
    <row r="598" spans="9:11" x14ac:dyDescent="0.25">
      <c r="I598" s="191"/>
      <c r="J598" s="191"/>
      <c r="K598" s="191"/>
    </row>
    <row r="599" spans="9:11" x14ac:dyDescent="0.25">
      <c r="I599" s="191"/>
      <c r="J599" s="191"/>
      <c r="K599" s="191"/>
    </row>
    <row r="600" spans="9:11" x14ac:dyDescent="0.25">
      <c r="I600" s="191"/>
      <c r="J600" s="191"/>
      <c r="K600" s="191"/>
    </row>
    <row r="601" spans="9:11" x14ac:dyDescent="0.25">
      <c r="I601" s="191"/>
      <c r="J601" s="191"/>
      <c r="K601" s="191"/>
    </row>
    <row r="602" spans="9:11" x14ac:dyDescent="0.25">
      <c r="I602" s="191"/>
      <c r="J602" s="191"/>
      <c r="K602" s="191"/>
    </row>
    <row r="603" spans="9:11" x14ac:dyDescent="0.25">
      <c r="I603" s="191"/>
      <c r="J603" s="191"/>
      <c r="K603" s="191"/>
    </row>
    <row r="604" spans="9:11" x14ac:dyDescent="0.25">
      <c r="I604" s="191"/>
      <c r="J604" s="191"/>
      <c r="K604" s="191"/>
    </row>
    <row r="605" spans="9:11" x14ac:dyDescent="0.25">
      <c r="I605" s="191"/>
      <c r="J605" s="191"/>
      <c r="K605" s="191"/>
    </row>
    <row r="606" spans="9:11" x14ac:dyDescent="0.25">
      <c r="I606" s="191"/>
      <c r="J606" s="191"/>
      <c r="K606" s="191"/>
    </row>
    <row r="607" spans="9:11" x14ac:dyDescent="0.25">
      <c r="I607" s="191"/>
      <c r="J607" s="191"/>
      <c r="K607" s="191"/>
    </row>
    <row r="608" spans="9:11" x14ac:dyDescent="0.25">
      <c r="I608" s="191"/>
      <c r="J608" s="191"/>
      <c r="K608" s="191"/>
    </row>
    <row r="609" spans="9:11" x14ac:dyDescent="0.25">
      <c r="I609" s="191"/>
      <c r="J609" s="191"/>
      <c r="K609" s="191"/>
    </row>
    <row r="610" spans="9:11" x14ac:dyDescent="0.25">
      <c r="I610" s="191"/>
      <c r="J610" s="191"/>
      <c r="K610" s="191"/>
    </row>
    <row r="611" spans="9:11" x14ac:dyDescent="0.25">
      <c r="I611" s="191"/>
      <c r="J611" s="191"/>
      <c r="K611" s="191"/>
    </row>
    <row r="612" spans="9:11" x14ac:dyDescent="0.25">
      <c r="I612" s="191"/>
      <c r="J612" s="191"/>
      <c r="K612" s="191"/>
    </row>
    <row r="613" spans="9:11" x14ac:dyDescent="0.25">
      <c r="I613" s="191"/>
      <c r="J613" s="191"/>
      <c r="K613" s="191"/>
    </row>
    <row r="614" spans="9:11" x14ac:dyDescent="0.25">
      <c r="I614" s="191"/>
      <c r="J614" s="191"/>
      <c r="K614" s="191"/>
    </row>
    <row r="615" spans="9:11" x14ac:dyDescent="0.25">
      <c r="I615" s="120"/>
      <c r="J615" s="120"/>
      <c r="K615" s="120"/>
    </row>
    <row r="616" spans="9:11" x14ac:dyDescent="0.25">
      <c r="I616" s="120"/>
      <c r="J616" s="120"/>
      <c r="K616" s="120"/>
    </row>
    <row r="617" spans="9:11" x14ac:dyDescent="0.25">
      <c r="I617" s="120"/>
      <c r="J617" s="120"/>
      <c r="K617" s="120"/>
    </row>
    <row r="618" spans="9:11" x14ac:dyDescent="0.25">
      <c r="I618" s="120"/>
      <c r="J618" s="120"/>
      <c r="K618" s="120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552:E552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687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A6" sqref="A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3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99"/>
      <c r="B1" s="299"/>
      <c r="C1" s="299"/>
      <c r="D1" s="299"/>
      <c r="E1" s="243"/>
      <c r="F1" s="40"/>
      <c r="G1" s="40"/>
      <c r="H1" s="40"/>
      <c r="I1" s="241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18"/>
      <c r="K2" s="318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4"/>
      <c r="AZ2" s="154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5"/>
      <c r="AZ3" s="154"/>
    </row>
    <row r="4" spans="1:52" ht="16.2" customHeight="1" x14ac:dyDescent="0.25">
      <c r="A4" s="309" t="s">
        <v>1</v>
      </c>
      <c r="B4" s="311" t="s">
        <v>3</v>
      </c>
      <c r="C4" s="311" t="s">
        <v>16</v>
      </c>
      <c r="D4" s="313" t="s">
        <v>5</v>
      </c>
      <c r="E4" s="313" t="s">
        <v>2</v>
      </c>
      <c r="F4" s="313" t="s">
        <v>8</v>
      </c>
      <c r="G4" s="311" t="s">
        <v>9</v>
      </c>
      <c r="H4" s="311" t="s">
        <v>7</v>
      </c>
      <c r="I4" s="322" t="s">
        <v>39</v>
      </c>
      <c r="J4" s="327" t="s">
        <v>19</v>
      </c>
      <c r="K4" s="328"/>
      <c r="L4" s="324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6"/>
      <c r="AQ4" s="315" t="s">
        <v>38</v>
      </c>
      <c r="AR4" s="316"/>
      <c r="AS4" s="316"/>
      <c r="AT4" s="316"/>
      <c r="AU4" s="316"/>
      <c r="AV4" s="316"/>
      <c r="AW4" s="316"/>
      <c r="AX4" s="317"/>
      <c r="AY4" s="166"/>
      <c r="AZ4" s="158" t="s">
        <v>53</v>
      </c>
    </row>
    <row r="5" spans="1:52" ht="15.6" customHeight="1" x14ac:dyDescent="0.25">
      <c r="A5" s="310"/>
      <c r="B5" s="312"/>
      <c r="C5" s="312"/>
      <c r="D5" s="314"/>
      <c r="E5" s="314"/>
      <c r="F5" s="314"/>
      <c r="G5" s="312"/>
      <c r="H5" s="312"/>
      <c r="I5" s="323"/>
      <c r="J5" s="58" t="s">
        <v>20</v>
      </c>
      <c r="K5" s="58" t="s">
        <v>78</v>
      </c>
      <c r="L5" s="107">
        <v>1</v>
      </c>
      <c r="M5" s="107">
        <v>2</v>
      </c>
      <c r="N5" s="107">
        <v>3</v>
      </c>
      <c r="O5" s="107">
        <v>4</v>
      </c>
      <c r="P5" s="107">
        <v>5</v>
      </c>
      <c r="Q5" s="107">
        <v>6</v>
      </c>
      <c r="R5" s="107">
        <v>7</v>
      </c>
      <c r="S5" s="107">
        <v>8</v>
      </c>
      <c r="T5" s="107">
        <v>9</v>
      </c>
      <c r="U5" s="107">
        <v>10</v>
      </c>
      <c r="V5" s="107">
        <v>11</v>
      </c>
      <c r="W5" s="107">
        <v>12</v>
      </c>
      <c r="X5" s="107">
        <v>13</v>
      </c>
      <c r="Y5" s="107">
        <v>14</v>
      </c>
      <c r="Z5" s="107">
        <v>15</v>
      </c>
      <c r="AA5" s="107">
        <v>16</v>
      </c>
      <c r="AB5" s="107">
        <v>17</v>
      </c>
      <c r="AC5" s="107">
        <v>18</v>
      </c>
      <c r="AD5" s="107">
        <v>19</v>
      </c>
      <c r="AE5" s="107">
        <v>20</v>
      </c>
      <c r="AF5" s="107">
        <v>21</v>
      </c>
      <c r="AG5" s="107">
        <v>22</v>
      </c>
      <c r="AH5" s="107">
        <v>23</v>
      </c>
      <c r="AI5" s="107">
        <v>24</v>
      </c>
      <c r="AJ5" s="107">
        <v>25</v>
      </c>
      <c r="AK5" s="107">
        <v>26</v>
      </c>
      <c r="AL5" s="107">
        <v>27</v>
      </c>
      <c r="AM5" s="107">
        <v>28</v>
      </c>
      <c r="AN5" s="107">
        <v>29</v>
      </c>
      <c r="AO5" s="107">
        <v>30</v>
      </c>
      <c r="AP5" s="107">
        <v>31</v>
      </c>
      <c r="AQ5" s="108" t="s">
        <v>24</v>
      </c>
      <c r="AR5" s="108" t="s">
        <v>25</v>
      </c>
      <c r="AS5" s="108" t="s">
        <v>26</v>
      </c>
      <c r="AT5" s="108" t="s">
        <v>27</v>
      </c>
      <c r="AU5" s="108" t="s">
        <v>28</v>
      </c>
      <c r="AV5" s="108" t="s">
        <v>31</v>
      </c>
      <c r="AW5" s="108" t="s">
        <v>32</v>
      </c>
      <c r="AX5" s="108" t="s">
        <v>33</v>
      </c>
      <c r="AY5" s="167"/>
      <c r="AZ5" s="159" t="s">
        <v>54</v>
      </c>
    </row>
    <row r="6" spans="1:52" x14ac:dyDescent="0.25">
      <c r="A6" s="80"/>
      <c r="B6" s="81"/>
      <c r="C6" s="81"/>
      <c r="D6" s="82"/>
      <c r="E6" s="91"/>
      <c r="F6" s="81"/>
      <c r="G6" s="81"/>
      <c r="H6" s="81"/>
      <c r="I6" s="110" t="str">
        <f>IF(A6&lt;&gt;"",SUM(AQ6:AX6),"")</f>
        <v/>
      </c>
      <c r="J6" s="59">
        <f t="shared" ref="J6:J15" si="0">IF(COUNTA(L6:AP6)=0,"",COUNTA(L6:AP6))</f>
        <v>1</v>
      </c>
      <c r="K6" s="59">
        <f>SUM(L6:AP6)</f>
        <v>1</v>
      </c>
      <c r="L6" s="86">
        <v>1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7"/>
      <c r="AR6" s="88"/>
      <c r="AS6" s="88"/>
      <c r="AT6" s="88"/>
      <c r="AU6" s="88"/>
      <c r="AV6" s="88"/>
      <c r="AW6" s="88"/>
      <c r="AX6" s="88"/>
      <c r="AY6" s="162"/>
      <c r="AZ6" s="160">
        <v>1</v>
      </c>
    </row>
    <row r="7" spans="1:52" x14ac:dyDescent="0.25">
      <c r="A7" s="80"/>
      <c r="B7" s="81"/>
      <c r="C7" s="81"/>
      <c r="D7" s="82"/>
      <c r="E7" s="91"/>
      <c r="F7" s="81"/>
      <c r="G7" s="81"/>
      <c r="H7" s="81"/>
      <c r="I7" s="110" t="str">
        <f t="shared" ref="I7:I70" si="1">IF(A7&lt;&gt;"",SUM(AQ7:AX7),"")</f>
        <v/>
      </c>
      <c r="J7" s="59">
        <f t="shared" si="0"/>
        <v>1</v>
      </c>
      <c r="K7" s="59">
        <f t="shared" ref="K7:K70" si="2">SUM(L7:AP7)</f>
        <v>1</v>
      </c>
      <c r="L7" s="86">
        <v>1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  <c r="AR7" s="88"/>
      <c r="AS7" s="88"/>
      <c r="AT7" s="88"/>
      <c r="AU7" s="88"/>
      <c r="AV7" s="88"/>
      <c r="AW7" s="88"/>
      <c r="AX7" s="88"/>
      <c r="AY7" s="162"/>
      <c r="AZ7" s="160">
        <v>1</v>
      </c>
    </row>
    <row r="8" spans="1:52" x14ac:dyDescent="0.25">
      <c r="A8" s="80"/>
      <c r="B8" s="81"/>
      <c r="C8" s="81"/>
      <c r="D8" s="82"/>
      <c r="E8" s="91"/>
      <c r="F8" s="81"/>
      <c r="G8" s="81"/>
      <c r="H8" s="81"/>
      <c r="I8" s="110" t="str">
        <f t="shared" si="1"/>
        <v/>
      </c>
      <c r="J8" s="59">
        <f t="shared" si="0"/>
        <v>1</v>
      </c>
      <c r="K8" s="59">
        <f t="shared" si="2"/>
        <v>1</v>
      </c>
      <c r="L8" s="86">
        <v>1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7"/>
      <c r="AR8" s="88"/>
      <c r="AS8" s="88"/>
      <c r="AT8" s="88"/>
      <c r="AU8" s="88"/>
      <c r="AV8" s="88"/>
      <c r="AW8" s="88"/>
      <c r="AX8" s="88"/>
      <c r="AY8" s="162"/>
      <c r="AZ8" s="160">
        <v>1</v>
      </c>
    </row>
    <row r="9" spans="1:52" x14ac:dyDescent="0.25">
      <c r="A9" s="80"/>
      <c r="B9" s="81"/>
      <c r="C9" s="81"/>
      <c r="D9" s="82"/>
      <c r="E9" s="91"/>
      <c r="F9" s="81"/>
      <c r="G9" s="81"/>
      <c r="H9" s="81"/>
      <c r="I9" s="110" t="str">
        <f t="shared" si="1"/>
        <v/>
      </c>
      <c r="J9" s="59">
        <f t="shared" si="0"/>
        <v>1</v>
      </c>
      <c r="K9" s="59">
        <f t="shared" si="2"/>
        <v>1</v>
      </c>
      <c r="L9" s="86">
        <v>1</v>
      </c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  <c r="AR9" s="88"/>
      <c r="AS9" s="88"/>
      <c r="AT9" s="88"/>
      <c r="AU9" s="88"/>
      <c r="AV9" s="88"/>
      <c r="AW9" s="88"/>
      <c r="AX9" s="88"/>
      <c r="AY9" s="162"/>
      <c r="AZ9" s="160">
        <v>1</v>
      </c>
    </row>
    <row r="10" spans="1:52" x14ac:dyDescent="0.25">
      <c r="A10" s="80"/>
      <c r="B10" s="81"/>
      <c r="C10" s="81"/>
      <c r="D10" s="82"/>
      <c r="E10" s="91"/>
      <c r="F10" s="81"/>
      <c r="G10" s="81"/>
      <c r="H10" s="81"/>
      <c r="I10" s="110" t="str">
        <f t="shared" si="1"/>
        <v/>
      </c>
      <c r="J10" s="59">
        <f t="shared" si="0"/>
        <v>1</v>
      </c>
      <c r="K10" s="59">
        <f t="shared" si="2"/>
        <v>1</v>
      </c>
      <c r="L10" s="86">
        <v>1</v>
      </c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7"/>
      <c r="AR10" s="88"/>
      <c r="AS10" s="88"/>
      <c r="AT10" s="88"/>
      <c r="AU10" s="88"/>
      <c r="AV10" s="88"/>
      <c r="AW10" s="88"/>
      <c r="AX10" s="88"/>
      <c r="AY10" s="162"/>
      <c r="AZ10" s="160">
        <v>1</v>
      </c>
    </row>
    <row r="11" spans="1:52" x14ac:dyDescent="0.25">
      <c r="A11" s="80"/>
      <c r="B11" s="81"/>
      <c r="C11" s="81"/>
      <c r="D11" s="82"/>
      <c r="E11" s="91"/>
      <c r="F11" s="81"/>
      <c r="G11" s="81"/>
      <c r="H11" s="81"/>
      <c r="I11" s="110" t="str">
        <f t="shared" si="1"/>
        <v/>
      </c>
      <c r="J11" s="59">
        <f t="shared" si="0"/>
        <v>1</v>
      </c>
      <c r="K11" s="59">
        <f t="shared" si="2"/>
        <v>1</v>
      </c>
      <c r="L11" s="86">
        <v>1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7"/>
      <c r="AR11" s="88"/>
      <c r="AS11" s="88"/>
      <c r="AT11" s="88"/>
      <c r="AU11" s="88"/>
      <c r="AV11" s="88"/>
      <c r="AW11" s="88"/>
      <c r="AX11" s="88"/>
      <c r="AY11" s="162"/>
      <c r="AZ11" s="160">
        <v>1</v>
      </c>
    </row>
    <row r="12" spans="1:52" x14ac:dyDescent="0.25">
      <c r="A12" s="80"/>
      <c r="B12" s="81"/>
      <c r="C12" s="81"/>
      <c r="D12" s="82"/>
      <c r="E12" s="91"/>
      <c r="F12" s="81"/>
      <c r="G12" s="81"/>
      <c r="H12" s="81"/>
      <c r="I12" s="110" t="str">
        <f t="shared" si="1"/>
        <v/>
      </c>
      <c r="J12" s="59">
        <f t="shared" si="0"/>
        <v>1</v>
      </c>
      <c r="K12" s="59">
        <f t="shared" si="2"/>
        <v>1</v>
      </c>
      <c r="L12" s="86">
        <v>1</v>
      </c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7"/>
      <c r="AR12" s="88"/>
      <c r="AS12" s="88"/>
      <c r="AT12" s="88"/>
      <c r="AU12" s="88"/>
      <c r="AV12" s="88"/>
      <c r="AW12" s="88"/>
      <c r="AX12" s="88"/>
      <c r="AY12" s="162"/>
      <c r="AZ12" s="160">
        <v>1</v>
      </c>
    </row>
    <row r="13" spans="1:52" x14ac:dyDescent="0.25">
      <c r="A13" s="80"/>
      <c r="B13" s="81"/>
      <c r="C13" s="81"/>
      <c r="D13" s="82"/>
      <c r="E13" s="91"/>
      <c r="F13" s="81"/>
      <c r="G13" s="81"/>
      <c r="H13" s="81"/>
      <c r="I13" s="110" t="str">
        <f t="shared" si="1"/>
        <v/>
      </c>
      <c r="J13" s="59">
        <f t="shared" si="0"/>
        <v>1</v>
      </c>
      <c r="K13" s="59">
        <f t="shared" si="2"/>
        <v>1</v>
      </c>
      <c r="L13" s="86">
        <v>1</v>
      </c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7"/>
      <c r="AR13" s="88"/>
      <c r="AS13" s="88"/>
      <c r="AT13" s="88"/>
      <c r="AU13" s="88"/>
      <c r="AV13" s="88"/>
      <c r="AW13" s="88"/>
      <c r="AX13" s="88"/>
      <c r="AY13" s="162"/>
      <c r="AZ13" s="160">
        <v>1</v>
      </c>
    </row>
    <row r="14" spans="1:52" x14ac:dyDescent="0.25">
      <c r="A14" s="80"/>
      <c r="B14" s="81"/>
      <c r="C14" s="81"/>
      <c r="D14" s="82"/>
      <c r="E14" s="91"/>
      <c r="F14" s="81"/>
      <c r="G14" s="81"/>
      <c r="H14" s="81"/>
      <c r="I14" s="110" t="str">
        <f t="shared" si="1"/>
        <v/>
      </c>
      <c r="J14" s="59">
        <f t="shared" si="0"/>
        <v>1</v>
      </c>
      <c r="K14" s="59">
        <f t="shared" si="2"/>
        <v>1</v>
      </c>
      <c r="L14" s="86">
        <v>1</v>
      </c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7"/>
      <c r="AR14" s="88"/>
      <c r="AS14" s="88"/>
      <c r="AT14" s="88"/>
      <c r="AU14" s="88"/>
      <c r="AV14" s="88"/>
      <c r="AW14" s="88"/>
      <c r="AX14" s="88"/>
      <c r="AY14" s="162"/>
      <c r="AZ14" s="160">
        <v>1</v>
      </c>
    </row>
    <row r="15" spans="1:52" x14ac:dyDescent="0.25">
      <c r="A15" s="80"/>
      <c r="B15" s="81"/>
      <c r="C15" s="81"/>
      <c r="D15" s="82"/>
      <c r="E15" s="91"/>
      <c r="F15" s="81"/>
      <c r="G15" s="81"/>
      <c r="H15" s="81"/>
      <c r="I15" s="110" t="str">
        <f t="shared" si="1"/>
        <v/>
      </c>
      <c r="J15" s="59">
        <f t="shared" si="0"/>
        <v>1</v>
      </c>
      <c r="K15" s="59">
        <f t="shared" si="2"/>
        <v>1</v>
      </c>
      <c r="L15" s="86">
        <v>1</v>
      </c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7"/>
      <c r="AR15" s="88"/>
      <c r="AS15" s="88"/>
      <c r="AT15" s="88"/>
      <c r="AU15" s="88"/>
      <c r="AV15" s="88"/>
      <c r="AW15" s="88"/>
      <c r="AX15" s="88"/>
      <c r="AY15" s="162"/>
      <c r="AZ15" s="160">
        <v>1</v>
      </c>
    </row>
    <row r="16" spans="1:52" x14ac:dyDescent="0.25">
      <c r="A16" s="80"/>
      <c r="B16" s="81"/>
      <c r="C16" s="81"/>
      <c r="D16" s="82"/>
      <c r="E16" s="91"/>
      <c r="F16" s="81"/>
      <c r="G16" s="81"/>
      <c r="H16" s="81"/>
      <c r="I16" s="110" t="str">
        <f t="shared" si="1"/>
        <v/>
      </c>
      <c r="J16" s="59">
        <f t="shared" ref="J16:J47" si="3">IF(COUNTA(L16:AP16)=0,"",COUNTA(L16:AP16))</f>
        <v>1</v>
      </c>
      <c r="K16" s="59">
        <f t="shared" si="2"/>
        <v>1</v>
      </c>
      <c r="L16" s="86">
        <v>1</v>
      </c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7"/>
      <c r="AR16" s="88"/>
      <c r="AS16" s="88"/>
      <c r="AT16" s="88"/>
      <c r="AU16" s="88"/>
      <c r="AV16" s="88"/>
      <c r="AW16" s="88"/>
      <c r="AX16" s="88"/>
      <c r="AY16" s="162"/>
      <c r="AZ16" s="160">
        <v>1</v>
      </c>
    </row>
    <row r="17" spans="1:52" x14ac:dyDescent="0.25">
      <c r="A17" s="79"/>
      <c r="B17" s="81"/>
      <c r="C17" s="81"/>
      <c r="D17" s="82"/>
      <c r="E17" s="91"/>
      <c r="F17" s="81"/>
      <c r="G17" s="81"/>
      <c r="H17" s="81"/>
      <c r="I17" s="110" t="str">
        <f t="shared" si="1"/>
        <v/>
      </c>
      <c r="J17" s="59">
        <f t="shared" si="3"/>
        <v>1</v>
      </c>
      <c r="K17" s="59">
        <f t="shared" si="2"/>
        <v>1</v>
      </c>
      <c r="L17" s="86">
        <v>1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8"/>
      <c r="AR17" s="88"/>
      <c r="AS17" s="88"/>
      <c r="AT17" s="88"/>
      <c r="AU17" s="88"/>
      <c r="AV17" s="88"/>
      <c r="AW17" s="88"/>
      <c r="AX17" s="88"/>
      <c r="AY17" s="162"/>
      <c r="AZ17" s="160">
        <v>1</v>
      </c>
    </row>
    <row r="18" spans="1:52" x14ac:dyDescent="0.25">
      <c r="A18" s="80"/>
      <c r="B18" s="81"/>
      <c r="C18" s="81"/>
      <c r="D18" s="82"/>
      <c r="E18" s="91"/>
      <c r="F18" s="81"/>
      <c r="G18" s="81"/>
      <c r="H18" s="81"/>
      <c r="I18" s="110" t="str">
        <f t="shared" si="1"/>
        <v/>
      </c>
      <c r="J18" s="59">
        <f t="shared" si="3"/>
        <v>1</v>
      </c>
      <c r="K18" s="59">
        <f t="shared" si="2"/>
        <v>1</v>
      </c>
      <c r="L18" s="86">
        <v>1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8"/>
      <c r="AR18" s="88"/>
      <c r="AS18" s="88"/>
      <c r="AT18" s="88"/>
      <c r="AU18" s="88"/>
      <c r="AV18" s="88"/>
      <c r="AW18" s="88"/>
      <c r="AX18" s="88"/>
      <c r="AY18" s="162"/>
      <c r="AZ18" s="160">
        <v>1</v>
      </c>
    </row>
    <row r="19" spans="1:52" x14ac:dyDescent="0.25">
      <c r="A19" s="79"/>
      <c r="B19" s="81"/>
      <c r="C19" s="81"/>
      <c r="D19" s="82"/>
      <c r="E19" s="91"/>
      <c r="F19" s="81"/>
      <c r="G19" s="81"/>
      <c r="H19" s="81"/>
      <c r="I19" s="110" t="str">
        <f t="shared" si="1"/>
        <v/>
      </c>
      <c r="J19" s="59">
        <f t="shared" si="3"/>
        <v>1</v>
      </c>
      <c r="K19" s="59">
        <f t="shared" si="2"/>
        <v>1</v>
      </c>
      <c r="L19" s="86">
        <v>1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8"/>
      <c r="AR19" s="88"/>
      <c r="AS19" s="88"/>
      <c r="AT19" s="88"/>
      <c r="AU19" s="88"/>
      <c r="AV19" s="88"/>
      <c r="AW19" s="88"/>
      <c r="AX19" s="88"/>
      <c r="AY19" s="162"/>
      <c r="AZ19" s="160">
        <v>1</v>
      </c>
    </row>
    <row r="20" spans="1:52" x14ac:dyDescent="0.25">
      <c r="A20" s="80"/>
      <c r="B20" s="81"/>
      <c r="C20" s="81"/>
      <c r="D20" s="82"/>
      <c r="E20" s="91"/>
      <c r="F20" s="81"/>
      <c r="G20" s="81"/>
      <c r="H20" s="81"/>
      <c r="I20" s="110" t="str">
        <f t="shared" si="1"/>
        <v/>
      </c>
      <c r="J20" s="59">
        <f t="shared" si="3"/>
        <v>1</v>
      </c>
      <c r="K20" s="59">
        <f t="shared" si="2"/>
        <v>1</v>
      </c>
      <c r="L20" s="86">
        <v>1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8"/>
      <c r="AR20" s="88"/>
      <c r="AS20" s="88"/>
      <c r="AT20" s="88"/>
      <c r="AU20" s="88"/>
      <c r="AV20" s="88"/>
      <c r="AW20" s="88"/>
      <c r="AX20" s="88"/>
      <c r="AY20" s="162"/>
      <c r="AZ20" s="160">
        <v>1</v>
      </c>
    </row>
    <row r="21" spans="1:52" x14ac:dyDescent="0.25">
      <c r="A21" s="79"/>
      <c r="B21" s="81"/>
      <c r="C21" s="81"/>
      <c r="D21" s="82"/>
      <c r="E21" s="91"/>
      <c r="F21" s="81"/>
      <c r="G21" s="81"/>
      <c r="H21" s="81"/>
      <c r="I21" s="110" t="str">
        <f t="shared" si="1"/>
        <v/>
      </c>
      <c r="J21" s="59">
        <f t="shared" si="3"/>
        <v>1</v>
      </c>
      <c r="K21" s="59">
        <f t="shared" si="2"/>
        <v>1</v>
      </c>
      <c r="L21" s="86">
        <v>1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8"/>
      <c r="AR21" s="88"/>
      <c r="AS21" s="88"/>
      <c r="AT21" s="88"/>
      <c r="AU21" s="88"/>
      <c r="AV21" s="88"/>
      <c r="AW21" s="88"/>
      <c r="AX21" s="88"/>
      <c r="AY21" s="162"/>
      <c r="AZ21" s="160">
        <v>1</v>
      </c>
    </row>
    <row r="22" spans="1:52" x14ac:dyDescent="0.25">
      <c r="A22" s="80"/>
      <c r="B22" s="81"/>
      <c r="C22" s="81"/>
      <c r="D22" s="82"/>
      <c r="E22" s="91"/>
      <c r="F22" s="81"/>
      <c r="G22" s="81"/>
      <c r="H22" s="81"/>
      <c r="I22" s="110" t="str">
        <f t="shared" si="1"/>
        <v/>
      </c>
      <c r="J22" s="59">
        <f t="shared" si="3"/>
        <v>1</v>
      </c>
      <c r="K22" s="59">
        <f t="shared" si="2"/>
        <v>1</v>
      </c>
      <c r="L22" s="86">
        <v>1</v>
      </c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8"/>
      <c r="AR22" s="88"/>
      <c r="AS22" s="88"/>
      <c r="AT22" s="88"/>
      <c r="AU22" s="88"/>
      <c r="AV22" s="88"/>
      <c r="AW22" s="88"/>
      <c r="AX22" s="88"/>
      <c r="AY22" s="162"/>
      <c r="AZ22" s="160">
        <v>1</v>
      </c>
    </row>
    <row r="23" spans="1:52" x14ac:dyDescent="0.25">
      <c r="A23" s="79"/>
      <c r="B23" s="81"/>
      <c r="C23" s="81"/>
      <c r="D23" s="82"/>
      <c r="E23" s="91"/>
      <c r="F23" s="81"/>
      <c r="G23" s="81"/>
      <c r="H23" s="81"/>
      <c r="I23" s="110" t="str">
        <f t="shared" si="1"/>
        <v/>
      </c>
      <c r="J23" s="59">
        <f t="shared" si="3"/>
        <v>1</v>
      </c>
      <c r="K23" s="59">
        <f t="shared" si="2"/>
        <v>1</v>
      </c>
      <c r="L23" s="86">
        <v>1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8"/>
      <c r="AR23" s="88"/>
      <c r="AS23" s="88"/>
      <c r="AT23" s="88"/>
      <c r="AU23" s="88"/>
      <c r="AV23" s="88"/>
      <c r="AW23" s="88"/>
      <c r="AX23" s="88"/>
      <c r="AY23" s="162"/>
      <c r="AZ23" s="160">
        <v>1</v>
      </c>
    </row>
    <row r="24" spans="1:52" x14ac:dyDescent="0.25">
      <c r="A24" s="80"/>
      <c r="B24" s="81"/>
      <c r="C24" s="81"/>
      <c r="D24" s="82"/>
      <c r="E24" s="91"/>
      <c r="F24" s="81"/>
      <c r="G24" s="81"/>
      <c r="H24" s="81"/>
      <c r="I24" s="110" t="str">
        <f t="shared" si="1"/>
        <v/>
      </c>
      <c r="J24" s="59">
        <f t="shared" si="3"/>
        <v>1</v>
      </c>
      <c r="K24" s="59">
        <f t="shared" si="2"/>
        <v>1</v>
      </c>
      <c r="L24" s="86">
        <v>1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8"/>
      <c r="AR24" s="88"/>
      <c r="AS24" s="88"/>
      <c r="AT24" s="88"/>
      <c r="AU24" s="88"/>
      <c r="AV24" s="88"/>
      <c r="AW24" s="88"/>
      <c r="AX24" s="88"/>
      <c r="AY24" s="162"/>
      <c r="AZ24" s="160">
        <v>1</v>
      </c>
    </row>
    <row r="25" spans="1:52" x14ac:dyDescent="0.25">
      <c r="A25" s="79"/>
      <c r="B25" s="81"/>
      <c r="C25" s="81"/>
      <c r="D25" s="82"/>
      <c r="E25" s="91"/>
      <c r="F25" s="81"/>
      <c r="G25" s="81"/>
      <c r="H25" s="81"/>
      <c r="I25" s="110" t="str">
        <f t="shared" si="1"/>
        <v/>
      </c>
      <c r="J25" s="59">
        <f t="shared" si="3"/>
        <v>1</v>
      </c>
      <c r="K25" s="59">
        <f t="shared" si="2"/>
        <v>1</v>
      </c>
      <c r="L25" s="86">
        <v>1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8"/>
      <c r="AR25" s="88"/>
      <c r="AS25" s="88"/>
      <c r="AT25" s="88"/>
      <c r="AU25" s="88"/>
      <c r="AV25" s="88"/>
      <c r="AW25" s="88"/>
      <c r="AX25" s="88"/>
      <c r="AY25" s="162"/>
      <c r="AZ25" s="160">
        <v>1</v>
      </c>
    </row>
    <row r="26" spans="1:52" x14ac:dyDescent="0.25">
      <c r="A26" s="80"/>
      <c r="B26" s="81"/>
      <c r="C26" s="81"/>
      <c r="D26" s="82"/>
      <c r="E26" s="91"/>
      <c r="F26" s="81"/>
      <c r="G26" s="81"/>
      <c r="H26" s="81"/>
      <c r="I26" s="110" t="str">
        <f t="shared" si="1"/>
        <v/>
      </c>
      <c r="J26" s="59">
        <f t="shared" si="3"/>
        <v>1</v>
      </c>
      <c r="K26" s="59">
        <f t="shared" si="2"/>
        <v>1</v>
      </c>
      <c r="L26" s="86">
        <v>1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8"/>
      <c r="AR26" s="88"/>
      <c r="AS26" s="88"/>
      <c r="AT26" s="88"/>
      <c r="AU26" s="88"/>
      <c r="AV26" s="88"/>
      <c r="AW26" s="88"/>
      <c r="AX26" s="88"/>
      <c r="AY26" s="162"/>
      <c r="AZ26" s="160">
        <v>1</v>
      </c>
    </row>
    <row r="27" spans="1:52" x14ac:dyDescent="0.25">
      <c r="A27" s="79"/>
      <c r="B27" s="81"/>
      <c r="C27" s="81"/>
      <c r="D27" s="82"/>
      <c r="E27" s="91"/>
      <c r="F27" s="81"/>
      <c r="G27" s="81"/>
      <c r="H27" s="81"/>
      <c r="I27" s="110" t="str">
        <f t="shared" si="1"/>
        <v/>
      </c>
      <c r="J27" s="59">
        <f t="shared" si="3"/>
        <v>1</v>
      </c>
      <c r="K27" s="59">
        <f t="shared" si="2"/>
        <v>1</v>
      </c>
      <c r="L27" s="86">
        <v>1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8"/>
      <c r="AR27" s="88"/>
      <c r="AS27" s="88"/>
      <c r="AT27" s="88"/>
      <c r="AU27" s="88"/>
      <c r="AV27" s="88"/>
      <c r="AW27" s="88"/>
      <c r="AX27" s="88"/>
      <c r="AY27" s="162"/>
      <c r="AZ27" s="160">
        <v>1</v>
      </c>
    </row>
    <row r="28" spans="1:52" x14ac:dyDescent="0.25">
      <c r="A28" s="80"/>
      <c r="B28" s="81"/>
      <c r="C28" s="81"/>
      <c r="D28" s="82"/>
      <c r="E28" s="91"/>
      <c r="F28" s="81"/>
      <c r="G28" s="81"/>
      <c r="H28" s="81"/>
      <c r="I28" s="110" t="str">
        <f t="shared" si="1"/>
        <v/>
      </c>
      <c r="J28" s="59">
        <f t="shared" si="3"/>
        <v>1</v>
      </c>
      <c r="K28" s="59">
        <f t="shared" si="2"/>
        <v>1</v>
      </c>
      <c r="L28" s="86">
        <v>1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7"/>
      <c r="AR28" s="88"/>
      <c r="AS28" s="88"/>
      <c r="AT28" s="88"/>
      <c r="AU28" s="88"/>
      <c r="AV28" s="88"/>
      <c r="AW28" s="88"/>
      <c r="AX28" s="88"/>
      <c r="AY28" s="162"/>
      <c r="AZ28" s="160">
        <v>1</v>
      </c>
    </row>
    <row r="29" spans="1:52" x14ac:dyDescent="0.25">
      <c r="A29" s="79"/>
      <c r="B29" s="81"/>
      <c r="C29" s="81"/>
      <c r="D29" s="82"/>
      <c r="E29" s="91"/>
      <c r="F29" s="81"/>
      <c r="G29" s="81"/>
      <c r="H29" s="81"/>
      <c r="I29" s="110" t="str">
        <f t="shared" si="1"/>
        <v/>
      </c>
      <c r="J29" s="59">
        <f t="shared" si="3"/>
        <v>1</v>
      </c>
      <c r="K29" s="59">
        <f t="shared" si="2"/>
        <v>1</v>
      </c>
      <c r="L29" s="86">
        <v>1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7"/>
      <c r="AR29" s="88"/>
      <c r="AS29" s="88"/>
      <c r="AT29" s="88"/>
      <c r="AU29" s="88"/>
      <c r="AV29" s="88"/>
      <c r="AW29" s="88"/>
      <c r="AX29" s="88"/>
      <c r="AY29" s="162"/>
      <c r="AZ29" s="160">
        <v>1</v>
      </c>
    </row>
    <row r="30" spans="1:52" x14ac:dyDescent="0.25">
      <c r="A30" s="80"/>
      <c r="B30" s="81"/>
      <c r="C30" s="81"/>
      <c r="D30" s="82"/>
      <c r="E30" s="91"/>
      <c r="F30" s="81"/>
      <c r="G30" s="81"/>
      <c r="H30" s="81"/>
      <c r="I30" s="110" t="str">
        <f t="shared" si="1"/>
        <v/>
      </c>
      <c r="J30" s="59">
        <f t="shared" si="3"/>
        <v>1</v>
      </c>
      <c r="K30" s="59">
        <f t="shared" si="2"/>
        <v>1</v>
      </c>
      <c r="L30" s="86">
        <v>1</v>
      </c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8"/>
      <c r="AR30" s="88"/>
      <c r="AS30" s="88"/>
      <c r="AT30" s="88"/>
      <c r="AU30" s="88"/>
      <c r="AV30" s="88"/>
      <c r="AW30" s="88"/>
      <c r="AX30" s="88"/>
      <c r="AY30" s="162"/>
      <c r="AZ30" s="160">
        <v>1</v>
      </c>
    </row>
    <row r="31" spans="1:52" x14ac:dyDescent="0.25">
      <c r="A31" s="79"/>
      <c r="B31" s="81"/>
      <c r="C31" s="81"/>
      <c r="D31" s="82"/>
      <c r="E31" s="91"/>
      <c r="F31" s="81"/>
      <c r="G31" s="81"/>
      <c r="H31" s="81"/>
      <c r="I31" s="110" t="str">
        <f t="shared" si="1"/>
        <v/>
      </c>
      <c r="J31" s="59">
        <f t="shared" si="3"/>
        <v>1</v>
      </c>
      <c r="K31" s="59">
        <f t="shared" si="2"/>
        <v>1</v>
      </c>
      <c r="L31" s="86">
        <v>1</v>
      </c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8"/>
      <c r="AR31" s="88"/>
      <c r="AS31" s="88"/>
      <c r="AT31" s="88"/>
      <c r="AU31" s="88"/>
      <c r="AV31" s="88"/>
      <c r="AW31" s="88"/>
      <c r="AX31" s="88"/>
      <c r="AY31" s="162"/>
      <c r="AZ31" s="160">
        <v>1</v>
      </c>
    </row>
    <row r="32" spans="1:52" x14ac:dyDescent="0.25">
      <c r="A32" s="80"/>
      <c r="B32" s="81"/>
      <c r="C32" s="81"/>
      <c r="D32" s="82"/>
      <c r="E32" s="91"/>
      <c r="F32" s="81"/>
      <c r="G32" s="81"/>
      <c r="H32" s="81"/>
      <c r="I32" s="110" t="str">
        <f t="shared" si="1"/>
        <v/>
      </c>
      <c r="J32" s="59">
        <f t="shared" si="3"/>
        <v>1</v>
      </c>
      <c r="K32" s="59">
        <f t="shared" si="2"/>
        <v>1</v>
      </c>
      <c r="L32" s="86">
        <v>1</v>
      </c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8"/>
      <c r="AR32" s="88"/>
      <c r="AS32" s="88"/>
      <c r="AT32" s="88"/>
      <c r="AU32" s="88"/>
      <c r="AV32" s="88"/>
      <c r="AW32" s="88"/>
      <c r="AX32" s="88"/>
      <c r="AY32" s="162"/>
      <c r="AZ32" s="160">
        <v>1</v>
      </c>
    </row>
    <row r="33" spans="1:52" x14ac:dyDescent="0.25">
      <c r="A33" s="79"/>
      <c r="B33" s="81"/>
      <c r="C33" s="81"/>
      <c r="D33" s="82"/>
      <c r="E33" s="91"/>
      <c r="F33" s="81"/>
      <c r="G33" s="81"/>
      <c r="H33" s="81"/>
      <c r="I33" s="110" t="str">
        <f t="shared" si="1"/>
        <v/>
      </c>
      <c r="J33" s="59">
        <f t="shared" si="3"/>
        <v>1</v>
      </c>
      <c r="K33" s="59">
        <f t="shared" si="2"/>
        <v>1</v>
      </c>
      <c r="L33" s="86">
        <v>1</v>
      </c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8"/>
      <c r="AR33" s="88"/>
      <c r="AS33" s="88"/>
      <c r="AT33" s="88"/>
      <c r="AU33" s="88"/>
      <c r="AV33" s="88"/>
      <c r="AW33" s="88"/>
      <c r="AX33" s="88"/>
      <c r="AY33" s="162"/>
      <c r="AZ33" s="160">
        <v>1</v>
      </c>
    </row>
    <row r="34" spans="1:52" x14ac:dyDescent="0.25">
      <c r="A34" s="80"/>
      <c r="B34" s="81"/>
      <c r="C34" s="81"/>
      <c r="D34" s="82"/>
      <c r="E34" s="91"/>
      <c r="F34" s="81"/>
      <c r="G34" s="81"/>
      <c r="H34" s="81"/>
      <c r="I34" s="110" t="str">
        <f t="shared" si="1"/>
        <v/>
      </c>
      <c r="J34" s="59">
        <f t="shared" si="3"/>
        <v>1</v>
      </c>
      <c r="K34" s="59">
        <f t="shared" si="2"/>
        <v>1</v>
      </c>
      <c r="L34" s="86">
        <v>1</v>
      </c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8"/>
      <c r="AR34" s="88"/>
      <c r="AS34" s="88"/>
      <c r="AT34" s="88"/>
      <c r="AU34" s="88"/>
      <c r="AV34" s="88"/>
      <c r="AW34" s="88"/>
      <c r="AX34" s="88"/>
      <c r="AY34" s="162"/>
      <c r="AZ34" s="160">
        <v>1</v>
      </c>
    </row>
    <row r="35" spans="1:52" x14ac:dyDescent="0.25">
      <c r="A35" s="80"/>
      <c r="B35" s="81"/>
      <c r="C35" s="81"/>
      <c r="D35" s="82"/>
      <c r="E35" s="91"/>
      <c r="F35" s="81"/>
      <c r="G35" s="124"/>
      <c r="H35" s="81"/>
      <c r="I35" s="110" t="str">
        <f t="shared" si="1"/>
        <v/>
      </c>
      <c r="J35" s="59">
        <f t="shared" si="3"/>
        <v>1</v>
      </c>
      <c r="K35" s="59">
        <f t="shared" si="2"/>
        <v>1</v>
      </c>
      <c r="L35" s="86">
        <v>1</v>
      </c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8"/>
      <c r="AR35" s="88"/>
      <c r="AS35" s="88"/>
      <c r="AT35" s="88"/>
      <c r="AU35" s="88"/>
      <c r="AV35" s="88"/>
      <c r="AW35" s="88"/>
      <c r="AX35" s="88"/>
      <c r="AY35" s="162"/>
      <c r="AZ35" s="160">
        <v>1</v>
      </c>
    </row>
    <row r="36" spans="1:52" x14ac:dyDescent="0.25">
      <c r="A36" s="80"/>
      <c r="B36" s="81"/>
      <c r="C36" s="81"/>
      <c r="D36" s="82"/>
      <c r="E36" s="91"/>
      <c r="F36" s="81"/>
      <c r="G36" s="81"/>
      <c r="H36" s="81"/>
      <c r="I36" s="110" t="str">
        <f t="shared" si="1"/>
        <v/>
      </c>
      <c r="J36" s="59">
        <f t="shared" si="3"/>
        <v>1</v>
      </c>
      <c r="K36" s="59">
        <f t="shared" si="2"/>
        <v>1</v>
      </c>
      <c r="L36" s="86">
        <v>1</v>
      </c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8"/>
      <c r="AR36" s="88"/>
      <c r="AS36" s="88"/>
      <c r="AT36" s="88"/>
      <c r="AU36" s="88"/>
      <c r="AV36" s="88"/>
      <c r="AW36" s="88"/>
      <c r="AX36" s="88"/>
      <c r="AY36" s="162"/>
      <c r="AZ36" s="160">
        <v>1</v>
      </c>
    </row>
    <row r="37" spans="1:52" x14ac:dyDescent="0.25">
      <c r="A37" s="79"/>
      <c r="B37" s="81"/>
      <c r="C37" s="81"/>
      <c r="D37" s="82"/>
      <c r="E37" s="91"/>
      <c r="F37" s="81"/>
      <c r="G37" s="81"/>
      <c r="H37" s="81"/>
      <c r="I37" s="110" t="str">
        <f t="shared" si="1"/>
        <v/>
      </c>
      <c r="J37" s="59">
        <f t="shared" si="3"/>
        <v>1</v>
      </c>
      <c r="K37" s="59">
        <f t="shared" si="2"/>
        <v>1</v>
      </c>
      <c r="L37" s="86">
        <v>1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8"/>
      <c r="AR37" s="88"/>
      <c r="AS37" s="88"/>
      <c r="AT37" s="88"/>
      <c r="AU37" s="88"/>
      <c r="AV37" s="88"/>
      <c r="AW37" s="88"/>
      <c r="AX37" s="88"/>
      <c r="AY37" s="162"/>
      <c r="AZ37" s="160">
        <v>1</v>
      </c>
    </row>
    <row r="38" spans="1:52" x14ac:dyDescent="0.25">
      <c r="A38" s="80"/>
      <c r="B38" s="81"/>
      <c r="C38" s="81"/>
      <c r="D38" s="82"/>
      <c r="E38" s="91"/>
      <c r="F38" s="81"/>
      <c r="G38" s="81"/>
      <c r="H38" s="81"/>
      <c r="I38" s="110" t="str">
        <f t="shared" si="1"/>
        <v/>
      </c>
      <c r="J38" s="59">
        <f t="shared" si="3"/>
        <v>1</v>
      </c>
      <c r="K38" s="59">
        <f t="shared" si="2"/>
        <v>1</v>
      </c>
      <c r="L38" s="86">
        <v>1</v>
      </c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8"/>
      <c r="AR38" s="88"/>
      <c r="AS38" s="88"/>
      <c r="AT38" s="88"/>
      <c r="AU38" s="88"/>
      <c r="AV38" s="88"/>
      <c r="AW38" s="88"/>
      <c r="AX38" s="88"/>
      <c r="AY38" s="162"/>
      <c r="AZ38" s="160">
        <v>1</v>
      </c>
    </row>
    <row r="39" spans="1:52" x14ac:dyDescent="0.25">
      <c r="A39" s="79"/>
      <c r="B39" s="81"/>
      <c r="C39" s="81"/>
      <c r="D39" s="82"/>
      <c r="E39" s="91"/>
      <c r="F39" s="81"/>
      <c r="G39" s="81"/>
      <c r="H39" s="81"/>
      <c r="I39" s="110" t="str">
        <f t="shared" si="1"/>
        <v/>
      </c>
      <c r="J39" s="59">
        <f t="shared" si="3"/>
        <v>1</v>
      </c>
      <c r="K39" s="59">
        <f t="shared" si="2"/>
        <v>1</v>
      </c>
      <c r="L39" s="86">
        <v>1</v>
      </c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8"/>
      <c r="AR39" s="88"/>
      <c r="AS39" s="88"/>
      <c r="AT39" s="88"/>
      <c r="AU39" s="88"/>
      <c r="AV39" s="88"/>
      <c r="AW39" s="88"/>
      <c r="AX39" s="88"/>
      <c r="AY39" s="162"/>
      <c r="AZ39" s="160">
        <v>1</v>
      </c>
    </row>
    <row r="40" spans="1:52" x14ac:dyDescent="0.25">
      <c r="A40" s="80"/>
      <c r="B40" s="81"/>
      <c r="C40" s="81"/>
      <c r="D40" s="82"/>
      <c r="E40" s="91"/>
      <c r="F40" s="81"/>
      <c r="G40" s="81"/>
      <c r="H40" s="81"/>
      <c r="I40" s="110" t="str">
        <f t="shared" si="1"/>
        <v/>
      </c>
      <c r="J40" s="59">
        <f t="shared" si="3"/>
        <v>1</v>
      </c>
      <c r="K40" s="59">
        <f t="shared" si="2"/>
        <v>1</v>
      </c>
      <c r="L40" s="86">
        <v>1</v>
      </c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7"/>
      <c r="AR40" s="88"/>
      <c r="AS40" s="88"/>
      <c r="AT40" s="88"/>
      <c r="AU40" s="88"/>
      <c r="AV40" s="88"/>
      <c r="AW40" s="88"/>
      <c r="AX40" s="88"/>
      <c r="AY40" s="162"/>
      <c r="AZ40" s="160">
        <v>1</v>
      </c>
    </row>
    <row r="41" spans="1:52" x14ac:dyDescent="0.25">
      <c r="A41" s="79"/>
      <c r="B41" s="81"/>
      <c r="C41" s="81"/>
      <c r="D41" s="82"/>
      <c r="E41" s="91"/>
      <c r="F41" s="81"/>
      <c r="G41" s="81"/>
      <c r="H41" s="81"/>
      <c r="I41" s="110" t="str">
        <f t="shared" si="1"/>
        <v/>
      </c>
      <c r="J41" s="59">
        <f t="shared" si="3"/>
        <v>1</v>
      </c>
      <c r="K41" s="59">
        <f t="shared" si="2"/>
        <v>1</v>
      </c>
      <c r="L41" s="86">
        <v>1</v>
      </c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8"/>
      <c r="AR41" s="88"/>
      <c r="AS41" s="88"/>
      <c r="AT41" s="88"/>
      <c r="AU41" s="88"/>
      <c r="AV41" s="88"/>
      <c r="AW41" s="88"/>
      <c r="AX41" s="88"/>
      <c r="AY41" s="162"/>
      <c r="AZ41" s="160">
        <v>1</v>
      </c>
    </row>
    <row r="42" spans="1:52" x14ac:dyDescent="0.25">
      <c r="A42" s="80"/>
      <c r="B42" s="81"/>
      <c r="C42" s="81"/>
      <c r="D42" s="82"/>
      <c r="E42" s="91"/>
      <c r="F42" s="81"/>
      <c r="G42" s="81"/>
      <c r="H42" s="81"/>
      <c r="I42" s="110" t="str">
        <f t="shared" si="1"/>
        <v/>
      </c>
      <c r="J42" s="59">
        <f t="shared" si="3"/>
        <v>1</v>
      </c>
      <c r="K42" s="59">
        <f t="shared" si="2"/>
        <v>1</v>
      </c>
      <c r="L42" s="86">
        <v>1</v>
      </c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8"/>
      <c r="AR42" s="88"/>
      <c r="AS42" s="88"/>
      <c r="AT42" s="88"/>
      <c r="AU42" s="88"/>
      <c r="AV42" s="88"/>
      <c r="AW42" s="88"/>
      <c r="AX42" s="88"/>
      <c r="AY42" s="162"/>
      <c r="AZ42" s="160">
        <v>1</v>
      </c>
    </row>
    <row r="43" spans="1:52" x14ac:dyDescent="0.25">
      <c r="A43" s="79"/>
      <c r="B43" s="81"/>
      <c r="C43" s="81"/>
      <c r="D43" s="82"/>
      <c r="E43" s="91"/>
      <c r="F43" s="81"/>
      <c r="G43" s="81"/>
      <c r="H43" s="81"/>
      <c r="I43" s="110" t="str">
        <f t="shared" si="1"/>
        <v/>
      </c>
      <c r="J43" s="59">
        <f t="shared" si="3"/>
        <v>1</v>
      </c>
      <c r="K43" s="59">
        <f t="shared" si="2"/>
        <v>1</v>
      </c>
      <c r="L43" s="86">
        <v>1</v>
      </c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8"/>
      <c r="AR43" s="88"/>
      <c r="AS43" s="88"/>
      <c r="AT43" s="88"/>
      <c r="AU43" s="88"/>
      <c r="AV43" s="88"/>
      <c r="AW43" s="88"/>
      <c r="AX43" s="88"/>
      <c r="AY43" s="162"/>
      <c r="AZ43" s="160">
        <v>1</v>
      </c>
    </row>
    <row r="44" spans="1:52" x14ac:dyDescent="0.25">
      <c r="A44" s="80"/>
      <c r="B44" s="81"/>
      <c r="C44" s="81"/>
      <c r="D44" s="82"/>
      <c r="E44" s="91"/>
      <c r="F44" s="81"/>
      <c r="G44" s="81"/>
      <c r="H44" s="81"/>
      <c r="I44" s="110" t="str">
        <f t="shared" si="1"/>
        <v/>
      </c>
      <c r="J44" s="59">
        <f t="shared" si="3"/>
        <v>1</v>
      </c>
      <c r="K44" s="59">
        <f t="shared" si="2"/>
        <v>1</v>
      </c>
      <c r="L44" s="86">
        <v>1</v>
      </c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8"/>
      <c r="AR44" s="88"/>
      <c r="AS44" s="88"/>
      <c r="AT44" s="88"/>
      <c r="AU44" s="88"/>
      <c r="AV44" s="88"/>
      <c r="AW44" s="88"/>
      <c r="AX44" s="88"/>
      <c r="AY44" s="162"/>
      <c r="AZ44" s="160">
        <v>1</v>
      </c>
    </row>
    <row r="45" spans="1:52" x14ac:dyDescent="0.25">
      <c r="A45" s="80"/>
      <c r="B45" s="81"/>
      <c r="C45" s="81"/>
      <c r="D45" s="82"/>
      <c r="E45" s="91"/>
      <c r="F45" s="81"/>
      <c r="G45" s="81"/>
      <c r="H45" s="81"/>
      <c r="I45" s="110" t="str">
        <f t="shared" si="1"/>
        <v/>
      </c>
      <c r="J45" s="59">
        <f t="shared" si="3"/>
        <v>1</v>
      </c>
      <c r="K45" s="59">
        <f t="shared" si="2"/>
        <v>1</v>
      </c>
      <c r="L45" s="86">
        <v>1</v>
      </c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8"/>
      <c r="AR45" s="88"/>
      <c r="AS45" s="88"/>
      <c r="AT45" s="88"/>
      <c r="AU45" s="88"/>
      <c r="AV45" s="88"/>
      <c r="AW45" s="88"/>
      <c r="AX45" s="88"/>
      <c r="AY45" s="162"/>
      <c r="AZ45" s="160">
        <v>1</v>
      </c>
    </row>
    <row r="46" spans="1:52" x14ac:dyDescent="0.25">
      <c r="A46" s="80"/>
      <c r="B46" s="81"/>
      <c r="C46" s="81"/>
      <c r="D46" s="82"/>
      <c r="E46" s="91"/>
      <c r="F46" s="81"/>
      <c r="G46" s="81"/>
      <c r="H46" s="81"/>
      <c r="I46" s="110" t="str">
        <f t="shared" si="1"/>
        <v/>
      </c>
      <c r="J46" s="59">
        <f t="shared" si="3"/>
        <v>1</v>
      </c>
      <c r="K46" s="59">
        <f t="shared" si="2"/>
        <v>1</v>
      </c>
      <c r="L46" s="86">
        <v>1</v>
      </c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8"/>
      <c r="AR46" s="88"/>
      <c r="AS46" s="88"/>
      <c r="AT46" s="88"/>
      <c r="AU46" s="88"/>
      <c r="AV46" s="88"/>
      <c r="AW46" s="88"/>
      <c r="AX46" s="88"/>
      <c r="AY46" s="162"/>
      <c r="AZ46" s="160">
        <v>1</v>
      </c>
    </row>
    <row r="47" spans="1:52" x14ac:dyDescent="0.25">
      <c r="A47" s="80"/>
      <c r="B47" s="81"/>
      <c r="C47" s="81"/>
      <c r="D47" s="82"/>
      <c r="E47" s="91"/>
      <c r="F47" s="81"/>
      <c r="G47" s="81"/>
      <c r="H47" s="81"/>
      <c r="I47" s="110" t="str">
        <f t="shared" si="1"/>
        <v/>
      </c>
      <c r="J47" s="59">
        <f t="shared" si="3"/>
        <v>1</v>
      </c>
      <c r="K47" s="59">
        <f t="shared" si="2"/>
        <v>1</v>
      </c>
      <c r="L47" s="86">
        <v>1</v>
      </c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8"/>
      <c r="AR47" s="88"/>
      <c r="AS47" s="88"/>
      <c r="AT47" s="88"/>
      <c r="AU47" s="88"/>
      <c r="AV47" s="88"/>
      <c r="AW47" s="88"/>
      <c r="AX47" s="88"/>
      <c r="AY47" s="162"/>
      <c r="AZ47" s="160">
        <v>1</v>
      </c>
    </row>
    <row r="48" spans="1:52" x14ac:dyDescent="0.25">
      <c r="A48" s="80"/>
      <c r="B48" s="81"/>
      <c r="C48" s="81"/>
      <c r="D48" s="82"/>
      <c r="E48" s="91"/>
      <c r="F48" s="81"/>
      <c r="G48" s="81"/>
      <c r="H48" s="81"/>
      <c r="I48" s="110" t="str">
        <f t="shared" si="1"/>
        <v/>
      </c>
      <c r="J48" s="59">
        <f t="shared" ref="J48:J61" si="4">IF(COUNTA(L48:AP48)=0,"",COUNTA(L48:AP48))</f>
        <v>1</v>
      </c>
      <c r="K48" s="59">
        <f t="shared" si="2"/>
        <v>1</v>
      </c>
      <c r="L48" s="86">
        <v>1</v>
      </c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8"/>
      <c r="AR48" s="88"/>
      <c r="AS48" s="88"/>
      <c r="AT48" s="88"/>
      <c r="AU48" s="88"/>
      <c r="AV48" s="88"/>
      <c r="AW48" s="88"/>
      <c r="AX48" s="88"/>
      <c r="AY48" s="162"/>
      <c r="AZ48" s="160">
        <v>1</v>
      </c>
    </row>
    <row r="49" spans="1:52" x14ac:dyDescent="0.25">
      <c r="A49" s="80"/>
      <c r="B49" s="81"/>
      <c r="C49" s="81"/>
      <c r="D49" s="82"/>
      <c r="E49" s="91"/>
      <c r="F49" s="81"/>
      <c r="G49" s="81"/>
      <c r="H49" s="81"/>
      <c r="I49" s="110" t="str">
        <f t="shared" si="1"/>
        <v/>
      </c>
      <c r="J49" s="59">
        <f t="shared" si="4"/>
        <v>1</v>
      </c>
      <c r="K49" s="59">
        <f t="shared" si="2"/>
        <v>1</v>
      </c>
      <c r="L49" s="86">
        <v>1</v>
      </c>
      <c r="M49" s="85"/>
      <c r="N49" s="86"/>
      <c r="O49" s="86"/>
      <c r="P49" s="85"/>
      <c r="Q49" s="86"/>
      <c r="R49" s="86"/>
      <c r="S49" s="86"/>
      <c r="T49" s="85"/>
      <c r="U49" s="86"/>
      <c r="V49" s="86"/>
      <c r="W49" s="85"/>
      <c r="X49" s="86"/>
      <c r="Y49" s="86"/>
      <c r="Z49" s="86"/>
      <c r="AA49" s="85"/>
      <c r="AB49" s="86"/>
      <c r="AC49" s="86"/>
      <c r="AD49" s="85"/>
      <c r="AE49" s="86"/>
      <c r="AF49" s="86"/>
      <c r="AG49" s="86"/>
      <c r="AH49" s="85"/>
      <c r="AI49" s="86"/>
      <c r="AJ49" s="86"/>
      <c r="AK49" s="85"/>
      <c r="AL49" s="86"/>
      <c r="AM49" s="86"/>
      <c r="AN49" s="86"/>
      <c r="AO49" s="85"/>
      <c r="AP49" s="86"/>
      <c r="AQ49" s="88"/>
      <c r="AR49" s="88"/>
      <c r="AS49" s="88"/>
      <c r="AT49" s="88"/>
      <c r="AU49" s="88"/>
      <c r="AV49" s="88"/>
      <c r="AW49" s="88"/>
      <c r="AX49" s="88"/>
      <c r="AY49" s="162"/>
      <c r="AZ49" s="160">
        <v>1</v>
      </c>
    </row>
    <row r="50" spans="1:52" x14ac:dyDescent="0.25">
      <c r="A50" s="80"/>
      <c r="B50" s="81"/>
      <c r="C50" s="81"/>
      <c r="D50" s="82"/>
      <c r="E50" s="91"/>
      <c r="F50" s="81"/>
      <c r="G50" s="81"/>
      <c r="H50" s="81"/>
      <c r="I50" s="110" t="str">
        <f t="shared" si="1"/>
        <v/>
      </c>
      <c r="J50" s="59">
        <f t="shared" si="4"/>
        <v>1</v>
      </c>
      <c r="K50" s="59">
        <f t="shared" si="2"/>
        <v>1</v>
      </c>
      <c r="L50" s="86">
        <v>1</v>
      </c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8"/>
      <c r="AR50" s="88"/>
      <c r="AS50" s="88"/>
      <c r="AT50" s="88"/>
      <c r="AU50" s="88"/>
      <c r="AV50" s="88"/>
      <c r="AW50" s="88"/>
      <c r="AX50" s="88"/>
      <c r="AY50" s="162"/>
      <c r="AZ50" s="160">
        <v>1</v>
      </c>
    </row>
    <row r="51" spans="1:52" x14ac:dyDescent="0.25">
      <c r="A51" s="80"/>
      <c r="B51" s="81"/>
      <c r="C51" s="81"/>
      <c r="D51" s="82"/>
      <c r="E51" s="91"/>
      <c r="F51" s="81"/>
      <c r="G51" s="81"/>
      <c r="H51" s="81"/>
      <c r="I51" s="110" t="str">
        <f t="shared" si="1"/>
        <v/>
      </c>
      <c r="J51" s="59">
        <f t="shared" si="4"/>
        <v>1</v>
      </c>
      <c r="K51" s="59">
        <f t="shared" si="2"/>
        <v>1</v>
      </c>
      <c r="L51" s="86">
        <v>1</v>
      </c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8"/>
      <c r="AR51" s="88"/>
      <c r="AS51" s="88"/>
      <c r="AT51" s="88"/>
      <c r="AU51" s="88"/>
      <c r="AV51" s="88"/>
      <c r="AW51" s="88"/>
      <c r="AX51" s="88"/>
      <c r="AY51" s="162"/>
      <c r="AZ51" s="160">
        <v>1</v>
      </c>
    </row>
    <row r="52" spans="1:52" x14ac:dyDescent="0.25">
      <c r="A52" s="80"/>
      <c r="B52" s="81"/>
      <c r="C52" s="81"/>
      <c r="D52" s="82"/>
      <c r="E52" s="91"/>
      <c r="F52" s="81"/>
      <c r="G52" s="81"/>
      <c r="H52" s="81"/>
      <c r="I52" s="110" t="str">
        <f t="shared" si="1"/>
        <v/>
      </c>
      <c r="J52" s="59">
        <f t="shared" si="4"/>
        <v>1</v>
      </c>
      <c r="K52" s="59">
        <f t="shared" si="2"/>
        <v>1</v>
      </c>
      <c r="L52" s="86">
        <v>1</v>
      </c>
      <c r="M52" s="85"/>
      <c r="N52" s="86"/>
      <c r="O52" s="86"/>
      <c r="P52" s="85"/>
      <c r="Q52" s="86"/>
      <c r="R52" s="86"/>
      <c r="S52" s="86"/>
      <c r="T52" s="85"/>
      <c r="U52" s="86"/>
      <c r="V52" s="86"/>
      <c r="W52" s="85"/>
      <c r="X52" s="86"/>
      <c r="Y52" s="86"/>
      <c r="Z52" s="86"/>
      <c r="AA52" s="85"/>
      <c r="AB52" s="86"/>
      <c r="AC52" s="86"/>
      <c r="AD52" s="85"/>
      <c r="AE52" s="86"/>
      <c r="AF52" s="86"/>
      <c r="AG52" s="86"/>
      <c r="AH52" s="85"/>
      <c r="AI52" s="86"/>
      <c r="AJ52" s="86"/>
      <c r="AK52" s="85"/>
      <c r="AL52" s="86"/>
      <c r="AM52" s="86"/>
      <c r="AN52" s="86"/>
      <c r="AO52" s="85"/>
      <c r="AP52" s="86"/>
      <c r="AQ52" s="88"/>
      <c r="AR52" s="88"/>
      <c r="AS52" s="88"/>
      <c r="AT52" s="88"/>
      <c r="AU52" s="88"/>
      <c r="AV52" s="88"/>
      <c r="AW52" s="88"/>
      <c r="AX52" s="88"/>
      <c r="AY52" s="162"/>
      <c r="AZ52" s="160">
        <v>1</v>
      </c>
    </row>
    <row r="53" spans="1:52" x14ac:dyDescent="0.25">
      <c r="A53" s="80"/>
      <c r="B53" s="81"/>
      <c r="C53" s="81"/>
      <c r="D53" s="82"/>
      <c r="E53" s="91"/>
      <c r="F53" s="81"/>
      <c r="G53" s="81"/>
      <c r="H53" s="81"/>
      <c r="I53" s="110" t="str">
        <f t="shared" si="1"/>
        <v/>
      </c>
      <c r="J53" s="59">
        <f t="shared" si="4"/>
        <v>1</v>
      </c>
      <c r="K53" s="59">
        <f t="shared" si="2"/>
        <v>1</v>
      </c>
      <c r="L53" s="86">
        <v>1</v>
      </c>
      <c r="M53" s="85"/>
      <c r="N53" s="86"/>
      <c r="O53" s="86"/>
      <c r="P53" s="85"/>
      <c r="Q53" s="86"/>
      <c r="R53" s="86"/>
      <c r="S53" s="86"/>
      <c r="T53" s="85"/>
      <c r="U53" s="86"/>
      <c r="V53" s="86"/>
      <c r="W53" s="85"/>
      <c r="X53" s="86"/>
      <c r="Y53" s="86"/>
      <c r="Z53" s="86"/>
      <c r="AA53" s="85"/>
      <c r="AB53" s="86"/>
      <c r="AC53" s="86"/>
      <c r="AD53" s="85"/>
      <c r="AE53" s="86"/>
      <c r="AF53" s="86"/>
      <c r="AG53" s="86"/>
      <c r="AH53" s="85"/>
      <c r="AI53" s="86"/>
      <c r="AJ53" s="86"/>
      <c r="AK53" s="85"/>
      <c r="AL53" s="86"/>
      <c r="AM53" s="86"/>
      <c r="AN53" s="86"/>
      <c r="AO53" s="85"/>
      <c r="AP53" s="86"/>
      <c r="AQ53" s="88"/>
      <c r="AR53" s="88"/>
      <c r="AS53" s="88"/>
      <c r="AT53" s="88"/>
      <c r="AU53" s="88"/>
      <c r="AV53" s="88"/>
      <c r="AW53" s="88"/>
      <c r="AX53" s="88"/>
      <c r="AY53" s="162"/>
      <c r="AZ53" s="160">
        <v>1</v>
      </c>
    </row>
    <row r="54" spans="1:52" x14ac:dyDescent="0.25">
      <c r="A54" s="80"/>
      <c r="B54" s="81"/>
      <c r="C54" s="81"/>
      <c r="D54" s="82"/>
      <c r="E54" s="91"/>
      <c r="F54" s="81"/>
      <c r="G54" s="81"/>
      <c r="H54" s="81"/>
      <c r="I54" s="110" t="str">
        <f t="shared" si="1"/>
        <v/>
      </c>
      <c r="J54" s="59">
        <f t="shared" si="4"/>
        <v>1</v>
      </c>
      <c r="K54" s="59">
        <f t="shared" si="2"/>
        <v>1</v>
      </c>
      <c r="L54" s="86">
        <v>1</v>
      </c>
      <c r="M54" s="85"/>
      <c r="N54" s="86"/>
      <c r="O54" s="86"/>
      <c r="P54" s="85"/>
      <c r="Q54" s="86"/>
      <c r="R54" s="86"/>
      <c r="S54" s="86"/>
      <c r="T54" s="85"/>
      <c r="U54" s="86"/>
      <c r="V54" s="86"/>
      <c r="W54" s="85"/>
      <c r="X54" s="86"/>
      <c r="Y54" s="86"/>
      <c r="Z54" s="86"/>
      <c r="AA54" s="85"/>
      <c r="AB54" s="86"/>
      <c r="AC54" s="86"/>
      <c r="AD54" s="85"/>
      <c r="AE54" s="86"/>
      <c r="AF54" s="86"/>
      <c r="AG54" s="86"/>
      <c r="AH54" s="85"/>
      <c r="AI54" s="86"/>
      <c r="AJ54" s="86"/>
      <c r="AK54" s="85"/>
      <c r="AL54" s="86"/>
      <c r="AM54" s="86"/>
      <c r="AN54" s="86"/>
      <c r="AO54" s="85"/>
      <c r="AP54" s="86"/>
      <c r="AQ54" s="88"/>
      <c r="AR54" s="88"/>
      <c r="AS54" s="88"/>
      <c r="AT54" s="88"/>
      <c r="AU54" s="88"/>
      <c r="AV54" s="88"/>
      <c r="AW54" s="88"/>
      <c r="AX54" s="88"/>
      <c r="AY54" s="162"/>
      <c r="AZ54" s="160">
        <v>1</v>
      </c>
    </row>
    <row r="55" spans="1:52" x14ac:dyDescent="0.25">
      <c r="A55" s="80"/>
      <c r="B55" s="81"/>
      <c r="C55" s="81"/>
      <c r="D55" s="82"/>
      <c r="E55" s="91"/>
      <c r="F55" s="81"/>
      <c r="G55" s="81"/>
      <c r="H55" s="81"/>
      <c r="I55" s="110" t="str">
        <f t="shared" si="1"/>
        <v/>
      </c>
      <c r="J55" s="59">
        <f t="shared" si="4"/>
        <v>1</v>
      </c>
      <c r="K55" s="59">
        <f t="shared" si="2"/>
        <v>1</v>
      </c>
      <c r="L55" s="86">
        <v>1</v>
      </c>
      <c r="M55" s="85"/>
      <c r="N55" s="86"/>
      <c r="O55" s="86"/>
      <c r="P55" s="85"/>
      <c r="Q55" s="86"/>
      <c r="R55" s="86"/>
      <c r="S55" s="86"/>
      <c r="T55" s="85"/>
      <c r="U55" s="86"/>
      <c r="V55" s="86"/>
      <c r="W55" s="85"/>
      <c r="X55" s="86"/>
      <c r="Y55" s="86"/>
      <c r="Z55" s="86"/>
      <c r="AA55" s="85"/>
      <c r="AB55" s="86"/>
      <c r="AC55" s="86"/>
      <c r="AD55" s="85"/>
      <c r="AE55" s="86"/>
      <c r="AF55" s="86"/>
      <c r="AG55" s="86"/>
      <c r="AH55" s="85"/>
      <c r="AI55" s="86"/>
      <c r="AJ55" s="86"/>
      <c r="AK55" s="85"/>
      <c r="AL55" s="86"/>
      <c r="AM55" s="86"/>
      <c r="AN55" s="86"/>
      <c r="AO55" s="85"/>
      <c r="AP55" s="86"/>
      <c r="AQ55" s="88"/>
      <c r="AR55" s="88"/>
      <c r="AS55" s="88"/>
      <c r="AT55" s="88"/>
      <c r="AU55" s="88"/>
      <c r="AV55" s="88"/>
      <c r="AW55" s="88"/>
      <c r="AX55" s="88"/>
      <c r="AY55" s="162"/>
      <c r="AZ55" s="160">
        <v>1</v>
      </c>
    </row>
    <row r="56" spans="1:52" x14ac:dyDescent="0.25">
      <c r="A56" s="80"/>
      <c r="B56" s="81"/>
      <c r="C56" s="81"/>
      <c r="D56" s="82"/>
      <c r="E56" s="91"/>
      <c r="F56" s="81"/>
      <c r="G56" s="81"/>
      <c r="H56" s="81"/>
      <c r="I56" s="110" t="str">
        <f t="shared" si="1"/>
        <v/>
      </c>
      <c r="J56" s="59">
        <f t="shared" si="4"/>
        <v>1</v>
      </c>
      <c r="K56" s="59">
        <f t="shared" si="2"/>
        <v>1</v>
      </c>
      <c r="L56" s="86">
        <v>1</v>
      </c>
      <c r="M56" s="85"/>
      <c r="N56" s="86"/>
      <c r="O56" s="86"/>
      <c r="P56" s="85"/>
      <c r="Q56" s="86"/>
      <c r="R56" s="86"/>
      <c r="S56" s="86"/>
      <c r="T56" s="85"/>
      <c r="U56" s="86"/>
      <c r="V56" s="86"/>
      <c r="W56" s="85"/>
      <c r="X56" s="86"/>
      <c r="Y56" s="86"/>
      <c r="Z56" s="86"/>
      <c r="AA56" s="85"/>
      <c r="AB56" s="86"/>
      <c r="AC56" s="86"/>
      <c r="AD56" s="85"/>
      <c r="AE56" s="86"/>
      <c r="AF56" s="86"/>
      <c r="AG56" s="86"/>
      <c r="AH56" s="85"/>
      <c r="AI56" s="86"/>
      <c r="AJ56" s="86"/>
      <c r="AK56" s="85"/>
      <c r="AL56" s="86"/>
      <c r="AM56" s="86"/>
      <c r="AN56" s="86"/>
      <c r="AO56" s="85"/>
      <c r="AP56" s="86"/>
      <c r="AQ56" s="88"/>
      <c r="AR56" s="88"/>
      <c r="AS56" s="88"/>
      <c r="AT56" s="88"/>
      <c r="AU56" s="88"/>
      <c r="AV56" s="88"/>
      <c r="AW56" s="88"/>
      <c r="AX56" s="88"/>
      <c r="AY56" s="162"/>
      <c r="AZ56" s="160">
        <v>1</v>
      </c>
    </row>
    <row r="57" spans="1:52" x14ac:dyDescent="0.25">
      <c r="A57" s="80"/>
      <c r="B57" s="81"/>
      <c r="C57" s="81"/>
      <c r="D57" s="82"/>
      <c r="E57" s="91"/>
      <c r="F57" s="81"/>
      <c r="G57" s="81"/>
      <c r="H57" s="81"/>
      <c r="I57" s="110" t="str">
        <f t="shared" si="1"/>
        <v/>
      </c>
      <c r="J57" s="59">
        <f t="shared" si="4"/>
        <v>1</v>
      </c>
      <c r="K57" s="59">
        <f t="shared" si="2"/>
        <v>1</v>
      </c>
      <c r="L57" s="86">
        <v>1</v>
      </c>
      <c r="M57" s="85"/>
      <c r="N57" s="86"/>
      <c r="O57" s="86"/>
      <c r="P57" s="85"/>
      <c r="Q57" s="86"/>
      <c r="R57" s="86"/>
      <c r="S57" s="86"/>
      <c r="T57" s="85"/>
      <c r="U57" s="86"/>
      <c r="V57" s="86"/>
      <c r="W57" s="85"/>
      <c r="X57" s="86"/>
      <c r="Y57" s="86"/>
      <c r="Z57" s="86"/>
      <c r="AA57" s="85"/>
      <c r="AB57" s="86"/>
      <c r="AC57" s="86"/>
      <c r="AD57" s="85"/>
      <c r="AE57" s="86"/>
      <c r="AF57" s="86"/>
      <c r="AG57" s="86"/>
      <c r="AH57" s="85"/>
      <c r="AI57" s="86"/>
      <c r="AJ57" s="86"/>
      <c r="AK57" s="85"/>
      <c r="AL57" s="86"/>
      <c r="AM57" s="86"/>
      <c r="AN57" s="86"/>
      <c r="AO57" s="85"/>
      <c r="AP57" s="86"/>
      <c r="AQ57" s="88"/>
      <c r="AR57" s="88"/>
      <c r="AS57" s="88"/>
      <c r="AT57" s="88"/>
      <c r="AU57" s="88"/>
      <c r="AV57" s="88"/>
      <c r="AW57" s="88"/>
      <c r="AX57" s="88"/>
      <c r="AY57" s="162"/>
      <c r="AZ57" s="160">
        <v>1</v>
      </c>
    </row>
    <row r="58" spans="1:52" x14ac:dyDescent="0.25">
      <c r="A58" s="80"/>
      <c r="B58" s="81"/>
      <c r="C58" s="81"/>
      <c r="D58" s="82"/>
      <c r="E58" s="91"/>
      <c r="F58" s="81"/>
      <c r="G58" s="81"/>
      <c r="H58" s="81"/>
      <c r="I58" s="110" t="str">
        <f t="shared" si="1"/>
        <v/>
      </c>
      <c r="J58" s="59">
        <f t="shared" si="4"/>
        <v>1</v>
      </c>
      <c r="K58" s="59">
        <f t="shared" si="2"/>
        <v>1</v>
      </c>
      <c r="L58" s="86">
        <v>1</v>
      </c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8"/>
      <c r="AR58" s="88"/>
      <c r="AS58" s="88"/>
      <c r="AT58" s="88"/>
      <c r="AU58" s="88"/>
      <c r="AV58" s="88"/>
      <c r="AW58" s="88"/>
      <c r="AX58" s="88"/>
      <c r="AY58" s="162"/>
      <c r="AZ58" s="160">
        <v>1</v>
      </c>
    </row>
    <row r="59" spans="1:52" x14ac:dyDescent="0.25">
      <c r="A59" s="80"/>
      <c r="B59" s="81"/>
      <c r="C59" s="81"/>
      <c r="D59" s="82"/>
      <c r="E59" s="91"/>
      <c r="F59" s="81"/>
      <c r="G59" s="81"/>
      <c r="H59" s="81"/>
      <c r="I59" s="110" t="str">
        <f t="shared" si="1"/>
        <v/>
      </c>
      <c r="J59" s="59">
        <f t="shared" si="4"/>
        <v>1</v>
      </c>
      <c r="K59" s="59">
        <f t="shared" si="2"/>
        <v>1</v>
      </c>
      <c r="L59" s="86">
        <v>1</v>
      </c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8"/>
      <c r="AR59" s="88"/>
      <c r="AS59" s="88"/>
      <c r="AT59" s="88"/>
      <c r="AU59" s="88"/>
      <c r="AV59" s="88"/>
      <c r="AW59" s="88"/>
      <c r="AX59" s="88"/>
      <c r="AY59" s="162"/>
      <c r="AZ59" s="160">
        <v>1</v>
      </c>
    </row>
    <row r="60" spans="1:52" x14ac:dyDescent="0.25">
      <c r="A60" s="80"/>
      <c r="B60" s="81"/>
      <c r="C60" s="81"/>
      <c r="D60" s="82"/>
      <c r="E60" s="91"/>
      <c r="F60" s="81"/>
      <c r="G60" s="81"/>
      <c r="H60" s="81"/>
      <c r="I60" s="110" t="str">
        <f t="shared" si="1"/>
        <v/>
      </c>
      <c r="J60" s="59">
        <f t="shared" si="4"/>
        <v>1</v>
      </c>
      <c r="K60" s="59">
        <f t="shared" si="2"/>
        <v>1</v>
      </c>
      <c r="L60" s="86">
        <v>1</v>
      </c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8"/>
      <c r="AR60" s="88"/>
      <c r="AS60" s="88"/>
      <c r="AT60" s="88"/>
      <c r="AU60" s="88"/>
      <c r="AV60" s="88"/>
      <c r="AW60" s="88"/>
      <c r="AX60" s="88"/>
      <c r="AY60" s="162"/>
      <c r="AZ60" s="160">
        <v>1</v>
      </c>
    </row>
    <row r="61" spans="1:52" x14ac:dyDescent="0.25">
      <c r="A61" s="80"/>
      <c r="B61" s="81"/>
      <c r="C61" s="81"/>
      <c r="D61" s="82"/>
      <c r="E61" s="91"/>
      <c r="F61" s="81"/>
      <c r="G61" s="81"/>
      <c r="H61" s="81"/>
      <c r="I61" s="110" t="str">
        <f t="shared" si="1"/>
        <v/>
      </c>
      <c r="J61" s="59">
        <f t="shared" si="4"/>
        <v>1</v>
      </c>
      <c r="K61" s="59">
        <f t="shared" si="2"/>
        <v>1</v>
      </c>
      <c r="L61" s="86">
        <v>1</v>
      </c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8"/>
      <c r="AR61" s="88"/>
      <c r="AS61" s="88"/>
      <c r="AT61" s="88"/>
      <c r="AU61" s="88"/>
      <c r="AV61" s="88"/>
      <c r="AW61" s="88"/>
      <c r="AX61" s="88"/>
      <c r="AY61" s="162"/>
      <c r="AZ61" s="160">
        <v>1</v>
      </c>
    </row>
    <row r="62" spans="1:52" x14ac:dyDescent="0.25">
      <c r="A62" s="80"/>
      <c r="B62" s="81"/>
      <c r="C62" s="81"/>
      <c r="D62" s="82"/>
      <c r="E62" s="91"/>
      <c r="F62" s="81"/>
      <c r="G62" s="81"/>
      <c r="H62" s="81"/>
      <c r="I62" s="110" t="str">
        <f t="shared" si="1"/>
        <v/>
      </c>
      <c r="J62" s="59">
        <f t="shared" ref="J62:J103" si="5">IF(COUNTA(L62:AP62)=0,"",COUNTA(L62:AP62))</f>
        <v>1</v>
      </c>
      <c r="K62" s="59">
        <f t="shared" si="2"/>
        <v>1</v>
      </c>
      <c r="L62" s="86">
        <v>1</v>
      </c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8"/>
      <c r="AR62" s="88"/>
      <c r="AS62" s="88"/>
      <c r="AT62" s="88"/>
      <c r="AU62" s="88"/>
      <c r="AV62" s="88"/>
      <c r="AW62" s="88"/>
      <c r="AX62" s="88"/>
      <c r="AY62" s="162"/>
      <c r="AZ62" s="160">
        <v>1</v>
      </c>
    </row>
    <row r="63" spans="1:52" x14ac:dyDescent="0.25">
      <c r="A63" s="80"/>
      <c r="B63" s="81"/>
      <c r="C63" s="81"/>
      <c r="D63" s="82"/>
      <c r="E63" s="91"/>
      <c r="F63" s="81"/>
      <c r="G63" s="81"/>
      <c r="H63" s="81"/>
      <c r="I63" s="110" t="str">
        <f t="shared" si="1"/>
        <v/>
      </c>
      <c r="J63" s="59">
        <f t="shared" si="5"/>
        <v>1</v>
      </c>
      <c r="K63" s="59">
        <f t="shared" si="2"/>
        <v>1</v>
      </c>
      <c r="L63" s="86">
        <v>1</v>
      </c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8"/>
      <c r="AR63" s="88"/>
      <c r="AS63" s="88"/>
      <c r="AT63" s="88"/>
      <c r="AU63" s="88"/>
      <c r="AV63" s="88"/>
      <c r="AW63" s="88"/>
      <c r="AX63" s="88"/>
      <c r="AY63" s="162"/>
      <c r="AZ63" s="160">
        <v>1</v>
      </c>
    </row>
    <row r="64" spans="1:52" x14ac:dyDescent="0.25">
      <c r="A64" s="80"/>
      <c r="B64" s="81"/>
      <c r="C64" s="81"/>
      <c r="D64" s="82"/>
      <c r="E64" s="91"/>
      <c r="F64" s="81"/>
      <c r="G64" s="81"/>
      <c r="H64" s="81"/>
      <c r="I64" s="110" t="str">
        <f t="shared" si="1"/>
        <v/>
      </c>
      <c r="J64" s="59">
        <f t="shared" si="5"/>
        <v>1</v>
      </c>
      <c r="K64" s="59">
        <f t="shared" si="2"/>
        <v>1</v>
      </c>
      <c r="L64" s="86">
        <v>1</v>
      </c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8"/>
      <c r="AR64" s="88"/>
      <c r="AS64" s="88"/>
      <c r="AT64" s="88"/>
      <c r="AU64" s="88"/>
      <c r="AV64" s="88"/>
      <c r="AW64" s="88"/>
      <c r="AX64" s="88"/>
      <c r="AY64" s="162"/>
      <c r="AZ64" s="160">
        <v>1</v>
      </c>
    </row>
    <row r="65" spans="1:52" x14ac:dyDescent="0.25">
      <c r="A65" s="80"/>
      <c r="B65" s="81"/>
      <c r="C65" s="81"/>
      <c r="D65" s="82"/>
      <c r="E65" s="91"/>
      <c r="F65" s="81"/>
      <c r="G65" s="81"/>
      <c r="H65" s="81"/>
      <c r="I65" s="110" t="str">
        <f t="shared" si="1"/>
        <v/>
      </c>
      <c r="J65" s="59">
        <f t="shared" si="5"/>
        <v>1</v>
      </c>
      <c r="K65" s="59">
        <f t="shared" si="2"/>
        <v>1</v>
      </c>
      <c r="L65" s="86">
        <v>1</v>
      </c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8"/>
      <c r="AR65" s="88"/>
      <c r="AS65" s="88"/>
      <c r="AT65" s="88"/>
      <c r="AU65" s="88"/>
      <c r="AV65" s="88"/>
      <c r="AW65" s="88"/>
      <c r="AX65" s="88"/>
      <c r="AY65" s="162"/>
      <c r="AZ65" s="160">
        <v>1</v>
      </c>
    </row>
    <row r="66" spans="1:52" x14ac:dyDescent="0.25">
      <c r="A66" s="80"/>
      <c r="B66" s="81"/>
      <c r="C66" s="81"/>
      <c r="D66" s="82"/>
      <c r="E66" s="91"/>
      <c r="F66" s="81"/>
      <c r="G66" s="81"/>
      <c r="H66" s="81"/>
      <c r="I66" s="110" t="str">
        <f t="shared" si="1"/>
        <v/>
      </c>
      <c r="J66" s="59">
        <f t="shared" si="5"/>
        <v>1</v>
      </c>
      <c r="K66" s="59">
        <f t="shared" si="2"/>
        <v>1</v>
      </c>
      <c r="L66" s="86">
        <v>1</v>
      </c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8"/>
      <c r="AR66" s="88"/>
      <c r="AS66" s="88"/>
      <c r="AT66" s="88"/>
      <c r="AU66" s="88"/>
      <c r="AV66" s="88"/>
      <c r="AW66" s="88"/>
      <c r="AX66" s="88"/>
      <c r="AY66" s="162"/>
      <c r="AZ66" s="160">
        <v>1</v>
      </c>
    </row>
    <row r="67" spans="1:52" x14ac:dyDescent="0.25">
      <c r="A67" s="80"/>
      <c r="B67" s="81"/>
      <c r="C67" s="81"/>
      <c r="D67" s="82"/>
      <c r="E67" s="91"/>
      <c r="F67" s="81"/>
      <c r="G67" s="81"/>
      <c r="H67" s="81"/>
      <c r="I67" s="110" t="str">
        <f t="shared" si="1"/>
        <v/>
      </c>
      <c r="J67" s="59">
        <f t="shared" si="5"/>
        <v>1</v>
      </c>
      <c r="K67" s="59">
        <f t="shared" si="2"/>
        <v>1</v>
      </c>
      <c r="L67" s="86">
        <v>1</v>
      </c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8"/>
      <c r="AR67" s="88"/>
      <c r="AS67" s="88"/>
      <c r="AT67" s="88"/>
      <c r="AU67" s="88"/>
      <c r="AV67" s="88"/>
      <c r="AW67" s="88"/>
      <c r="AX67" s="88"/>
      <c r="AY67" s="162"/>
      <c r="AZ67" s="160">
        <v>1</v>
      </c>
    </row>
    <row r="68" spans="1:52" x14ac:dyDescent="0.25">
      <c r="A68" s="80"/>
      <c r="B68" s="81"/>
      <c r="C68" s="81"/>
      <c r="D68" s="82"/>
      <c r="E68" s="91"/>
      <c r="F68" s="81"/>
      <c r="G68" s="81"/>
      <c r="H68" s="81"/>
      <c r="I68" s="110" t="str">
        <f t="shared" si="1"/>
        <v/>
      </c>
      <c r="J68" s="59">
        <f t="shared" si="5"/>
        <v>1</v>
      </c>
      <c r="K68" s="59">
        <f t="shared" si="2"/>
        <v>1</v>
      </c>
      <c r="L68" s="86">
        <v>1</v>
      </c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8"/>
      <c r="AR68" s="88"/>
      <c r="AS68" s="88"/>
      <c r="AT68" s="88"/>
      <c r="AU68" s="88"/>
      <c r="AV68" s="88"/>
      <c r="AW68" s="88"/>
      <c r="AX68" s="88"/>
      <c r="AY68" s="162"/>
      <c r="AZ68" s="160">
        <v>1</v>
      </c>
    </row>
    <row r="69" spans="1:52" x14ac:dyDescent="0.25">
      <c r="A69" s="80"/>
      <c r="B69" s="81"/>
      <c r="C69" s="81"/>
      <c r="D69" s="82"/>
      <c r="E69" s="91"/>
      <c r="F69" s="81"/>
      <c r="G69" s="81"/>
      <c r="H69" s="81"/>
      <c r="I69" s="110" t="str">
        <f t="shared" si="1"/>
        <v/>
      </c>
      <c r="J69" s="59">
        <f t="shared" si="5"/>
        <v>1</v>
      </c>
      <c r="K69" s="59">
        <f t="shared" si="2"/>
        <v>1</v>
      </c>
      <c r="L69" s="86">
        <v>1</v>
      </c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8"/>
      <c r="AR69" s="88"/>
      <c r="AS69" s="88"/>
      <c r="AT69" s="88"/>
      <c r="AU69" s="88"/>
      <c r="AV69" s="88"/>
      <c r="AW69" s="88"/>
      <c r="AX69" s="88"/>
      <c r="AY69" s="162"/>
      <c r="AZ69" s="160">
        <v>1</v>
      </c>
    </row>
    <row r="70" spans="1:52" x14ac:dyDescent="0.25">
      <c r="A70" s="80"/>
      <c r="B70" s="81"/>
      <c r="C70" s="81"/>
      <c r="D70" s="82"/>
      <c r="E70" s="91"/>
      <c r="F70" s="81"/>
      <c r="G70" s="81"/>
      <c r="H70" s="81"/>
      <c r="I70" s="110" t="str">
        <f t="shared" si="1"/>
        <v/>
      </c>
      <c r="J70" s="59">
        <f t="shared" si="5"/>
        <v>1</v>
      </c>
      <c r="K70" s="59">
        <f t="shared" si="2"/>
        <v>1</v>
      </c>
      <c r="L70" s="86">
        <v>1</v>
      </c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8"/>
      <c r="AR70" s="88"/>
      <c r="AS70" s="88"/>
      <c r="AT70" s="88"/>
      <c r="AU70" s="88"/>
      <c r="AV70" s="88"/>
      <c r="AW70" s="88"/>
      <c r="AX70" s="88"/>
      <c r="AY70" s="162"/>
      <c r="AZ70" s="160">
        <v>1</v>
      </c>
    </row>
    <row r="71" spans="1:52" x14ac:dyDescent="0.25">
      <c r="A71" s="80"/>
      <c r="B71" s="81"/>
      <c r="C71" s="81"/>
      <c r="D71" s="82"/>
      <c r="E71" s="91"/>
      <c r="F71" s="81"/>
      <c r="G71" s="81"/>
      <c r="H71" s="81"/>
      <c r="I71" s="110" t="str">
        <f t="shared" ref="I71:I134" si="6">IF(A71&lt;&gt;"",SUM(AQ71:AX71),"")</f>
        <v/>
      </c>
      <c r="J71" s="59">
        <f t="shared" si="5"/>
        <v>1</v>
      </c>
      <c r="K71" s="59">
        <f t="shared" ref="K71:K134" si="7">SUM(L71:AP71)</f>
        <v>1</v>
      </c>
      <c r="L71" s="86">
        <v>1</v>
      </c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8"/>
      <c r="AR71" s="88"/>
      <c r="AS71" s="88"/>
      <c r="AT71" s="88"/>
      <c r="AU71" s="88"/>
      <c r="AV71" s="88"/>
      <c r="AW71" s="88"/>
      <c r="AX71" s="88"/>
      <c r="AY71" s="162"/>
      <c r="AZ71" s="160">
        <v>1</v>
      </c>
    </row>
    <row r="72" spans="1:52" x14ac:dyDescent="0.25">
      <c r="A72" s="80"/>
      <c r="B72" s="81"/>
      <c r="C72" s="81"/>
      <c r="D72" s="82"/>
      <c r="E72" s="91"/>
      <c r="F72" s="81"/>
      <c r="G72" s="81"/>
      <c r="H72" s="81"/>
      <c r="I72" s="110" t="str">
        <f t="shared" si="6"/>
        <v/>
      </c>
      <c r="J72" s="59">
        <f t="shared" si="5"/>
        <v>1</v>
      </c>
      <c r="K72" s="59">
        <f t="shared" si="7"/>
        <v>1</v>
      </c>
      <c r="L72" s="86">
        <v>1</v>
      </c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8"/>
      <c r="AR72" s="88"/>
      <c r="AS72" s="88"/>
      <c r="AT72" s="88"/>
      <c r="AU72" s="88"/>
      <c r="AV72" s="88"/>
      <c r="AW72" s="88"/>
      <c r="AX72" s="88"/>
      <c r="AY72" s="162"/>
      <c r="AZ72" s="160">
        <v>1</v>
      </c>
    </row>
    <row r="73" spans="1:52" x14ac:dyDescent="0.25">
      <c r="A73" s="80"/>
      <c r="B73" s="81"/>
      <c r="C73" s="81"/>
      <c r="D73" s="82"/>
      <c r="E73" s="91"/>
      <c r="F73" s="81"/>
      <c r="G73" s="81"/>
      <c r="H73" s="81"/>
      <c r="I73" s="110" t="str">
        <f t="shared" si="6"/>
        <v/>
      </c>
      <c r="J73" s="59">
        <f t="shared" si="5"/>
        <v>1</v>
      </c>
      <c r="K73" s="59">
        <f t="shared" si="7"/>
        <v>1</v>
      </c>
      <c r="L73" s="86">
        <v>1</v>
      </c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8"/>
      <c r="AR73" s="88"/>
      <c r="AS73" s="88"/>
      <c r="AT73" s="88"/>
      <c r="AU73" s="88"/>
      <c r="AV73" s="88"/>
      <c r="AW73" s="88"/>
      <c r="AX73" s="88"/>
      <c r="AY73" s="162"/>
      <c r="AZ73" s="160">
        <v>1</v>
      </c>
    </row>
    <row r="74" spans="1:52" x14ac:dyDescent="0.25">
      <c r="A74" s="80"/>
      <c r="B74" s="81"/>
      <c r="C74" s="81"/>
      <c r="D74" s="82"/>
      <c r="E74" s="91"/>
      <c r="F74" s="81"/>
      <c r="G74" s="81"/>
      <c r="H74" s="81"/>
      <c r="I74" s="110" t="str">
        <f t="shared" si="6"/>
        <v/>
      </c>
      <c r="J74" s="59">
        <f t="shared" si="5"/>
        <v>1</v>
      </c>
      <c r="K74" s="59">
        <f t="shared" si="7"/>
        <v>1</v>
      </c>
      <c r="L74" s="86">
        <v>1</v>
      </c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8"/>
      <c r="AR74" s="88"/>
      <c r="AS74" s="88"/>
      <c r="AT74" s="88"/>
      <c r="AU74" s="88"/>
      <c r="AV74" s="88"/>
      <c r="AW74" s="88"/>
      <c r="AX74" s="88"/>
      <c r="AY74" s="162"/>
      <c r="AZ74" s="160">
        <v>1</v>
      </c>
    </row>
    <row r="75" spans="1:52" x14ac:dyDescent="0.25">
      <c r="A75" s="80"/>
      <c r="B75" s="81"/>
      <c r="C75" s="81"/>
      <c r="D75" s="82"/>
      <c r="E75" s="91"/>
      <c r="F75" s="81"/>
      <c r="G75" s="81"/>
      <c r="H75" s="81"/>
      <c r="I75" s="110" t="str">
        <f t="shared" si="6"/>
        <v/>
      </c>
      <c r="J75" s="59">
        <f t="shared" si="5"/>
        <v>1</v>
      </c>
      <c r="K75" s="59">
        <f t="shared" si="7"/>
        <v>1</v>
      </c>
      <c r="L75" s="86">
        <v>1</v>
      </c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8"/>
      <c r="AR75" s="88"/>
      <c r="AS75" s="88"/>
      <c r="AT75" s="88"/>
      <c r="AU75" s="88"/>
      <c r="AV75" s="88"/>
      <c r="AW75" s="88"/>
      <c r="AX75" s="88"/>
      <c r="AY75" s="162"/>
      <c r="AZ75" s="160">
        <v>1</v>
      </c>
    </row>
    <row r="76" spans="1:52" x14ac:dyDescent="0.25">
      <c r="A76" s="80"/>
      <c r="B76" s="81"/>
      <c r="C76" s="81"/>
      <c r="D76" s="82"/>
      <c r="E76" s="91"/>
      <c r="F76" s="81"/>
      <c r="G76" s="81"/>
      <c r="H76" s="81"/>
      <c r="I76" s="110" t="str">
        <f t="shared" si="6"/>
        <v/>
      </c>
      <c r="J76" s="59">
        <f t="shared" si="5"/>
        <v>1</v>
      </c>
      <c r="K76" s="59">
        <f t="shared" si="7"/>
        <v>1</v>
      </c>
      <c r="L76" s="86">
        <v>1</v>
      </c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8"/>
      <c r="AR76" s="88"/>
      <c r="AS76" s="88"/>
      <c r="AT76" s="88"/>
      <c r="AU76" s="88"/>
      <c r="AV76" s="88"/>
      <c r="AW76" s="88"/>
      <c r="AX76" s="88"/>
      <c r="AY76" s="162"/>
      <c r="AZ76" s="160">
        <v>1</v>
      </c>
    </row>
    <row r="77" spans="1:52" x14ac:dyDescent="0.25">
      <c r="A77" s="80"/>
      <c r="B77" s="81"/>
      <c r="C77" s="81"/>
      <c r="D77" s="82"/>
      <c r="E77" s="91"/>
      <c r="F77" s="81"/>
      <c r="G77" s="81"/>
      <c r="H77" s="81"/>
      <c r="I77" s="110" t="str">
        <f t="shared" si="6"/>
        <v/>
      </c>
      <c r="J77" s="59">
        <f t="shared" si="5"/>
        <v>1</v>
      </c>
      <c r="K77" s="59">
        <f t="shared" si="7"/>
        <v>1</v>
      </c>
      <c r="L77" s="86">
        <v>1</v>
      </c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8"/>
      <c r="AR77" s="88"/>
      <c r="AS77" s="88"/>
      <c r="AT77" s="88"/>
      <c r="AU77" s="88"/>
      <c r="AV77" s="88"/>
      <c r="AW77" s="88"/>
      <c r="AX77" s="88"/>
      <c r="AY77" s="162"/>
      <c r="AZ77" s="160">
        <v>1</v>
      </c>
    </row>
    <row r="78" spans="1:52" x14ac:dyDescent="0.25">
      <c r="A78" s="80"/>
      <c r="B78" s="81"/>
      <c r="C78" s="81"/>
      <c r="D78" s="82"/>
      <c r="E78" s="91"/>
      <c r="F78" s="81"/>
      <c r="G78" s="81"/>
      <c r="H78" s="81"/>
      <c r="I78" s="110" t="str">
        <f t="shared" si="6"/>
        <v/>
      </c>
      <c r="J78" s="59">
        <f t="shared" si="5"/>
        <v>1</v>
      </c>
      <c r="K78" s="59">
        <f t="shared" si="7"/>
        <v>1</v>
      </c>
      <c r="L78" s="86">
        <v>1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  <c r="AR78" s="88"/>
      <c r="AS78" s="88"/>
      <c r="AT78" s="88"/>
      <c r="AU78" s="88"/>
      <c r="AV78" s="88"/>
      <c r="AW78" s="88"/>
      <c r="AX78" s="88"/>
      <c r="AY78" s="162"/>
      <c r="AZ78" s="160">
        <v>1</v>
      </c>
    </row>
    <row r="79" spans="1:52" x14ac:dyDescent="0.25">
      <c r="A79" s="80"/>
      <c r="B79" s="81"/>
      <c r="C79" s="81"/>
      <c r="D79" s="82"/>
      <c r="E79" s="91"/>
      <c r="F79" s="81"/>
      <c r="G79" s="81"/>
      <c r="H79" s="81"/>
      <c r="I79" s="110" t="str">
        <f t="shared" si="6"/>
        <v/>
      </c>
      <c r="J79" s="59">
        <f t="shared" si="5"/>
        <v>1</v>
      </c>
      <c r="K79" s="59">
        <f t="shared" si="7"/>
        <v>1</v>
      </c>
      <c r="L79" s="86">
        <v>1</v>
      </c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8"/>
      <c r="AR79" s="88"/>
      <c r="AS79" s="88"/>
      <c r="AT79" s="88"/>
      <c r="AU79" s="88"/>
      <c r="AV79" s="88"/>
      <c r="AW79" s="88"/>
      <c r="AX79" s="88"/>
      <c r="AY79" s="162"/>
      <c r="AZ79" s="160">
        <v>1</v>
      </c>
    </row>
    <row r="80" spans="1:52" x14ac:dyDescent="0.25">
      <c r="A80" s="80"/>
      <c r="B80" s="81"/>
      <c r="C80" s="81"/>
      <c r="D80" s="82"/>
      <c r="E80" s="91"/>
      <c r="F80" s="81"/>
      <c r="G80" s="81"/>
      <c r="H80" s="81"/>
      <c r="I80" s="110" t="str">
        <f t="shared" si="6"/>
        <v/>
      </c>
      <c r="J80" s="59">
        <f t="shared" si="5"/>
        <v>1</v>
      </c>
      <c r="K80" s="59">
        <f t="shared" si="7"/>
        <v>1</v>
      </c>
      <c r="L80" s="86">
        <v>1</v>
      </c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8"/>
      <c r="AR80" s="88"/>
      <c r="AS80" s="88"/>
      <c r="AT80" s="88"/>
      <c r="AU80" s="88"/>
      <c r="AV80" s="88"/>
      <c r="AW80" s="88"/>
      <c r="AX80" s="88"/>
      <c r="AY80" s="162"/>
      <c r="AZ80" s="160">
        <v>1</v>
      </c>
    </row>
    <row r="81" spans="1:52" x14ac:dyDescent="0.25">
      <c r="A81" s="80"/>
      <c r="B81" s="81"/>
      <c r="C81" s="81"/>
      <c r="D81" s="82"/>
      <c r="E81" s="91"/>
      <c r="F81" s="81"/>
      <c r="G81" s="81"/>
      <c r="H81" s="81"/>
      <c r="I81" s="110" t="str">
        <f t="shared" si="6"/>
        <v/>
      </c>
      <c r="J81" s="59">
        <f t="shared" si="5"/>
        <v>1</v>
      </c>
      <c r="K81" s="59">
        <f t="shared" si="7"/>
        <v>1</v>
      </c>
      <c r="L81" s="86">
        <v>1</v>
      </c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8"/>
      <c r="AR81" s="88"/>
      <c r="AS81" s="88"/>
      <c r="AT81" s="88"/>
      <c r="AU81" s="88"/>
      <c r="AV81" s="88"/>
      <c r="AW81" s="88"/>
      <c r="AX81" s="88"/>
      <c r="AY81" s="162"/>
      <c r="AZ81" s="160">
        <v>1</v>
      </c>
    </row>
    <row r="82" spans="1:52" x14ac:dyDescent="0.25">
      <c r="A82" s="80"/>
      <c r="B82" s="81"/>
      <c r="C82" s="81"/>
      <c r="D82" s="82"/>
      <c r="E82" s="91"/>
      <c r="F82" s="81"/>
      <c r="G82" s="81"/>
      <c r="H82" s="81"/>
      <c r="I82" s="110" t="str">
        <f t="shared" si="6"/>
        <v/>
      </c>
      <c r="J82" s="59">
        <f t="shared" si="5"/>
        <v>1</v>
      </c>
      <c r="K82" s="59">
        <f t="shared" si="7"/>
        <v>1</v>
      </c>
      <c r="L82" s="86">
        <v>1</v>
      </c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8"/>
      <c r="AR82" s="88"/>
      <c r="AS82" s="88"/>
      <c r="AT82" s="88"/>
      <c r="AU82" s="88"/>
      <c r="AV82" s="88"/>
      <c r="AW82" s="88"/>
      <c r="AX82" s="88"/>
      <c r="AY82" s="162"/>
      <c r="AZ82" s="160">
        <v>1</v>
      </c>
    </row>
    <row r="83" spans="1:52" x14ac:dyDescent="0.25">
      <c r="A83" s="80"/>
      <c r="B83" s="81"/>
      <c r="C83" s="81"/>
      <c r="D83" s="82"/>
      <c r="E83" s="91"/>
      <c r="F83" s="81"/>
      <c r="G83" s="81"/>
      <c r="H83" s="81"/>
      <c r="I83" s="110" t="str">
        <f t="shared" si="6"/>
        <v/>
      </c>
      <c r="J83" s="59">
        <f t="shared" si="5"/>
        <v>1</v>
      </c>
      <c r="K83" s="59">
        <f t="shared" si="7"/>
        <v>1</v>
      </c>
      <c r="L83" s="86">
        <v>1</v>
      </c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8"/>
      <c r="AR83" s="88"/>
      <c r="AS83" s="88"/>
      <c r="AT83" s="88"/>
      <c r="AU83" s="88"/>
      <c r="AV83" s="88"/>
      <c r="AW83" s="88"/>
      <c r="AX83" s="88"/>
      <c r="AY83" s="162"/>
      <c r="AZ83" s="160">
        <v>1</v>
      </c>
    </row>
    <row r="84" spans="1:52" x14ac:dyDescent="0.25">
      <c r="A84" s="80"/>
      <c r="B84" s="81"/>
      <c r="C84" s="81"/>
      <c r="D84" s="82"/>
      <c r="E84" s="91"/>
      <c r="F84" s="81"/>
      <c r="G84" s="81"/>
      <c r="H84" s="81"/>
      <c r="I84" s="110" t="str">
        <f t="shared" si="6"/>
        <v/>
      </c>
      <c r="J84" s="59">
        <f t="shared" si="5"/>
        <v>1</v>
      </c>
      <c r="K84" s="59">
        <f t="shared" si="7"/>
        <v>1</v>
      </c>
      <c r="L84" s="86">
        <v>1</v>
      </c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8"/>
      <c r="AR84" s="88"/>
      <c r="AS84" s="88"/>
      <c r="AT84" s="88"/>
      <c r="AU84" s="88"/>
      <c r="AV84" s="88"/>
      <c r="AW84" s="88"/>
      <c r="AX84" s="88"/>
      <c r="AY84" s="162"/>
      <c r="AZ84" s="160">
        <v>1</v>
      </c>
    </row>
    <row r="85" spans="1:52" x14ac:dyDescent="0.25">
      <c r="A85" s="80"/>
      <c r="B85" s="81"/>
      <c r="C85" s="81"/>
      <c r="D85" s="82"/>
      <c r="E85" s="91"/>
      <c r="F85" s="81"/>
      <c r="G85" s="81"/>
      <c r="H85" s="81"/>
      <c r="I85" s="110" t="str">
        <f t="shared" si="6"/>
        <v/>
      </c>
      <c r="J85" s="59">
        <f t="shared" si="5"/>
        <v>1</v>
      </c>
      <c r="K85" s="59">
        <f t="shared" si="7"/>
        <v>1</v>
      </c>
      <c r="L85" s="86">
        <v>1</v>
      </c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8"/>
      <c r="AR85" s="88"/>
      <c r="AS85" s="88"/>
      <c r="AT85" s="88"/>
      <c r="AU85" s="88"/>
      <c r="AV85" s="88"/>
      <c r="AW85" s="88"/>
      <c r="AX85" s="88"/>
      <c r="AY85" s="162"/>
      <c r="AZ85" s="160">
        <v>1</v>
      </c>
    </row>
    <row r="86" spans="1:52" x14ac:dyDescent="0.25">
      <c r="A86" s="80"/>
      <c r="B86" s="81"/>
      <c r="C86" s="81"/>
      <c r="D86" s="82"/>
      <c r="E86" s="91"/>
      <c r="F86" s="81"/>
      <c r="G86" s="81"/>
      <c r="H86" s="81"/>
      <c r="I86" s="110" t="str">
        <f t="shared" si="6"/>
        <v/>
      </c>
      <c r="J86" s="59">
        <f t="shared" si="5"/>
        <v>1</v>
      </c>
      <c r="K86" s="59">
        <f t="shared" si="7"/>
        <v>1</v>
      </c>
      <c r="L86" s="86">
        <v>1</v>
      </c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8"/>
      <c r="AR86" s="88"/>
      <c r="AS86" s="88"/>
      <c r="AT86" s="88"/>
      <c r="AU86" s="88"/>
      <c r="AV86" s="88"/>
      <c r="AW86" s="88"/>
      <c r="AX86" s="88"/>
      <c r="AY86" s="162"/>
      <c r="AZ86" s="160">
        <v>1</v>
      </c>
    </row>
    <row r="87" spans="1:52" x14ac:dyDescent="0.25">
      <c r="A87" s="80"/>
      <c r="B87" s="81"/>
      <c r="C87" s="81"/>
      <c r="D87" s="82"/>
      <c r="E87" s="91"/>
      <c r="F87" s="81"/>
      <c r="G87" s="81"/>
      <c r="H87" s="81"/>
      <c r="I87" s="110" t="str">
        <f t="shared" si="6"/>
        <v/>
      </c>
      <c r="J87" s="59">
        <f t="shared" si="5"/>
        <v>1</v>
      </c>
      <c r="K87" s="59">
        <f t="shared" si="7"/>
        <v>1</v>
      </c>
      <c r="L87" s="86">
        <v>1</v>
      </c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8"/>
      <c r="AR87" s="88"/>
      <c r="AS87" s="88"/>
      <c r="AT87" s="88"/>
      <c r="AU87" s="88"/>
      <c r="AV87" s="88"/>
      <c r="AW87" s="88"/>
      <c r="AX87" s="88"/>
      <c r="AY87" s="162"/>
      <c r="AZ87" s="160">
        <v>1</v>
      </c>
    </row>
    <row r="88" spans="1:52" x14ac:dyDescent="0.25">
      <c r="A88" s="80"/>
      <c r="B88" s="81"/>
      <c r="C88" s="81"/>
      <c r="D88" s="82"/>
      <c r="E88" s="91"/>
      <c r="F88" s="81"/>
      <c r="G88" s="81"/>
      <c r="H88" s="81"/>
      <c r="I88" s="110" t="str">
        <f t="shared" si="6"/>
        <v/>
      </c>
      <c r="J88" s="59">
        <f t="shared" si="5"/>
        <v>1</v>
      </c>
      <c r="K88" s="59">
        <f t="shared" si="7"/>
        <v>1</v>
      </c>
      <c r="L88" s="86">
        <v>1</v>
      </c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8"/>
      <c r="AR88" s="88"/>
      <c r="AS88" s="88"/>
      <c r="AT88" s="88"/>
      <c r="AU88" s="88"/>
      <c r="AV88" s="88"/>
      <c r="AW88" s="88"/>
      <c r="AX88" s="88"/>
      <c r="AY88" s="162"/>
      <c r="AZ88" s="160">
        <v>1</v>
      </c>
    </row>
    <row r="89" spans="1:52" x14ac:dyDescent="0.25">
      <c r="A89" s="80"/>
      <c r="B89" s="81"/>
      <c r="C89" s="81"/>
      <c r="D89" s="82"/>
      <c r="E89" s="91"/>
      <c r="F89" s="81"/>
      <c r="G89" s="81"/>
      <c r="H89" s="81"/>
      <c r="I89" s="110" t="str">
        <f t="shared" si="6"/>
        <v/>
      </c>
      <c r="J89" s="59">
        <f t="shared" si="5"/>
        <v>1</v>
      </c>
      <c r="K89" s="59">
        <f t="shared" si="7"/>
        <v>1</v>
      </c>
      <c r="L89" s="86">
        <v>1</v>
      </c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8"/>
      <c r="AR89" s="88"/>
      <c r="AS89" s="88"/>
      <c r="AT89" s="88"/>
      <c r="AU89" s="88"/>
      <c r="AV89" s="88"/>
      <c r="AW89" s="88"/>
      <c r="AX89" s="88"/>
      <c r="AY89" s="162"/>
      <c r="AZ89" s="160">
        <v>1</v>
      </c>
    </row>
    <row r="90" spans="1:52" x14ac:dyDescent="0.25">
      <c r="A90" s="80"/>
      <c r="B90" s="81"/>
      <c r="C90" s="81"/>
      <c r="D90" s="82"/>
      <c r="E90" s="91"/>
      <c r="F90" s="81"/>
      <c r="G90" s="81"/>
      <c r="H90" s="81"/>
      <c r="I90" s="110" t="str">
        <f t="shared" si="6"/>
        <v/>
      </c>
      <c r="J90" s="59">
        <f t="shared" si="5"/>
        <v>1</v>
      </c>
      <c r="K90" s="59">
        <f t="shared" si="7"/>
        <v>1</v>
      </c>
      <c r="L90" s="86">
        <v>1</v>
      </c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8"/>
      <c r="AR90" s="88"/>
      <c r="AS90" s="88"/>
      <c r="AT90" s="88"/>
      <c r="AU90" s="88"/>
      <c r="AV90" s="88"/>
      <c r="AW90" s="88"/>
      <c r="AX90" s="88"/>
      <c r="AY90" s="162"/>
      <c r="AZ90" s="160">
        <v>1</v>
      </c>
    </row>
    <row r="91" spans="1:52" x14ac:dyDescent="0.25">
      <c r="A91" s="80"/>
      <c r="B91" s="81"/>
      <c r="C91" s="81"/>
      <c r="D91" s="82"/>
      <c r="E91" s="91"/>
      <c r="F91" s="81"/>
      <c r="G91" s="81"/>
      <c r="H91" s="81"/>
      <c r="I91" s="110" t="str">
        <f t="shared" si="6"/>
        <v/>
      </c>
      <c r="J91" s="59">
        <f t="shared" si="5"/>
        <v>1</v>
      </c>
      <c r="K91" s="59">
        <f t="shared" si="7"/>
        <v>1</v>
      </c>
      <c r="L91" s="86">
        <v>1</v>
      </c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8"/>
      <c r="AR91" s="88"/>
      <c r="AS91" s="88"/>
      <c r="AT91" s="88"/>
      <c r="AU91" s="88"/>
      <c r="AV91" s="88"/>
      <c r="AW91" s="88"/>
      <c r="AX91" s="88"/>
      <c r="AY91" s="162"/>
      <c r="AZ91" s="160">
        <v>1</v>
      </c>
    </row>
    <row r="92" spans="1:52" x14ac:dyDescent="0.25">
      <c r="A92" s="80"/>
      <c r="B92" s="81"/>
      <c r="C92" s="81"/>
      <c r="D92" s="82"/>
      <c r="E92" s="91"/>
      <c r="F92" s="81"/>
      <c r="G92" s="81"/>
      <c r="H92" s="81"/>
      <c r="I92" s="110" t="str">
        <f t="shared" si="6"/>
        <v/>
      </c>
      <c r="J92" s="59">
        <f t="shared" si="5"/>
        <v>1</v>
      </c>
      <c r="K92" s="59">
        <f t="shared" si="7"/>
        <v>1</v>
      </c>
      <c r="L92" s="86">
        <v>1</v>
      </c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8"/>
      <c r="AR92" s="88"/>
      <c r="AS92" s="88"/>
      <c r="AT92" s="88"/>
      <c r="AU92" s="88"/>
      <c r="AV92" s="88"/>
      <c r="AW92" s="88"/>
      <c r="AX92" s="88"/>
      <c r="AY92" s="162"/>
      <c r="AZ92" s="160">
        <v>1</v>
      </c>
    </row>
    <row r="93" spans="1:52" x14ac:dyDescent="0.25">
      <c r="A93" s="80"/>
      <c r="B93" s="81"/>
      <c r="C93" s="81"/>
      <c r="D93" s="82"/>
      <c r="E93" s="91"/>
      <c r="F93" s="81"/>
      <c r="G93" s="81"/>
      <c r="H93" s="81"/>
      <c r="I93" s="110" t="str">
        <f t="shared" si="6"/>
        <v/>
      </c>
      <c r="J93" s="59">
        <f t="shared" si="5"/>
        <v>1</v>
      </c>
      <c r="K93" s="59">
        <f t="shared" si="7"/>
        <v>1</v>
      </c>
      <c r="L93" s="86">
        <v>1</v>
      </c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8"/>
      <c r="AR93" s="88"/>
      <c r="AS93" s="88"/>
      <c r="AT93" s="88"/>
      <c r="AU93" s="88"/>
      <c r="AV93" s="88"/>
      <c r="AW93" s="88"/>
      <c r="AX93" s="88"/>
      <c r="AY93" s="162"/>
      <c r="AZ93" s="160">
        <v>1</v>
      </c>
    </row>
    <row r="94" spans="1:52" x14ac:dyDescent="0.25">
      <c r="A94" s="80"/>
      <c r="B94" s="81"/>
      <c r="C94" s="81"/>
      <c r="D94" s="82"/>
      <c r="E94" s="91"/>
      <c r="F94" s="81"/>
      <c r="G94" s="81"/>
      <c r="H94" s="81"/>
      <c r="I94" s="110" t="str">
        <f t="shared" si="6"/>
        <v/>
      </c>
      <c r="J94" s="59">
        <f t="shared" si="5"/>
        <v>1</v>
      </c>
      <c r="K94" s="59">
        <f t="shared" si="7"/>
        <v>1</v>
      </c>
      <c r="L94" s="86">
        <v>1</v>
      </c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8"/>
      <c r="AR94" s="88"/>
      <c r="AS94" s="88"/>
      <c r="AT94" s="88"/>
      <c r="AU94" s="88"/>
      <c r="AV94" s="88"/>
      <c r="AW94" s="88"/>
      <c r="AX94" s="88"/>
      <c r="AY94" s="162"/>
      <c r="AZ94" s="160">
        <v>1</v>
      </c>
    </row>
    <row r="95" spans="1:52" x14ac:dyDescent="0.25">
      <c r="A95" s="80"/>
      <c r="B95" s="81"/>
      <c r="C95" s="81"/>
      <c r="D95" s="82"/>
      <c r="E95" s="91"/>
      <c r="F95" s="81"/>
      <c r="G95" s="81"/>
      <c r="H95" s="81"/>
      <c r="I95" s="110" t="str">
        <f t="shared" si="6"/>
        <v/>
      </c>
      <c r="J95" s="59">
        <f t="shared" si="5"/>
        <v>1</v>
      </c>
      <c r="K95" s="59">
        <f t="shared" si="7"/>
        <v>1</v>
      </c>
      <c r="L95" s="86">
        <v>1</v>
      </c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8"/>
      <c r="AR95" s="88"/>
      <c r="AS95" s="88"/>
      <c r="AT95" s="88"/>
      <c r="AU95" s="88"/>
      <c r="AV95" s="88"/>
      <c r="AW95" s="88"/>
      <c r="AX95" s="88"/>
      <c r="AY95" s="162"/>
      <c r="AZ95" s="160">
        <v>1</v>
      </c>
    </row>
    <row r="96" spans="1:52" x14ac:dyDescent="0.25">
      <c r="A96" s="80"/>
      <c r="B96" s="81"/>
      <c r="C96" s="81"/>
      <c r="D96" s="82"/>
      <c r="E96" s="91"/>
      <c r="F96" s="81"/>
      <c r="G96" s="81"/>
      <c r="H96" s="81"/>
      <c r="I96" s="110" t="str">
        <f t="shared" si="6"/>
        <v/>
      </c>
      <c r="J96" s="59">
        <f t="shared" si="5"/>
        <v>1</v>
      </c>
      <c r="K96" s="59">
        <f t="shared" si="7"/>
        <v>1</v>
      </c>
      <c r="L96" s="86">
        <v>1</v>
      </c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8"/>
      <c r="AR96" s="88"/>
      <c r="AS96" s="88"/>
      <c r="AT96" s="88"/>
      <c r="AU96" s="88"/>
      <c r="AV96" s="88"/>
      <c r="AW96" s="88"/>
      <c r="AX96" s="88"/>
      <c r="AY96" s="162"/>
      <c r="AZ96" s="160">
        <v>1</v>
      </c>
    </row>
    <row r="97" spans="1:52" x14ac:dyDescent="0.25">
      <c r="A97" s="80"/>
      <c r="B97" s="81"/>
      <c r="C97" s="81"/>
      <c r="D97" s="82"/>
      <c r="E97" s="91"/>
      <c r="F97" s="81"/>
      <c r="G97" s="81"/>
      <c r="H97" s="81"/>
      <c r="I97" s="110" t="str">
        <f t="shared" si="6"/>
        <v/>
      </c>
      <c r="J97" s="59">
        <f t="shared" si="5"/>
        <v>1</v>
      </c>
      <c r="K97" s="59">
        <f t="shared" si="7"/>
        <v>1</v>
      </c>
      <c r="L97" s="86">
        <v>1</v>
      </c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8"/>
      <c r="AR97" s="88"/>
      <c r="AS97" s="88"/>
      <c r="AT97" s="88"/>
      <c r="AU97" s="88"/>
      <c r="AV97" s="88"/>
      <c r="AW97" s="88"/>
      <c r="AX97" s="88"/>
      <c r="AY97" s="162"/>
      <c r="AZ97" s="160">
        <v>1</v>
      </c>
    </row>
    <row r="98" spans="1:52" x14ac:dyDescent="0.25">
      <c r="A98" s="80"/>
      <c r="B98" s="81"/>
      <c r="C98" s="81"/>
      <c r="D98" s="82"/>
      <c r="E98" s="91"/>
      <c r="F98" s="81"/>
      <c r="G98" s="81"/>
      <c r="H98" s="81"/>
      <c r="I98" s="110" t="str">
        <f t="shared" si="6"/>
        <v/>
      </c>
      <c r="J98" s="59">
        <f t="shared" si="5"/>
        <v>1</v>
      </c>
      <c r="K98" s="59">
        <f t="shared" si="7"/>
        <v>1</v>
      </c>
      <c r="L98" s="86">
        <v>1</v>
      </c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8"/>
      <c r="AR98" s="88"/>
      <c r="AS98" s="88"/>
      <c r="AT98" s="88"/>
      <c r="AU98" s="88"/>
      <c r="AV98" s="88"/>
      <c r="AW98" s="88"/>
      <c r="AX98" s="88"/>
      <c r="AY98" s="162"/>
      <c r="AZ98" s="160">
        <v>1</v>
      </c>
    </row>
    <row r="99" spans="1:52" x14ac:dyDescent="0.25">
      <c r="A99" s="80"/>
      <c r="B99" s="81"/>
      <c r="C99" s="81"/>
      <c r="D99" s="82"/>
      <c r="E99" s="91"/>
      <c r="F99" s="81"/>
      <c r="G99" s="81"/>
      <c r="H99" s="81"/>
      <c r="I99" s="110" t="str">
        <f t="shared" si="6"/>
        <v/>
      </c>
      <c r="J99" s="59">
        <f t="shared" si="5"/>
        <v>1</v>
      </c>
      <c r="K99" s="59">
        <f t="shared" si="7"/>
        <v>1</v>
      </c>
      <c r="L99" s="86">
        <v>1</v>
      </c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8"/>
      <c r="AR99" s="88"/>
      <c r="AS99" s="88"/>
      <c r="AT99" s="88"/>
      <c r="AU99" s="88"/>
      <c r="AV99" s="88"/>
      <c r="AW99" s="88"/>
      <c r="AX99" s="88"/>
      <c r="AY99" s="162"/>
      <c r="AZ99" s="160">
        <v>1</v>
      </c>
    </row>
    <row r="100" spans="1:52" x14ac:dyDescent="0.25">
      <c r="A100" s="80"/>
      <c r="B100" s="81"/>
      <c r="C100" s="81"/>
      <c r="D100" s="82"/>
      <c r="E100" s="91"/>
      <c r="F100" s="81"/>
      <c r="G100" s="81"/>
      <c r="H100" s="81"/>
      <c r="I100" s="110" t="str">
        <f t="shared" si="6"/>
        <v/>
      </c>
      <c r="J100" s="59">
        <f t="shared" si="5"/>
        <v>1</v>
      </c>
      <c r="K100" s="59">
        <f t="shared" si="7"/>
        <v>1</v>
      </c>
      <c r="L100" s="86">
        <v>1</v>
      </c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8"/>
      <c r="AR100" s="88"/>
      <c r="AS100" s="88"/>
      <c r="AT100" s="88"/>
      <c r="AU100" s="88"/>
      <c r="AV100" s="88"/>
      <c r="AW100" s="88"/>
      <c r="AX100" s="88"/>
      <c r="AY100" s="162"/>
      <c r="AZ100" s="160">
        <v>1</v>
      </c>
    </row>
    <row r="101" spans="1:52" x14ac:dyDescent="0.25">
      <c r="A101" s="80"/>
      <c r="B101" s="81"/>
      <c r="C101" s="81"/>
      <c r="D101" s="82"/>
      <c r="E101" s="91"/>
      <c r="F101" s="81"/>
      <c r="G101" s="81"/>
      <c r="H101" s="81"/>
      <c r="I101" s="110" t="str">
        <f t="shared" si="6"/>
        <v/>
      </c>
      <c r="J101" s="59">
        <f t="shared" si="5"/>
        <v>1</v>
      </c>
      <c r="K101" s="59">
        <f t="shared" si="7"/>
        <v>1</v>
      </c>
      <c r="L101" s="86">
        <v>1</v>
      </c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8"/>
      <c r="AR101" s="88"/>
      <c r="AS101" s="88"/>
      <c r="AT101" s="88"/>
      <c r="AU101" s="88"/>
      <c r="AV101" s="88"/>
      <c r="AW101" s="88"/>
      <c r="AX101" s="88"/>
      <c r="AY101" s="162"/>
      <c r="AZ101" s="160">
        <v>1</v>
      </c>
    </row>
    <row r="102" spans="1:52" x14ac:dyDescent="0.25">
      <c r="A102" s="80"/>
      <c r="B102" s="81"/>
      <c r="C102" s="81"/>
      <c r="D102" s="82"/>
      <c r="E102" s="91"/>
      <c r="F102" s="81"/>
      <c r="G102" s="81"/>
      <c r="H102" s="81"/>
      <c r="I102" s="110" t="str">
        <f t="shared" si="6"/>
        <v/>
      </c>
      <c r="J102" s="59">
        <f t="shared" si="5"/>
        <v>1</v>
      </c>
      <c r="K102" s="59">
        <f t="shared" si="7"/>
        <v>1</v>
      </c>
      <c r="L102" s="86">
        <v>1</v>
      </c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8"/>
      <c r="AR102" s="88"/>
      <c r="AS102" s="88"/>
      <c r="AT102" s="88"/>
      <c r="AU102" s="88"/>
      <c r="AV102" s="88"/>
      <c r="AW102" s="88"/>
      <c r="AX102" s="88"/>
      <c r="AY102" s="162"/>
      <c r="AZ102" s="160">
        <v>1</v>
      </c>
    </row>
    <row r="103" spans="1:52" x14ac:dyDescent="0.25">
      <c r="A103" s="80"/>
      <c r="B103" s="81"/>
      <c r="C103" s="81"/>
      <c r="D103" s="82"/>
      <c r="E103" s="91"/>
      <c r="F103" s="81"/>
      <c r="G103" s="81"/>
      <c r="H103" s="81"/>
      <c r="I103" s="110" t="str">
        <f t="shared" si="6"/>
        <v/>
      </c>
      <c r="J103" s="59">
        <f t="shared" si="5"/>
        <v>1</v>
      </c>
      <c r="K103" s="59">
        <f t="shared" si="7"/>
        <v>1</v>
      </c>
      <c r="L103" s="86">
        <v>1</v>
      </c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8"/>
      <c r="AR103" s="88"/>
      <c r="AS103" s="88"/>
      <c r="AT103" s="88"/>
      <c r="AU103" s="88"/>
      <c r="AV103" s="88"/>
      <c r="AW103" s="88"/>
      <c r="AX103" s="88"/>
      <c r="AY103" s="162"/>
      <c r="AZ103" s="160">
        <v>1</v>
      </c>
    </row>
    <row r="104" spans="1:52" x14ac:dyDescent="0.25">
      <c r="A104" s="80"/>
      <c r="B104" s="81"/>
      <c r="C104" s="81"/>
      <c r="D104" s="82"/>
      <c r="E104" s="91"/>
      <c r="F104" s="81"/>
      <c r="G104" s="81"/>
      <c r="H104" s="81"/>
      <c r="I104" s="110" t="str">
        <f t="shared" si="6"/>
        <v/>
      </c>
      <c r="J104" s="59">
        <f t="shared" ref="J104:J167" si="8">IF(COUNTA(L104:AP104)=0,"",COUNTA(L104:AP104))</f>
        <v>1</v>
      </c>
      <c r="K104" s="59">
        <f t="shared" si="7"/>
        <v>1</v>
      </c>
      <c r="L104" s="86">
        <v>1</v>
      </c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8"/>
      <c r="AR104" s="88"/>
      <c r="AS104" s="88"/>
      <c r="AT104" s="88"/>
      <c r="AU104" s="88"/>
      <c r="AV104" s="88"/>
      <c r="AW104" s="88"/>
      <c r="AX104" s="88"/>
      <c r="AY104" s="162"/>
      <c r="AZ104" s="160">
        <v>1</v>
      </c>
    </row>
    <row r="105" spans="1:52" x14ac:dyDescent="0.25">
      <c r="A105" s="80"/>
      <c r="B105" s="81"/>
      <c r="C105" s="81"/>
      <c r="D105" s="82"/>
      <c r="E105" s="91"/>
      <c r="F105" s="81"/>
      <c r="G105" s="81"/>
      <c r="H105" s="81"/>
      <c r="I105" s="110" t="str">
        <f t="shared" si="6"/>
        <v/>
      </c>
      <c r="J105" s="59">
        <f t="shared" si="8"/>
        <v>1</v>
      </c>
      <c r="K105" s="59">
        <f t="shared" si="7"/>
        <v>1</v>
      </c>
      <c r="L105" s="86">
        <v>1</v>
      </c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8"/>
      <c r="AR105" s="88"/>
      <c r="AS105" s="88"/>
      <c r="AT105" s="88"/>
      <c r="AU105" s="88"/>
      <c r="AV105" s="88"/>
      <c r="AW105" s="88"/>
      <c r="AX105" s="88"/>
      <c r="AY105" s="162"/>
      <c r="AZ105" s="160">
        <v>1</v>
      </c>
    </row>
    <row r="106" spans="1:52" x14ac:dyDescent="0.25">
      <c r="A106" s="80"/>
      <c r="B106" s="81"/>
      <c r="C106" s="81"/>
      <c r="D106" s="82"/>
      <c r="E106" s="91"/>
      <c r="F106" s="81"/>
      <c r="G106" s="81"/>
      <c r="H106" s="81"/>
      <c r="I106" s="110" t="str">
        <f t="shared" si="6"/>
        <v/>
      </c>
      <c r="J106" s="59">
        <f t="shared" si="8"/>
        <v>1</v>
      </c>
      <c r="K106" s="59">
        <f t="shared" si="7"/>
        <v>1</v>
      </c>
      <c r="L106" s="86">
        <v>1</v>
      </c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8"/>
      <c r="AR106" s="88"/>
      <c r="AS106" s="88"/>
      <c r="AT106" s="88"/>
      <c r="AU106" s="88"/>
      <c r="AV106" s="88"/>
      <c r="AW106" s="88"/>
      <c r="AX106" s="88"/>
      <c r="AY106" s="162"/>
      <c r="AZ106" s="160">
        <v>1</v>
      </c>
    </row>
    <row r="107" spans="1:52" x14ac:dyDescent="0.25">
      <c r="A107" s="80"/>
      <c r="B107" s="81"/>
      <c r="C107" s="81"/>
      <c r="D107" s="82"/>
      <c r="E107" s="91"/>
      <c r="F107" s="81"/>
      <c r="G107" s="81"/>
      <c r="H107" s="81"/>
      <c r="I107" s="110" t="str">
        <f t="shared" si="6"/>
        <v/>
      </c>
      <c r="J107" s="59">
        <f t="shared" si="8"/>
        <v>1</v>
      </c>
      <c r="K107" s="59">
        <f t="shared" si="7"/>
        <v>1</v>
      </c>
      <c r="L107" s="86">
        <v>1</v>
      </c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8"/>
      <c r="AR107" s="88"/>
      <c r="AS107" s="88"/>
      <c r="AT107" s="88"/>
      <c r="AU107" s="88"/>
      <c r="AV107" s="88"/>
      <c r="AW107" s="88"/>
      <c r="AX107" s="88"/>
      <c r="AY107" s="162"/>
      <c r="AZ107" s="160">
        <v>1</v>
      </c>
    </row>
    <row r="108" spans="1:52" x14ac:dyDescent="0.25">
      <c r="A108" s="80"/>
      <c r="B108" s="81"/>
      <c r="C108" s="81"/>
      <c r="D108" s="82"/>
      <c r="E108" s="91"/>
      <c r="F108" s="81"/>
      <c r="G108" s="81"/>
      <c r="H108" s="81"/>
      <c r="I108" s="110" t="str">
        <f t="shared" si="6"/>
        <v/>
      </c>
      <c r="J108" s="59">
        <f t="shared" si="8"/>
        <v>1</v>
      </c>
      <c r="K108" s="59">
        <f t="shared" si="7"/>
        <v>1</v>
      </c>
      <c r="L108" s="86">
        <v>1</v>
      </c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8"/>
      <c r="AR108" s="88"/>
      <c r="AS108" s="88"/>
      <c r="AT108" s="88"/>
      <c r="AU108" s="88"/>
      <c r="AV108" s="88"/>
      <c r="AW108" s="88"/>
      <c r="AX108" s="88"/>
      <c r="AY108" s="162"/>
      <c r="AZ108" s="160">
        <v>1</v>
      </c>
    </row>
    <row r="109" spans="1:52" x14ac:dyDescent="0.25">
      <c r="A109" s="80"/>
      <c r="B109" s="81"/>
      <c r="C109" s="81"/>
      <c r="D109" s="82"/>
      <c r="E109" s="91"/>
      <c r="F109" s="81"/>
      <c r="G109" s="81"/>
      <c r="H109" s="81"/>
      <c r="I109" s="110" t="str">
        <f t="shared" si="6"/>
        <v/>
      </c>
      <c r="J109" s="59">
        <f t="shared" si="8"/>
        <v>1</v>
      </c>
      <c r="K109" s="59">
        <f t="shared" si="7"/>
        <v>1</v>
      </c>
      <c r="L109" s="86">
        <v>1</v>
      </c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8"/>
      <c r="AR109" s="88"/>
      <c r="AS109" s="88"/>
      <c r="AT109" s="88"/>
      <c r="AU109" s="88"/>
      <c r="AV109" s="88"/>
      <c r="AW109" s="88"/>
      <c r="AX109" s="88"/>
      <c r="AY109" s="162"/>
      <c r="AZ109" s="160">
        <v>1</v>
      </c>
    </row>
    <row r="110" spans="1:52" x14ac:dyDescent="0.25">
      <c r="A110" s="80"/>
      <c r="B110" s="81"/>
      <c r="C110" s="81"/>
      <c r="D110" s="82"/>
      <c r="E110" s="91"/>
      <c r="F110" s="81"/>
      <c r="G110" s="81"/>
      <c r="H110" s="81"/>
      <c r="I110" s="110" t="str">
        <f t="shared" si="6"/>
        <v/>
      </c>
      <c r="J110" s="59">
        <f t="shared" si="8"/>
        <v>1</v>
      </c>
      <c r="K110" s="59">
        <f t="shared" si="7"/>
        <v>1</v>
      </c>
      <c r="L110" s="86">
        <v>1</v>
      </c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8"/>
      <c r="AR110" s="88"/>
      <c r="AS110" s="88"/>
      <c r="AT110" s="88"/>
      <c r="AU110" s="88"/>
      <c r="AV110" s="88"/>
      <c r="AW110" s="88"/>
      <c r="AX110" s="88"/>
      <c r="AY110" s="162"/>
      <c r="AZ110" s="160">
        <v>1</v>
      </c>
    </row>
    <row r="111" spans="1:52" x14ac:dyDescent="0.25">
      <c r="A111" s="80"/>
      <c r="B111" s="81"/>
      <c r="C111" s="81"/>
      <c r="D111" s="82"/>
      <c r="E111" s="91"/>
      <c r="F111" s="81"/>
      <c r="G111" s="81"/>
      <c r="H111" s="81"/>
      <c r="I111" s="110" t="str">
        <f t="shared" si="6"/>
        <v/>
      </c>
      <c r="J111" s="59">
        <f t="shared" si="8"/>
        <v>1</v>
      </c>
      <c r="K111" s="59">
        <f t="shared" si="7"/>
        <v>1</v>
      </c>
      <c r="L111" s="86">
        <v>1</v>
      </c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8"/>
      <c r="AR111" s="88"/>
      <c r="AS111" s="88"/>
      <c r="AT111" s="88"/>
      <c r="AU111" s="88"/>
      <c r="AV111" s="88"/>
      <c r="AW111" s="88"/>
      <c r="AX111" s="88"/>
      <c r="AY111" s="162"/>
      <c r="AZ111" s="160">
        <v>1</v>
      </c>
    </row>
    <row r="112" spans="1:52" x14ac:dyDescent="0.25">
      <c r="A112" s="80"/>
      <c r="B112" s="81"/>
      <c r="C112" s="81"/>
      <c r="D112" s="82"/>
      <c r="E112" s="91"/>
      <c r="F112" s="81"/>
      <c r="G112" s="81"/>
      <c r="H112" s="81"/>
      <c r="I112" s="110" t="str">
        <f t="shared" si="6"/>
        <v/>
      </c>
      <c r="J112" s="59">
        <f t="shared" si="8"/>
        <v>1</v>
      </c>
      <c r="K112" s="59">
        <f t="shared" si="7"/>
        <v>1</v>
      </c>
      <c r="L112" s="86">
        <v>1</v>
      </c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8"/>
      <c r="AR112" s="88"/>
      <c r="AS112" s="88"/>
      <c r="AT112" s="88"/>
      <c r="AU112" s="88"/>
      <c r="AV112" s="88"/>
      <c r="AW112" s="88"/>
      <c r="AX112" s="88"/>
      <c r="AY112" s="162"/>
      <c r="AZ112" s="160">
        <v>1</v>
      </c>
    </row>
    <row r="113" spans="1:52" x14ac:dyDescent="0.25">
      <c r="A113" s="80"/>
      <c r="B113" s="81"/>
      <c r="C113" s="81"/>
      <c r="D113" s="82"/>
      <c r="E113" s="91"/>
      <c r="F113" s="81"/>
      <c r="G113" s="81"/>
      <c r="H113" s="81"/>
      <c r="I113" s="110" t="str">
        <f t="shared" si="6"/>
        <v/>
      </c>
      <c r="J113" s="59">
        <f t="shared" si="8"/>
        <v>1</v>
      </c>
      <c r="K113" s="59">
        <f t="shared" si="7"/>
        <v>1</v>
      </c>
      <c r="L113" s="86">
        <v>1</v>
      </c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8"/>
      <c r="AR113" s="88"/>
      <c r="AS113" s="88"/>
      <c r="AT113" s="88"/>
      <c r="AU113" s="88"/>
      <c r="AV113" s="88"/>
      <c r="AW113" s="88"/>
      <c r="AX113" s="88"/>
      <c r="AY113" s="162"/>
      <c r="AZ113" s="160">
        <v>1</v>
      </c>
    </row>
    <row r="114" spans="1:52" x14ac:dyDescent="0.25">
      <c r="A114" s="80"/>
      <c r="B114" s="81"/>
      <c r="C114" s="81"/>
      <c r="D114" s="82"/>
      <c r="E114" s="91"/>
      <c r="F114" s="81"/>
      <c r="G114" s="81"/>
      <c r="H114" s="81"/>
      <c r="I114" s="110" t="str">
        <f t="shared" si="6"/>
        <v/>
      </c>
      <c r="J114" s="59">
        <f t="shared" si="8"/>
        <v>1</v>
      </c>
      <c r="K114" s="59">
        <f t="shared" si="7"/>
        <v>1</v>
      </c>
      <c r="L114" s="86">
        <v>1</v>
      </c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8"/>
      <c r="AR114" s="88"/>
      <c r="AS114" s="88"/>
      <c r="AT114" s="88"/>
      <c r="AU114" s="88"/>
      <c r="AV114" s="88"/>
      <c r="AW114" s="88"/>
      <c r="AX114" s="88"/>
      <c r="AY114" s="162"/>
      <c r="AZ114" s="160">
        <v>1</v>
      </c>
    </row>
    <row r="115" spans="1:52" x14ac:dyDescent="0.25">
      <c r="A115" s="80"/>
      <c r="B115" s="81"/>
      <c r="C115" s="81"/>
      <c r="D115" s="82"/>
      <c r="E115" s="91"/>
      <c r="F115" s="81"/>
      <c r="G115" s="81"/>
      <c r="H115" s="81"/>
      <c r="I115" s="110" t="str">
        <f t="shared" si="6"/>
        <v/>
      </c>
      <c r="J115" s="59">
        <f t="shared" si="8"/>
        <v>1</v>
      </c>
      <c r="K115" s="59">
        <f t="shared" si="7"/>
        <v>1</v>
      </c>
      <c r="L115" s="86">
        <v>1</v>
      </c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8"/>
      <c r="AR115" s="88"/>
      <c r="AS115" s="88"/>
      <c r="AT115" s="88"/>
      <c r="AU115" s="88"/>
      <c r="AV115" s="88"/>
      <c r="AW115" s="88"/>
      <c r="AX115" s="88"/>
      <c r="AY115" s="162"/>
      <c r="AZ115" s="160">
        <v>1</v>
      </c>
    </row>
    <row r="116" spans="1:52" x14ac:dyDescent="0.25">
      <c r="A116" s="80"/>
      <c r="B116" s="81"/>
      <c r="C116" s="81"/>
      <c r="D116" s="82"/>
      <c r="E116" s="91"/>
      <c r="F116" s="81"/>
      <c r="G116" s="81"/>
      <c r="H116" s="81"/>
      <c r="I116" s="110" t="str">
        <f t="shared" si="6"/>
        <v/>
      </c>
      <c r="J116" s="59">
        <f t="shared" si="8"/>
        <v>1</v>
      </c>
      <c r="K116" s="59">
        <f t="shared" si="7"/>
        <v>1</v>
      </c>
      <c r="L116" s="86">
        <v>1</v>
      </c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8"/>
      <c r="AR116" s="88"/>
      <c r="AS116" s="88"/>
      <c r="AT116" s="88"/>
      <c r="AU116" s="88"/>
      <c r="AV116" s="88"/>
      <c r="AW116" s="88"/>
      <c r="AX116" s="88"/>
      <c r="AY116" s="162"/>
      <c r="AZ116" s="160">
        <v>1</v>
      </c>
    </row>
    <row r="117" spans="1:52" x14ac:dyDescent="0.25">
      <c r="A117" s="80"/>
      <c r="B117" s="81"/>
      <c r="C117" s="81"/>
      <c r="D117" s="82"/>
      <c r="E117" s="91"/>
      <c r="F117" s="81"/>
      <c r="G117" s="81"/>
      <c r="H117" s="81"/>
      <c r="I117" s="110" t="str">
        <f t="shared" si="6"/>
        <v/>
      </c>
      <c r="J117" s="59">
        <f t="shared" si="8"/>
        <v>1</v>
      </c>
      <c r="K117" s="59">
        <f t="shared" si="7"/>
        <v>1</v>
      </c>
      <c r="L117" s="86">
        <v>1</v>
      </c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8"/>
      <c r="AR117" s="88"/>
      <c r="AS117" s="88"/>
      <c r="AT117" s="88"/>
      <c r="AU117" s="88"/>
      <c r="AV117" s="88"/>
      <c r="AW117" s="88"/>
      <c r="AX117" s="88"/>
      <c r="AY117" s="162"/>
      <c r="AZ117" s="160">
        <v>1</v>
      </c>
    </row>
    <row r="118" spans="1:52" x14ac:dyDescent="0.25">
      <c r="A118" s="80"/>
      <c r="B118" s="81"/>
      <c r="C118" s="81"/>
      <c r="D118" s="82"/>
      <c r="E118" s="91"/>
      <c r="F118" s="81"/>
      <c r="G118" s="81"/>
      <c r="H118" s="81"/>
      <c r="I118" s="110" t="str">
        <f t="shared" si="6"/>
        <v/>
      </c>
      <c r="J118" s="59">
        <f t="shared" si="8"/>
        <v>1</v>
      </c>
      <c r="K118" s="59">
        <f t="shared" si="7"/>
        <v>1</v>
      </c>
      <c r="L118" s="86">
        <v>1</v>
      </c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8"/>
      <c r="AR118" s="88"/>
      <c r="AS118" s="88"/>
      <c r="AT118" s="88"/>
      <c r="AU118" s="88"/>
      <c r="AV118" s="88"/>
      <c r="AW118" s="88"/>
      <c r="AX118" s="88"/>
      <c r="AY118" s="162"/>
      <c r="AZ118" s="160">
        <v>1</v>
      </c>
    </row>
    <row r="119" spans="1:52" x14ac:dyDescent="0.25">
      <c r="A119" s="80"/>
      <c r="B119" s="81"/>
      <c r="C119" s="81"/>
      <c r="D119" s="82"/>
      <c r="E119" s="91"/>
      <c r="F119" s="81"/>
      <c r="G119" s="81"/>
      <c r="H119" s="81"/>
      <c r="I119" s="110" t="str">
        <f t="shared" si="6"/>
        <v/>
      </c>
      <c r="J119" s="59">
        <f t="shared" si="8"/>
        <v>1</v>
      </c>
      <c r="K119" s="59">
        <f t="shared" si="7"/>
        <v>1</v>
      </c>
      <c r="L119" s="86">
        <v>1</v>
      </c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8"/>
      <c r="AR119" s="88"/>
      <c r="AS119" s="88"/>
      <c r="AT119" s="88"/>
      <c r="AU119" s="88"/>
      <c r="AV119" s="88"/>
      <c r="AW119" s="88"/>
      <c r="AX119" s="88"/>
      <c r="AY119" s="162"/>
      <c r="AZ119" s="160">
        <v>1</v>
      </c>
    </row>
    <row r="120" spans="1:52" x14ac:dyDescent="0.25">
      <c r="A120" s="80"/>
      <c r="B120" s="81"/>
      <c r="C120" s="81"/>
      <c r="D120" s="82"/>
      <c r="E120" s="91"/>
      <c r="F120" s="81"/>
      <c r="G120" s="81"/>
      <c r="H120" s="81"/>
      <c r="I120" s="110" t="str">
        <f t="shared" si="6"/>
        <v/>
      </c>
      <c r="J120" s="59">
        <f t="shared" si="8"/>
        <v>1</v>
      </c>
      <c r="K120" s="59">
        <f t="shared" si="7"/>
        <v>1</v>
      </c>
      <c r="L120" s="86">
        <v>1</v>
      </c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8"/>
      <c r="AR120" s="88"/>
      <c r="AS120" s="88"/>
      <c r="AT120" s="88"/>
      <c r="AU120" s="88"/>
      <c r="AV120" s="88"/>
      <c r="AW120" s="88"/>
      <c r="AX120" s="88"/>
      <c r="AY120" s="162"/>
      <c r="AZ120" s="160">
        <v>1</v>
      </c>
    </row>
    <row r="121" spans="1:52" x14ac:dyDescent="0.25">
      <c r="A121" s="80"/>
      <c r="B121" s="81"/>
      <c r="C121" s="81"/>
      <c r="D121" s="82"/>
      <c r="E121" s="91"/>
      <c r="F121" s="81"/>
      <c r="G121" s="81"/>
      <c r="H121" s="81"/>
      <c r="I121" s="110" t="str">
        <f t="shared" si="6"/>
        <v/>
      </c>
      <c r="J121" s="59">
        <f t="shared" si="8"/>
        <v>1</v>
      </c>
      <c r="K121" s="59">
        <f t="shared" si="7"/>
        <v>1</v>
      </c>
      <c r="L121" s="86">
        <v>1</v>
      </c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8"/>
      <c r="AR121" s="88"/>
      <c r="AS121" s="88"/>
      <c r="AT121" s="88"/>
      <c r="AU121" s="88"/>
      <c r="AV121" s="88"/>
      <c r="AW121" s="88"/>
      <c r="AX121" s="88"/>
      <c r="AY121" s="162"/>
      <c r="AZ121" s="160">
        <v>1</v>
      </c>
    </row>
    <row r="122" spans="1:52" x14ac:dyDescent="0.25">
      <c r="A122" s="80"/>
      <c r="B122" s="81"/>
      <c r="C122" s="81"/>
      <c r="D122" s="82"/>
      <c r="E122" s="91"/>
      <c r="F122" s="81"/>
      <c r="G122" s="81"/>
      <c r="H122" s="81"/>
      <c r="I122" s="110" t="str">
        <f t="shared" si="6"/>
        <v/>
      </c>
      <c r="J122" s="59">
        <f t="shared" si="8"/>
        <v>1</v>
      </c>
      <c r="K122" s="59">
        <f t="shared" si="7"/>
        <v>1</v>
      </c>
      <c r="L122" s="86">
        <v>1</v>
      </c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8"/>
      <c r="AR122" s="88"/>
      <c r="AS122" s="88"/>
      <c r="AT122" s="88"/>
      <c r="AU122" s="88"/>
      <c r="AV122" s="88"/>
      <c r="AW122" s="88"/>
      <c r="AX122" s="88"/>
      <c r="AY122" s="162"/>
      <c r="AZ122" s="160">
        <v>1</v>
      </c>
    </row>
    <row r="123" spans="1:52" x14ac:dyDescent="0.25">
      <c r="A123" s="80"/>
      <c r="B123" s="81"/>
      <c r="C123" s="81"/>
      <c r="D123" s="82"/>
      <c r="E123" s="91"/>
      <c r="F123" s="81"/>
      <c r="G123" s="81"/>
      <c r="H123" s="81"/>
      <c r="I123" s="110" t="str">
        <f t="shared" si="6"/>
        <v/>
      </c>
      <c r="J123" s="59">
        <f t="shared" si="8"/>
        <v>1</v>
      </c>
      <c r="K123" s="59">
        <f t="shared" si="7"/>
        <v>1</v>
      </c>
      <c r="L123" s="86">
        <v>1</v>
      </c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8"/>
      <c r="AR123" s="88"/>
      <c r="AS123" s="88"/>
      <c r="AT123" s="88"/>
      <c r="AU123" s="88"/>
      <c r="AV123" s="88"/>
      <c r="AW123" s="88"/>
      <c r="AX123" s="88"/>
      <c r="AY123" s="162"/>
      <c r="AZ123" s="160">
        <v>1</v>
      </c>
    </row>
    <row r="124" spans="1:52" x14ac:dyDescent="0.25">
      <c r="A124" s="80"/>
      <c r="B124" s="81"/>
      <c r="C124" s="81"/>
      <c r="D124" s="82"/>
      <c r="E124" s="91"/>
      <c r="F124" s="81"/>
      <c r="G124" s="81"/>
      <c r="H124" s="81"/>
      <c r="I124" s="110" t="str">
        <f t="shared" si="6"/>
        <v/>
      </c>
      <c r="J124" s="59">
        <f t="shared" si="8"/>
        <v>1</v>
      </c>
      <c r="K124" s="59">
        <f t="shared" si="7"/>
        <v>1</v>
      </c>
      <c r="L124" s="86">
        <v>1</v>
      </c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8"/>
      <c r="AR124" s="88"/>
      <c r="AS124" s="88"/>
      <c r="AT124" s="88"/>
      <c r="AU124" s="88"/>
      <c r="AV124" s="88"/>
      <c r="AW124" s="88"/>
      <c r="AX124" s="88"/>
      <c r="AY124" s="162"/>
      <c r="AZ124" s="160">
        <v>1</v>
      </c>
    </row>
    <row r="125" spans="1:52" x14ac:dyDescent="0.25">
      <c r="A125" s="80"/>
      <c r="B125" s="81"/>
      <c r="C125" s="81"/>
      <c r="D125" s="82"/>
      <c r="E125" s="91"/>
      <c r="F125" s="81"/>
      <c r="G125" s="81"/>
      <c r="H125" s="81"/>
      <c r="I125" s="110" t="str">
        <f t="shared" si="6"/>
        <v/>
      </c>
      <c r="J125" s="59">
        <f t="shared" si="8"/>
        <v>1</v>
      </c>
      <c r="K125" s="59">
        <f t="shared" si="7"/>
        <v>1</v>
      </c>
      <c r="L125" s="86">
        <v>1</v>
      </c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8"/>
      <c r="AR125" s="88"/>
      <c r="AS125" s="88"/>
      <c r="AT125" s="88"/>
      <c r="AU125" s="88"/>
      <c r="AV125" s="88"/>
      <c r="AW125" s="88"/>
      <c r="AX125" s="88"/>
      <c r="AY125" s="162"/>
      <c r="AZ125" s="160">
        <v>1</v>
      </c>
    </row>
    <row r="126" spans="1:52" x14ac:dyDescent="0.25">
      <c r="A126" s="80"/>
      <c r="B126" s="81"/>
      <c r="C126" s="81"/>
      <c r="D126" s="82"/>
      <c r="E126" s="91"/>
      <c r="F126" s="81"/>
      <c r="G126" s="81"/>
      <c r="H126" s="81"/>
      <c r="I126" s="110" t="str">
        <f t="shared" si="6"/>
        <v/>
      </c>
      <c r="J126" s="59">
        <f t="shared" si="8"/>
        <v>1</v>
      </c>
      <c r="K126" s="59">
        <f t="shared" si="7"/>
        <v>1</v>
      </c>
      <c r="L126" s="86">
        <v>1</v>
      </c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8"/>
      <c r="AR126" s="88"/>
      <c r="AS126" s="88"/>
      <c r="AT126" s="88"/>
      <c r="AU126" s="88"/>
      <c r="AV126" s="88"/>
      <c r="AW126" s="88"/>
      <c r="AX126" s="88"/>
      <c r="AY126" s="162"/>
      <c r="AZ126" s="160">
        <v>1</v>
      </c>
    </row>
    <row r="127" spans="1:52" x14ac:dyDescent="0.25">
      <c r="A127" s="80"/>
      <c r="B127" s="81"/>
      <c r="C127" s="81"/>
      <c r="D127" s="82"/>
      <c r="E127" s="91"/>
      <c r="F127" s="81"/>
      <c r="G127" s="81"/>
      <c r="H127" s="81"/>
      <c r="I127" s="110" t="str">
        <f t="shared" si="6"/>
        <v/>
      </c>
      <c r="J127" s="59">
        <f t="shared" si="8"/>
        <v>1</v>
      </c>
      <c r="K127" s="59">
        <f t="shared" si="7"/>
        <v>1</v>
      </c>
      <c r="L127" s="86">
        <v>1</v>
      </c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8"/>
      <c r="AR127" s="88"/>
      <c r="AS127" s="88"/>
      <c r="AT127" s="88"/>
      <c r="AU127" s="88"/>
      <c r="AV127" s="88"/>
      <c r="AW127" s="88"/>
      <c r="AX127" s="88"/>
      <c r="AY127" s="162"/>
      <c r="AZ127" s="160">
        <v>1</v>
      </c>
    </row>
    <row r="128" spans="1:52" x14ac:dyDescent="0.25">
      <c r="A128" s="80"/>
      <c r="B128" s="81"/>
      <c r="C128" s="81"/>
      <c r="D128" s="82"/>
      <c r="E128" s="91"/>
      <c r="F128" s="81"/>
      <c r="G128" s="81"/>
      <c r="H128" s="81"/>
      <c r="I128" s="110" t="str">
        <f t="shared" si="6"/>
        <v/>
      </c>
      <c r="J128" s="59">
        <f t="shared" si="8"/>
        <v>1</v>
      </c>
      <c r="K128" s="59">
        <f t="shared" si="7"/>
        <v>1</v>
      </c>
      <c r="L128" s="86">
        <v>1</v>
      </c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8"/>
      <c r="AR128" s="88"/>
      <c r="AS128" s="88"/>
      <c r="AT128" s="88"/>
      <c r="AU128" s="88"/>
      <c r="AV128" s="88"/>
      <c r="AW128" s="88"/>
      <c r="AX128" s="88"/>
      <c r="AY128" s="162"/>
      <c r="AZ128" s="160">
        <v>1</v>
      </c>
    </row>
    <row r="129" spans="1:52" x14ac:dyDescent="0.25">
      <c r="A129" s="80"/>
      <c r="B129" s="81"/>
      <c r="C129" s="81"/>
      <c r="D129" s="82"/>
      <c r="E129" s="91"/>
      <c r="F129" s="81"/>
      <c r="G129" s="81"/>
      <c r="H129" s="81"/>
      <c r="I129" s="110" t="str">
        <f t="shared" si="6"/>
        <v/>
      </c>
      <c r="J129" s="59">
        <f t="shared" si="8"/>
        <v>1</v>
      </c>
      <c r="K129" s="59">
        <f t="shared" si="7"/>
        <v>1</v>
      </c>
      <c r="L129" s="86">
        <v>1</v>
      </c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8"/>
      <c r="AR129" s="88"/>
      <c r="AS129" s="88"/>
      <c r="AT129" s="88"/>
      <c r="AU129" s="88"/>
      <c r="AV129" s="88"/>
      <c r="AW129" s="88"/>
      <c r="AX129" s="88"/>
      <c r="AY129" s="162"/>
      <c r="AZ129" s="160">
        <v>1</v>
      </c>
    </row>
    <row r="130" spans="1:52" x14ac:dyDescent="0.25">
      <c r="A130" s="80"/>
      <c r="B130" s="81"/>
      <c r="C130" s="81"/>
      <c r="D130" s="82"/>
      <c r="E130" s="91"/>
      <c r="F130" s="81"/>
      <c r="G130" s="81"/>
      <c r="H130" s="81"/>
      <c r="I130" s="110" t="str">
        <f t="shared" si="6"/>
        <v/>
      </c>
      <c r="J130" s="59">
        <f t="shared" si="8"/>
        <v>1</v>
      </c>
      <c r="K130" s="59">
        <f t="shared" si="7"/>
        <v>1</v>
      </c>
      <c r="L130" s="86">
        <v>1</v>
      </c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8"/>
      <c r="AR130" s="88"/>
      <c r="AS130" s="88"/>
      <c r="AT130" s="88"/>
      <c r="AU130" s="88"/>
      <c r="AV130" s="88"/>
      <c r="AW130" s="88"/>
      <c r="AX130" s="88"/>
      <c r="AY130" s="162"/>
      <c r="AZ130" s="160">
        <v>1</v>
      </c>
    </row>
    <row r="131" spans="1:52" x14ac:dyDescent="0.25">
      <c r="A131" s="80"/>
      <c r="B131" s="81"/>
      <c r="C131" s="81"/>
      <c r="D131" s="82"/>
      <c r="E131" s="91"/>
      <c r="F131" s="81"/>
      <c r="G131" s="81"/>
      <c r="H131" s="81"/>
      <c r="I131" s="110" t="str">
        <f t="shared" si="6"/>
        <v/>
      </c>
      <c r="J131" s="59">
        <f t="shared" si="8"/>
        <v>1</v>
      </c>
      <c r="K131" s="59">
        <f t="shared" si="7"/>
        <v>1</v>
      </c>
      <c r="L131" s="86">
        <v>1</v>
      </c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8"/>
      <c r="AR131" s="88"/>
      <c r="AS131" s="88"/>
      <c r="AT131" s="88"/>
      <c r="AU131" s="88"/>
      <c r="AV131" s="88"/>
      <c r="AW131" s="88"/>
      <c r="AX131" s="88"/>
      <c r="AY131" s="162"/>
      <c r="AZ131" s="160">
        <v>1</v>
      </c>
    </row>
    <row r="132" spans="1:52" x14ac:dyDescent="0.25">
      <c r="A132" s="80"/>
      <c r="B132" s="81"/>
      <c r="C132" s="81"/>
      <c r="D132" s="82"/>
      <c r="E132" s="91"/>
      <c r="F132" s="81"/>
      <c r="G132" s="81"/>
      <c r="H132" s="81"/>
      <c r="I132" s="110" t="str">
        <f t="shared" si="6"/>
        <v/>
      </c>
      <c r="J132" s="59">
        <f t="shared" si="8"/>
        <v>1</v>
      </c>
      <c r="K132" s="59">
        <f t="shared" si="7"/>
        <v>1</v>
      </c>
      <c r="L132" s="86">
        <v>1</v>
      </c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8"/>
      <c r="AR132" s="88"/>
      <c r="AS132" s="88"/>
      <c r="AT132" s="88"/>
      <c r="AU132" s="88"/>
      <c r="AV132" s="88"/>
      <c r="AW132" s="88"/>
      <c r="AX132" s="88"/>
      <c r="AY132" s="162"/>
      <c r="AZ132" s="160">
        <v>1</v>
      </c>
    </row>
    <row r="133" spans="1:52" x14ac:dyDescent="0.25">
      <c r="A133" s="80"/>
      <c r="B133" s="81"/>
      <c r="C133" s="81"/>
      <c r="D133" s="82"/>
      <c r="E133" s="91"/>
      <c r="F133" s="81"/>
      <c r="G133" s="81"/>
      <c r="H133" s="81"/>
      <c r="I133" s="110" t="str">
        <f t="shared" si="6"/>
        <v/>
      </c>
      <c r="J133" s="59">
        <f t="shared" si="8"/>
        <v>1</v>
      </c>
      <c r="K133" s="59">
        <f t="shared" si="7"/>
        <v>1</v>
      </c>
      <c r="L133" s="86">
        <v>1</v>
      </c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8"/>
      <c r="AR133" s="88"/>
      <c r="AS133" s="88"/>
      <c r="AT133" s="88"/>
      <c r="AU133" s="88"/>
      <c r="AV133" s="88"/>
      <c r="AW133" s="88"/>
      <c r="AX133" s="88"/>
      <c r="AY133" s="162"/>
      <c r="AZ133" s="160">
        <v>1</v>
      </c>
    </row>
    <row r="134" spans="1:52" x14ac:dyDescent="0.25">
      <c r="A134" s="80"/>
      <c r="B134" s="81"/>
      <c r="C134" s="81"/>
      <c r="D134" s="82"/>
      <c r="E134" s="91"/>
      <c r="F134" s="81"/>
      <c r="G134" s="81"/>
      <c r="H134" s="81"/>
      <c r="I134" s="110" t="str">
        <f t="shared" si="6"/>
        <v/>
      </c>
      <c r="J134" s="59">
        <f t="shared" si="8"/>
        <v>1</v>
      </c>
      <c r="K134" s="59">
        <f t="shared" si="7"/>
        <v>1</v>
      </c>
      <c r="L134" s="86">
        <v>1</v>
      </c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8"/>
      <c r="AR134" s="88"/>
      <c r="AS134" s="88"/>
      <c r="AT134" s="88"/>
      <c r="AU134" s="88"/>
      <c r="AV134" s="88"/>
      <c r="AW134" s="88"/>
      <c r="AX134" s="88"/>
      <c r="AY134" s="162"/>
      <c r="AZ134" s="160">
        <v>1</v>
      </c>
    </row>
    <row r="135" spans="1:52" x14ac:dyDescent="0.25">
      <c r="A135" s="80"/>
      <c r="B135" s="81"/>
      <c r="C135" s="81"/>
      <c r="D135" s="82"/>
      <c r="E135" s="91"/>
      <c r="F135" s="81"/>
      <c r="G135" s="81"/>
      <c r="H135" s="81"/>
      <c r="I135" s="110" t="str">
        <f t="shared" ref="I135:I198" si="9">IF(A135&lt;&gt;"",SUM(AQ135:AX135),"")</f>
        <v/>
      </c>
      <c r="J135" s="59">
        <f t="shared" si="8"/>
        <v>1</v>
      </c>
      <c r="K135" s="59">
        <f t="shared" ref="K135:K198" si="10">SUM(L135:AP135)</f>
        <v>1</v>
      </c>
      <c r="L135" s="86">
        <v>1</v>
      </c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8"/>
      <c r="AR135" s="88"/>
      <c r="AS135" s="88"/>
      <c r="AT135" s="88"/>
      <c r="AU135" s="88"/>
      <c r="AV135" s="88"/>
      <c r="AW135" s="88"/>
      <c r="AX135" s="88"/>
      <c r="AY135" s="162"/>
      <c r="AZ135" s="160">
        <v>1</v>
      </c>
    </row>
    <row r="136" spans="1:52" x14ac:dyDescent="0.25">
      <c r="A136" s="80"/>
      <c r="B136" s="81"/>
      <c r="C136" s="81"/>
      <c r="D136" s="82"/>
      <c r="E136" s="91"/>
      <c r="F136" s="81"/>
      <c r="G136" s="81"/>
      <c r="H136" s="81"/>
      <c r="I136" s="110" t="str">
        <f t="shared" si="9"/>
        <v/>
      </c>
      <c r="J136" s="59">
        <f t="shared" si="8"/>
        <v>1</v>
      </c>
      <c r="K136" s="59">
        <f t="shared" si="10"/>
        <v>1</v>
      </c>
      <c r="L136" s="86">
        <v>1</v>
      </c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8"/>
      <c r="AR136" s="88"/>
      <c r="AS136" s="88"/>
      <c r="AT136" s="88"/>
      <c r="AU136" s="88"/>
      <c r="AV136" s="88"/>
      <c r="AW136" s="88"/>
      <c r="AX136" s="88"/>
      <c r="AY136" s="162"/>
      <c r="AZ136" s="160">
        <v>1</v>
      </c>
    </row>
    <row r="137" spans="1:52" x14ac:dyDescent="0.25">
      <c r="A137" s="80"/>
      <c r="B137" s="81"/>
      <c r="C137" s="81"/>
      <c r="D137" s="82"/>
      <c r="E137" s="91"/>
      <c r="F137" s="81"/>
      <c r="G137" s="81"/>
      <c r="H137" s="81"/>
      <c r="I137" s="110" t="str">
        <f t="shared" si="9"/>
        <v/>
      </c>
      <c r="J137" s="59">
        <f t="shared" si="8"/>
        <v>1</v>
      </c>
      <c r="K137" s="59">
        <f t="shared" si="10"/>
        <v>1</v>
      </c>
      <c r="L137" s="86">
        <v>1</v>
      </c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8"/>
      <c r="AR137" s="88"/>
      <c r="AS137" s="88"/>
      <c r="AT137" s="88"/>
      <c r="AU137" s="88"/>
      <c r="AV137" s="88"/>
      <c r="AW137" s="88"/>
      <c r="AX137" s="88"/>
      <c r="AY137" s="162"/>
      <c r="AZ137" s="160">
        <v>1</v>
      </c>
    </row>
    <row r="138" spans="1:52" x14ac:dyDescent="0.25">
      <c r="A138" s="80"/>
      <c r="B138" s="81"/>
      <c r="C138" s="81"/>
      <c r="D138" s="82"/>
      <c r="E138" s="91"/>
      <c r="F138" s="81"/>
      <c r="G138" s="81"/>
      <c r="H138" s="81"/>
      <c r="I138" s="110" t="str">
        <f t="shared" si="9"/>
        <v/>
      </c>
      <c r="J138" s="59">
        <f t="shared" si="8"/>
        <v>1</v>
      </c>
      <c r="K138" s="59">
        <f t="shared" si="10"/>
        <v>1</v>
      </c>
      <c r="L138" s="86">
        <v>1</v>
      </c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8"/>
      <c r="AR138" s="88"/>
      <c r="AS138" s="88"/>
      <c r="AT138" s="88"/>
      <c r="AU138" s="88"/>
      <c r="AV138" s="88"/>
      <c r="AW138" s="88"/>
      <c r="AX138" s="88"/>
      <c r="AY138" s="162"/>
      <c r="AZ138" s="160">
        <v>1</v>
      </c>
    </row>
    <row r="139" spans="1:52" x14ac:dyDescent="0.25">
      <c r="A139" s="80"/>
      <c r="B139" s="81"/>
      <c r="C139" s="81"/>
      <c r="D139" s="82"/>
      <c r="E139" s="91"/>
      <c r="F139" s="81"/>
      <c r="G139" s="81"/>
      <c r="H139" s="81"/>
      <c r="I139" s="110" t="str">
        <f t="shared" si="9"/>
        <v/>
      </c>
      <c r="J139" s="59">
        <f t="shared" si="8"/>
        <v>1</v>
      </c>
      <c r="K139" s="59">
        <f t="shared" si="10"/>
        <v>1</v>
      </c>
      <c r="L139" s="86">
        <v>1</v>
      </c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8"/>
      <c r="AR139" s="88"/>
      <c r="AS139" s="88"/>
      <c r="AT139" s="88"/>
      <c r="AU139" s="88"/>
      <c r="AV139" s="88"/>
      <c r="AW139" s="88"/>
      <c r="AX139" s="88"/>
      <c r="AY139" s="162"/>
      <c r="AZ139" s="160">
        <v>1</v>
      </c>
    </row>
    <row r="140" spans="1:52" x14ac:dyDescent="0.25">
      <c r="A140" s="80"/>
      <c r="B140" s="81"/>
      <c r="C140" s="81"/>
      <c r="D140" s="82"/>
      <c r="E140" s="91"/>
      <c r="F140" s="81"/>
      <c r="G140" s="81"/>
      <c r="H140" s="81"/>
      <c r="I140" s="110" t="str">
        <f t="shared" si="9"/>
        <v/>
      </c>
      <c r="J140" s="59">
        <f t="shared" si="8"/>
        <v>1</v>
      </c>
      <c r="K140" s="59">
        <f t="shared" si="10"/>
        <v>1</v>
      </c>
      <c r="L140" s="86">
        <v>1</v>
      </c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8"/>
      <c r="AR140" s="88"/>
      <c r="AS140" s="88"/>
      <c r="AT140" s="88"/>
      <c r="AU140" s="88"/>
      <c r="AV140" s="88"/>
      <c r="AW140" s="88"/>
      <c r="AX140" s="88"/>
      <c r="AY140" s="162"/>
      <c r="AZ140" s="160">
        <v>1</v>
      </c>
    </row>
    <row r="141" spans="1:52" x14ac:dyDescent="0.25">
      <c r="A141" s="80"/>
      <c r="B141" s="81"/>
      <c r="C141" s="81"/>
      <c r="D141" s="82"/>
      <c r="E141" s="91"/>
      <c r="F141" s="81"/>
      <c r="G141" s="81"/>
      <c r="H141" s="81"/>
      <c r="I141" s="110" t="str">
        <f t="shared" si="9"/>
        <v/>
      </c>
      <c r="J141" s="59">
        <f t="shared" si="8"/>
        <v>1</v>
      </c>
      <c r="K141" s="59">
        <f t="shared" si="10"/>
        <v>1</v>
      </c>
      <c r="L141" s="86">
        <v>1</v>
      </c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8"/>
      <c r="AR141" s="88"/>
      <c r="AS141" s="88"/>
      <c r="AT141" s="88"/>
      <c r="AU141" s="88"/>
      <c r="AV141" s="88"/>
      <c r="AW141" s="88"/>
      <c r="AX141" s="88"/>
      <c r="AY141" s="162"/>
      <c r="AZ141" s="160">
        <v>1</v>
      </c>
    </row>
    <row r="142" spans="1:52" x14ac:dyDescent="0.25">
      <c r="A142" s="80"/>
      <c r="B142" s="81"/>
      <c r="C142" s="81"/>
      <c r="D142" s="82"/>
      <c r="E142" s="91"/>
      <c r="F142" s="81"/>
      <c r="G142" s="81"/>
      <c r="H142" s="81"/>
      <c r="I142" s="110" t="str">
        <f t="shared" si="9"/>
        <v/>
      </c>
      <c r="J142" s="59">
        <f t="shared" si="8"/>
        <v>1</v>
      </c>
      <c r="K142" s="59">
        <f t="shared" si="10"/>
        <v>1</v>
      </c>
      <c r="L142" s="86">
        <v>1</v>
      </c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8"/>
      <c r="AR142" s="88"/>
      <c r="AS142" s="88"/>
      <c r="AT142" s="88"/>
      <c r="AU142" s="88"/>
      <c r="AV142" s="88"/>
      <c r="AW142" s="88"/>
      <c r="AX142" s="88"/>
      <c r="AY142" s="162"/>
      <c r="AZ142" s="160">
        <v>1</v>
      </c>
    </row>
    <row r="143" spans="1:52" x14ac:dyDescent="0.25">
      <c r="A143" s="80"/>
      <c r="B143" s="81"/>
      <c r="C143" s="81"/>
      <c r="D143" s="82"/>
      <c r="E143" s="91"/>
      <c r="F143" s="81"/>
      <c r="G143" s="81"/>
      <c r="H143" s="81"/>
      <c r="I143" s="110" t="str">
        <f t="shared" si="9"/>
        <v/>
      </c>
      <c r="J143" s="59">
        <f t="shared" si="8"/>
        <v>1</v>
      </c>
      <c r="K143" s="59">
        <f t="shared" si="10"/>
        <v>1</v>
      </c>
      <c r="L143" s="86">
        <v>1</v>
      </c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8"/>
      <c r="AR143" s="88"/>
      <c r="AS143" s="88"/>
      <c r="AT143" s="88"/>
      <c r="AU143" s="88"/>
      <c r="AV143" s="88"/>
      <c r="AW143" s="88"/>
      <c r="AX143" s="88"/>
      <c r="AY143" s="162"/>
      <c r="AZ143" s="160">
        <v>1</v>
      </c>
    </row>
    <row r="144" spans="1:52" x14ac:dyDescent="0.25">
      <c r="A144" s="80"/>
      <c r="B144" s="81"/>
      <c r="C144" s="81"/>
      <c r="D144" s="82"/>
      <c r="E144" s="91"/>
      <c r="F144" s="81"/>
      <c r="G144" s="81"/>
      <c r="H144" s="81"/>
      <c r="I144" s="110" t="str">
        <f t="shared" si="9"/>
        <v/>
      </c>
      <c r="J144" s="59">
        <f t="shared" si="8"/>
        <v>1</v>
      </c>
      <c r="K144" s="59">
        <f t="shared" si="10"/>
        <v>1</v>
      </c>
      <c r="L144" s="86">
        <v>1</v>
      </c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8"/>
      <c r="AR144" s="88"/>
      <c r="AS144" s="88"/>
      <c r="AT144" s="88"/>
      <c r="AU144" s="88"/>
      <c r="AV144" s="88"/>
      <c r="AW144" s="88"/>
      <c r="AX144" s="88"/>
      <c r="AY144" s="162"/>
      <c r="AZ144" s="160">
        <v>1</v>
      </c>
    </row>
    <row r="145" spans="1:52" x14ac:dyDescent="0.25">
      <c r="A145" s="80"/>
      <c r="B145" s="81"/>
      <c r="C145" s="81"/>
      <c r="D145" s="82"/>
      <c r="E145" s="91"/>
      <c r="F145" s="81"/>
      <c r="G145" s="81"/>
      <c r="H145" s="81"/>
      <c r="I145" s="110" t="str">
        <f t="shared" si="9"/>
        <v/>
      </c>
      <c r="J145" s="59">
        <f t="shared" si="8"/>
        <v>1</v>
      </c>
      <c r="K145" s="59">
        <f t="shared" si="10"/>
        <v>1</v>
      </c>
      <c r="L145" s="86">
        <v>1</v>
      </c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8"/>
      <c r="AR145" s="88"/>
      <c r="AS145" s="88"/>
      <c r="AT145" s="88"/>
      <c r="AU145" s="88"/>
      <c r="AV145" s="88"/>
      <c r="AW145" s="88"/>
      <c r="AX145" s="88"/>
      <c r="AY145" s="162"/>
      <c r="AZ145" s="160">
        <v>1</v>
      </c>
    </row>
    <row r="146" spans="1:52" x14ac:dyDescent="0.25">
      <c r="A146" s="80"/>
      <c r="B146" s="81"/>
      <c r="C146" s="81"/>
      <c r="D146" s="82"/>
      <c r="E146" s="91"/>
      <c r="F146" s="81"/>
      <c r="G146" s="81"/>
      <c r="H146" s="81"/>
      <c r="I146" s="110" t="str">
        <f t="shared" si="9"/>
        <v/>
      </c>
      <c r="J146" s="59">
        <f t="shared" si="8"/>
        <v>1</v>
      </c>
      <c r="K146" s="59">
        <f t="shared" si="10"/>
        <v>1</v>
      </c>
      <c r="L146" s="86">
        <v>1</v>
      </c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8"/>
      <c r="AR146" s="88"/>
      <c r="AS146" s="88"/>
      <c r="AT146" s="88"/>
      <c r="AU146" s="88"/>
      <c r="AV146" s="88"/>
      <c r="AW146" s="88"/>
      <c r="AX146" s="88"/>
      <c r="AY146" s="162"/>
      <c r="AZ146" s="160">
        <v>1</v>
      </c>
    </row>
    <row r="147" spans="1:52" x14ac:dyDescent="0.25">
      <c r="A147" s="80"/>
      <c r="B147" s="81"/>
      <c r="C147" s="81"/>
      <c r="D147" s="82"/>
      <c r="E147" s="91"/>
      <c r="F147" s="81"/>
      <c r="G147" s="81"/>
      <c r="H147" s="81"/>
      <c r="I147" s="110" t="str">
        <f t="shared" si="9"/>
        <v/>
      </c>
      <c r="J147" s="59">
        <f t="shared" si="8"/>
        <v>1</v>
      </c>
      <c r="K147" s="59">
        <f t="shared" si="10"/>
        <v>1</v>
      </c>
      <c r="L147" s="86">
        <v>1</v>
      </c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8"/>
      <c r="AR147" s="88"/>
      <c r="AS147" s="88"/>
      <c r="AT147" s="88"/>
      <c r="AU147" s="88"/>
      <c r="AV147" s="88"/>
      <c r="AW147" s="88"/>
      <c r="AX147" s="88"/>
      <c r="AY147" s="162"/>
      <c r="AZ147" s="160">
        <v>1</v>
      </c>
    </row>
    <row r="148" spans="1:52" x14ac:dyDescent="0.25">
      <c r="A148" s="80"/>
      <c r="B148" s="81"/>
      <c r="C148" s="81"/>
      <c r="D148" s="82"/>
      <c r="E148" s="91"/>
      <c r="F148" s="81"/>
      <c r="G148" s="81"/>
      <c r="H148" s="81"/>
      <c r="I148" s="110" t="str">
        <f t="shared" si="9"/>
        <v/>
      </c>
      <c r="J148" s="59">
        <f t="shared" si="8"/>
        <v>1</v>
      </c>
      <c r="K148" s="59">
        <f t="shared" si="10"/>
        <v>1</v>
      </c>
      <c r="L148" s="86">
        <v>1</v>
      </c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8"/>
      <c r="AR148" s="88"/>
      <c r="AS148" s="88"/>
      <c r="AT148" s="88"/>
      <c r="AU148" s="88"/>
      <c r="AV148" s="88"/>
      <c r="AW148" s="88"/>
      <c r="AX148" s="88"/>
      <c r="AY148" s="162"/>
      <c r="AZ148" s="160">
        <v>1</v>
      </c>
    </row>
    <row r="149" spans="1:52" x14ac:dyDescent="0.25">
      <c r="A149" s="80"/>
      <c r="B149" s="81"/>
      <c r="C149" s="81"/>
      <c r="D149" s="82"/>
      <c r="E149" s="91"/>
      <c r="F149" s="81"/>
      <c r="G149" s="81"/>
      <c r="H149" s="81"/>
      <c r="I149" s="110" t="str">
        <f t="shared" si="9"/>
        <v/>
      </c>
      <c r="J149" s="59">
        <f t="shared" si="8"/>
        <v>1</v>
      </c>
      <c r="K149" s="59">
        <f t="shared" si="10"/>
        <v>1</v>
      </c>
      <c r="L149" s="86">
        <v>1</v>
      </c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8"/>
      <c r="AR149" s="88"/>
      <c r="AS149" s="88"/>
      <c r="AT149" s="88"/>
      <c r="AU149" s="88"/>
      <c r="AV149" s="88"/>
      <c r="AW149" s="88"/>
      <c r="AX149" s="88"/>
      <c r="AY149" s="162"/>
      <c r="AZ149" s="160">
        <v>1</v>
      </c>
    </row>
    <row r="150" spans="1:52" x14ac:dyDescent="0.25">
      <c r="A150" s="80"/>
      <c r="B150" s="81"/>
      <c r="C150" s="81"/>
      <c r="D150" s="82"/>
      <c r="E150" s="91"/>
      <c r="F150" s="81"/>
      <c r="G150" s="81"/>
      <c r="H150" s="81"/>
      <c r="I150" s="110" t="str">
        <f t="shared" si="9"/>
        <v/>
      </c>
      <c r="J150" s="59">
        <f t="shared" si="8"/>
        <v>1</v>
      </c>
      <c r="K150" s="59">
        <f t="shared" si="10"/>
        <v>1</v>
      </c>
      <c r="L150" s="86">
        <v>1</v>
      </c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8"/>
      <c r="AR150" s="88"/>
      <c r="AS150" s="88"/>
      <c r="AT150" s="88"/>
      <c r="AU150" s="88"/>
      <c r="AV150" s="88"/>
      <c r="AW150" s="88"/>
      <c r="AX150" s="88"/>
      <c r="AY150" s="162"/>
      <c r="AZ150" s="160">
        <v>1</v>
      </c>
    </row>
    <row r="151" spans="1:52" x14ac:dyDescent="0.25">
      <c r="A151" s="80"/>
      <c r="B151" s="81"/>
      <c r="C151" s="81"/>
      <c r="D151" s="82"/>
      <c r="E151" s="91"/>
      <c r="F151" s="81"/>
      <c r="G151" s="81"/>
      <c r="H151" s="81"/>
      <c r="I151" s="110" t="str">
        <f t="shared" si="9"/>
        <v/>
      </c>
      <c r="J151" s="59">
        <f t="shared" si="8"/>
        <v>1</v>
      </c>
      <c r="K151" s="59">
        <f t="shared" si="10"/>
        <v>1</v>
      </c>
      <c r="L151" s="86">
        <v>1</v>
      </c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8"/>
      <c r="AR151" s="88"/>
      <c r="AS151" s="88"/>
      <c r="AT151" s="88"/>
      <c r="AU151" s="88"/>
      <c r="AV151" s="88"/>
      <c r="AW151" s="88"/>
      <c r="AX151" s="88"/>
      <c r="AY151" s="162"/>
      <c r="AZ151" s="160">
        <v>1</v>
      </c>
    </row>
    <row r="152" spans="1:52" x14ac:dyDescent="0.25">
      <c r="A152" s="80"/>
      <c r="B152" s="81"/>
      <c r="C152" s="81"/>
      <c r="D152" s="82"/>
      <c r="E152" s="91"/>
      <c r="F152" s="81"/>
      <c r="G152" s="81"/>
      <c r="H152" s="81"/>
      <c r="I152" s="110" t="str">
        <f t="shared" si="9"/>
        <v/>
      </c>
      <c r="J152" s="59">
        <f t="shared" si="8"/>
        <v>1</v>
      </c>
      <c r="K152" s="59">
        <f t="shared" si="10"/>
        <v>1</v>
      </c>
      <c r="L152" s="86">
        <v>1</v>
      </c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8"/>
      <c r="AR152" s="88"/>
      <c r="AS152" s="88"/>
      <c r="AT152" s="88"/>
      <c r="AU152" s="88"/>
      <c r="AV152" s="88"/>
      <c r="AW152" s="88"/>
      <c r="AX152" s="88"/>
      <c r="AY152" s="162"/>
      <c r="AZ152" s="160">
        <v>1</v>
      </c>
    </row>
    <row r="153" spans="1:52" x14ac:dyDescent="0.25">
      <c r="A153" s="80"/>
      <c r="B153" s="81"/>
      <c r="C153" s="81"/>
      <c r="D153" s="82"/>
      <c r="E153" s="91"/>
      <c r="F153" s="81"/>
      <c r="G153" s="81"/>
      <c r="H153" s="81"/>
      <c r="I153" s="110" t="str">
        <f t="shared" si="9"/>
        <v/>
      </c>
      <c r="J153" s="59">
        <f t="shared" si="8"/>
        <v>1</v>
      </c>
      <c r="K153" s="59">
        <f t="shared" si="10"/>
        <v>1</v>
      </c>
      <c r="L153" s="86">
        <v>1</v>
      </c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8"/>
      <c r="AR153" s="88"/>
      <c r="AS153" s="88"/>
      <c r="AT153" s="88"/>
      <c r="AU153" s="88"/>
      <c r="AV153" s="88"/>
      <c r="AW153" s="88"/>
      <c r="AX153" s="88"/>
      <c r="AY153" s="162"/>
      <c r="AZ153" s="160">
        <v>1</v>
      </c>
    </row>
    <row r="154" spans="1:52" x14ac:dyDescent="0.25">
      <c r="A154" s="80"/>
      <c r="B154" s="81"/>
      <c r="C154" s="81"/>
      <c r="D154" s="82"/>
      <c r="E154" s="91"/>
      <c r="F154" s="81"/>
      <c r="G154" s="81"/>
      <c r="H154" s="81"/>
      <c r="I154" s="110" t="str">
        <f t="shared" si="9"/>
        <v/>
      </c>
      <c r="J154" s="59">
        <f t="shared" si="8"/>
        <v>1</v>
      </c>
      <c r="K154" s="59">
        <f t="shared" si="10"/>
        <v>1</v>
      </c>
      <c r="L154" s="86">
        <v>1</v>
      </c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8"/>
      <c r="AR154" s="88"/>
      <c r="AS154" s="88"/>
      <c r="AT154" s="88"/>
      <c r="AU154" s="88"/>
      <c r="AV154" s="88"/>
      <c r="AW154" s="88"/>
      <c r="AX154" s="88"/>
      <c r="AY154" s="162"/>
      <c r="AZ154" s="160">
        <v>1</v>
      </c>
    </row>
    <row r="155" spans="1:52" x14ac:dyDescent="0.25">
      <c r="A155" s="80"/>
      <c r="B155" s="81"/>
      <c r="C155" s="81"/>
      <c r="D155" s="82"/>
      <c r="E155" s="91"/>
      <c r="F155" s="81"/>
      <c r="G155" s="81"/>
      <c r="H155" s="81"/>
      <c r="I155" s="110" t="str">
        <f t="shared" si="9"/>
        <v/>
      </c>
      <c r="J155" s="59">
        <f t="shared" si="8"/>
        <v>1</v>
      </c>
      <c r="K155" s="59">
        <f t="shared" si="10"/>
        <v>1</v>
      </c>
      <c r="L155" s="86">
        <v>1</v>
      </c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8"/>
      <c r="AR155" s="88"/>
      <c r="AS155" s="88"/>
      <c r="AT155" s="88"/>
      <c r="AU155" s="88"/>
      <c r="AV155" s="88"/>
      <c r="AW155" s="88"/>
      <c r="AX155" s="88"/>
      <c r="AY155" s="162"/>
      <c r="AZ155" s="160">
        <v>1</v>
      </c>
    </row>
    <row r="156" spans="1:52" x14ac:dyDescent="0.25">
      <c r="A156" s="80"/>
      <c r="B156" s="81"/>
      <c r="C156" s="81"/>
      <c r="D156" s="82"/>
      <c r="E156" s="91"/>
      <c r="F156" s="81"/>
      <c r="G156" s="81"/>
      <c r="H156" s="81"/>
      <c r="I156" s="110" t="str">
        <f t="shared" si="9"/>
        <v/>
      </c>
      <c r="J156" s="59">
        <f t="shared" si="8"/>
        <v>1</v>
      </c>
      <c r="K156" s="59">
        <f t="shared" si="10"/>
        <v>1</v>
      </c>
      <c r="L156" s="86">
        <v>1</v>
      </c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8"/>
      <c r="AR156" s="88"/>
      <c r="AS156" s="88"/>
      <c r="AT156" s="88"/>
      <c r="AU156" s="88"/>
      <c r="AV156" s="88"/>
      <c r="AW156" s="88"/>
      <c r="AX156" s="88"/>
      <c r="AY156" s="162"/>
      <c r="AZ156" s="160">
        <v>1</v>
      </c>
    </row>
    <row r="157" spans="1:52" x14ac:dyDescent="0.25">
      <c r="A157" s="80"/>
      <c r="B157" s="81"/>
      <c r="C157" s="81"/>
      <c r="D157" s="82"/>
      <c r="E157" s="91"/>
      <c r="F157" s="81"/>
      <c r="G157" s="81"/>
      <c r="H157" s="81"/>
      <c r="I157" s="110" t="str">
        <f t="shared" si="9"/>
        <v/>
      </c>
      <c r="J157" s="59">
        <f t="shared" si="8"/>
        <v>1</v>
      </c>
      <c r="K157" s="59">
        <f t="shared" si="10"/>
        <v>1</v>
      </c>
      <c r="L157" s="86">
        <v>1</v>
      </c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8"/>
      <c r="AR157" s="88"/>
      <c r="AS157" s="88"/>
      <c r="AT157" s="88"/>
      <c r="AU157" s="88"/>
      <c r="AV157" s="88"/>
      <c r="AW157" s="88"/>
      <c r="AX157" s="88"/>
      <c r="AY157" s="162"/>
      <c r="AZ157" s="160">
        <v>1</v>
      </c>
    </row>
    <row r="158" spans="1:52" x14ac:dyDescent="0.25">
      <c r="A158" s="80"/>
      <c r="B158" s="81"/>
      <c r="C158" s="81"/>
      <c r="D158" s="82"/>
      <c r="E158" s="91"/>
      <c r="F158" s="81"/>
      <c r="G158" s="81"/>
      <c r="H158" s="81"/>
      <c r="I158" s="110" t="str">
        <f t="shared" si="9"/>
        <v/>
      </c>
      <c r="J158" s="59">
        <f t="shared" si="8"/>
        <v>1</v>
      </c>
      <c r="K158" s="59">
        <f t="shared" si="10"/>
        <v>1</v>
      </c>
      <c r="L158" s="86">
        <v>1</v>
      </c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8"/>
      <c r="AR158" s="88"/>
      <c r="AS158" s="88"/>
      <c r="AT158" s="88"/>
      <c r="AU158" s="88"/>
      <c r="AV158" s="88"/>
      <c r="AW158" s="88"/>
      <c r="AX158" s="88"/>
      <c r="AY158" s="162"/>
      <c r="AZ158" s="160">
        <v>1</v>
      </c>
    </row>
    <row r="159" spans="1:52" x14ac:dyDescent="0.25">
      <c r="A159" s="80"/>
      <c r="B159" s="81"/>
      <c r="C159" s="81"/>
      <c r="D159" s="82"/>
      <c r="E159" s="91"/>
      <c r="F159" s="81"/>
      <c r="G159" s="81"/>
      <c r="H159" s="81"/>
      <c r="I159" s="110" t="str">
        <f t="shared" si="9"/>
        <v/>
      </c>
      <c r="J159" s="59">
        <f t="shared" si="8"/>
        <v>1</v>
      </c>
      <c r="K159" s="59">
        <f t="shared" si="10"/>
        <v>1</v>
      </c>
      <c r="L159" s="86">
        <v>1</v>
      </c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8"/>
      <c r="AR159" s="88"/>
      <c r="AS159" s="88"/>
      <c r="AT159" s="88"/>
      <c r="AU159" s="88"/>
      <c r="AV159" s="88"/>
      <c r="AW159" s="88"/>
      <c r="AX159" s="88"/>
      <c r="AY159" s="162"/>
      <c r="AZ159" s="160">
        <v>1</v>
      </c>
    </row>
    <row r="160" spans="1:52" x14ac:dyDescent="0.25">
      <c r="A160" s="80"/>
      <c r="B160" s="81"/>
      <c r="C160" s="81"/>
      <c r="D160" s="82"/>
      <c r="E160" s="91"/>
      <c r="F160" s="81"/>
      <c r="G160" s="81"/>
      <c r="H160" s="81"/>
      <c r="I160" s="110" t="str">
        <f t="shared" si="9"/>
        <v/>
      </c>
      <c r="J160" s="59">
        <f t="shared" si="8"/>
        <v>1</v>
      </c>
      <c r="K160" s="59">
        <f t="shared" si="10"/>
        <v>1</v>
      </c>
      <c r="L160" s="86">
        <v>1</v>
      </c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8"/>
      <c r="AR160" s="88"/>
      <c r="AS160" s="88"/>
      <c r="AT160" s="88"/>
      <c r="AU160" s="88"/>
      <c r="AV160" s="88"/>
      <c r="AW160" s="88"/>
      <c r="AX160" s="88"/>
      <c r="AY160" s="162"/>
      <c r="AZ160" s="160">
        <v>1</v>
      </c>
    </row>
    <row r="161" spans="1:52" x14ac:dyDescent="0.25">
      <c r="A161" s="80"/>
      <c r="B161" s="81"/>
      <c r="C161" s="81"/>
      <c r="D161" s="82"/>
      <c r="E161" s="91"/>
      <c r="F161" s="81"/>
      <c r="G161" s="81"/>
      <c r="H161" s="81"/>
      <c r="I161" s="110" t="str">
        <f t="shared" si="9"/>
        <v/>
      </c>
      <c r="J161" s="59">
        <f t="shared" si="8"/>
        <v>1</v>
      </c>
      <c r="K161" s="59">
        <f t="shared" si="10"/>
        <v>1</v>
      </c>
      <c r="L161" s="86">
        <v>1</v>
      </c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8"/>
      <c r="AR161" s="88"/>
      <c r="AS161" s="88"/>
      <c r="AT161" s="88"/>
      <c r="AU161" s="88"/>
      <c r="AV161" s="88"/>
      <c r="AW161" s="88"/>
      <c r="AX161" s="88"/>
      <c r="AY161" s="162"/>
      <c r="AZ161" s="160">
        <v>1</v>
      </c>
    </row>
    <row r="162" spans="1:52" x14ac:dyDescent="0.25">
      <c r="A162" s="80"/>
      <c r="B162" s="81"/>
      <c r="C162" s="81"/>
      <c r="D162" s="82"/>
      <c r="E162" s="91"/>
      <c r="F162" s="81"/>
      <c r="G162" s="81"/>
      <c r="H162" s="81"/>
      <c r="I162" s="110" t="str">
        <f t="shared" si="9"/>
        <v/>
      </c>
      <c r="J162" s="59">
        <f t="shared" si="8"/>
        <v>1</v>
      </c>
      <c r="K162" s="59">
        <f t="shared" si="10"/>
        <v>1</v>
      </c>
      <c r="L162" s="86">
        <v>1</v>
      </c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8"/>
      <c r="AR162" s="88"/>
      <c r="AS162" s="88"/>
      <c r="AT162" s="88"/>
      <c r="AU162" s="88"/>
      <c r="AV162" s="88"/>
      <c r="AW162" s="88"/>
      <c r="AX162" s="88"/>
      <c r="AY162" s="162"/>
      <c r="AZ162" s="160">
        <v>1</v>
      </c>
    </row>
    <row r="163" spans="1:52" x14ac:dyDescent="0.25">
      <c r="A163" s="80"/>
      <c r="B163" s="81"/>
      <c r="C163" s="81"/>
      <c r="D163" s="82"/>
      <c r="E163" s="91"/>
      <c r="F163" s="81"/>
      <c r="G163" s="81"/>
      <c r="H163" s="81"/>
      <c r="I163" s="110" t="str">
        <f t="shared" si="9"/>
        <v/>
      </c>
      <c r="J163" s="59">
        <f t="shared" si="8"/>
        <v>1</v>
      </c>
      <c r="K163" s="59">
        <f t="shared" si="10"/>
        <v>1</v>
      </c>
      <c r="L163" s="86">
        <v>1</v>
      </c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8"/>
      <c r="AR163" s="88"/>
      <c r="AS163" s="88"/>
      <c r="AT163" s="88"/>
      <c r="AU163" s="88"/>
      <c r="AV163" s="88"/>
      <c r="AW163" s="88"/>
      <c r="AX163" s="88"/>
      <c r="AY163" s="162"/>
      <c r="AZ163" s="160">
        <v>1</v>
      </c>
    </row>
    <row r="164" spans="1:52" x14ac:dyDescent="0.25">
      <c r="A164" s="80"/>
      <c r="B164" s="81"/>
      <c r="C164" s="81"/>
      <c r="D164" s="82"/>
      <c r="E164" s="91"/>
      <c r="F164" s="81"/>
      <c r="G164" s="81"/>
      <c r="H164" s="81"/>
      <c r="I164" s="110" t="str">
        <f t="shared" si="9"/>
        <v/>
      </c>
      <c r="J164" s="59">
        <f t="shared" si="8"/>
        <v>1</v>
      </c>
      <c r="K164" s="59">
        <f t="shared" si="10"/>
        <v>1</v>
      </c>
      <c r="L164" s="86">
        <v>1</v>
      </c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8"/>
      <c r="AR164" s="88"/>
      <c r="AS164" s="88"/>
      <c r="AT164" s="88"/>
      <c r="AU164" s="88"/>
      <c r="AV164" s="88"/>
      <c r="AW164" s="88"/>
      <c r="AX164" s="88"/>
      <c r="AY164" s="162"/>
      <c r="AZ164" s="160">
        <v>1</v>
      </c>
    </row>
    <row r="165" spans="1:52" x14ac:dyDescent="0.25">
      <c r="A165" s="80"/>
      <c r="B165" s="81"/>
      <c r="C165" s="81"/>
      <c r="D165" s="82"/>
      <c r="E165" s="91"/>
      <c r="F165" s="81"/>
      <c r="G165" s="81"/>
      <c r="H165" s="81"/>
      <c r="I165" s="110" t="str">
        <f t="shared" si="9"/>
        <v/>
      </c>
      <c r="J165" s="59">
        <f t="shared" si="8"/>
        <v>1</v>
      </c>
      <c r="K165" s="59">
        <f t="shared" si="10"/>
        <v>1</v>
      </c>
      <c r="L165" s="86">
        <v>1</v>
      </c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8"/>
      <c r="AR165" s="88"/>
      <c r="AS165" s="88"/>
      <c r="AT165" s="88"/>
      <c r="AU165" s="88"/>
      <c r="AV165" s="88"/>
      <c r="AW165" s="88"/>
      <c r="AX165" s="88"/>
      <c r="AY165" s="162"/>
      <c r="AZ165" s="160">
        <v>1</v>
      </c>
    </row>
    <row r="166" spans="1:52" x14ac:dyDescent="0.25">
      <c r="A166" s="80"/>
      <c r="B166" s="81"/>
      <c r="C166" s="81"/>
      <c r="D166" s="82"/>
      <c r="E166" s="91"/>
      <c r="F166" s="81"/>
      <c r="G166" s="81"/>
      <c r="H166" s="81"/>
      <c r="I166" s="110" t="str">
        <f t="shared" si="9"/>
        <v/>
      </c>
      <c r="J166" s="59">
        <f t="shared" si="8"/>
        <v>1</v>
      </c>
      <c r="K166" s="59">
        <f t="shared" si="10"/>
        <v>1</v>
      </c>
      <c r="L166" s="86">
        <v>1</v>
      </c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8"/>
      <c r="AR166" s="88"/>
      <c r="AS166" s="88"/>
      <c r="AT166" s="88"/>
      <c r="AU166" s="88"/>
      <c r="AV166" s="88"/>
      <c r="AW166" s="88"/>
      <c r="AX166" s="88"/>
      <c r="AY166" s="162"/>
      <c r="AZ166" s="160">
        <v>1</v>
      </c>
    </row>
    <row r="167" spans="1:52" x14ac:dyDescent="0.25">
      <c r="A167" s="80"/>
      <c r="B167" s="81"/>
      <c r="C167" s="81"/>
      <c r="D167" s="82"/>
      <c r="E167" s="91"/>
      <c r="F167" s="81"/>
      <c r="G167" s="81"/>
      <c r="H167" s="81"/>
      <c r="I167" s="110" t="str">
        <f t="shared" si="9"/>
        <v/>
      </c>
      <c r="J167" s="59">
        <f t="shared" si="8"/>
        <v>1</v>
      </c>
      <c r="K167" s="59">
        <f t="shared" si="10"/>
        <v>1</v>
      </c>
      <c r="L167" s="86">
        <v>1</v>
      </c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8"/>
      <c r="AR167" s="88"/>
      <c r="AS167" s="88"/>
      <c r="AT167" s="88"/>
      <c r="AU167" s="88"/>
      <c r="AV167" s="88"/>
      <c r="AW167" s="88"/>
      <c r="AX167" s="88"/>
      <c r="AY167" s="162"/>
      <c r="AZ167" s="160">
        <v>1</v>
      </c>
    </row>
    <row r="168" spans="1:52" x14ac:dyDescent="0.25">
      <c r="A168" s="80"/>
      <c r="B168" s="81"/>
      <c r="C168" s="81"/>
      <c r="D168" s="82"/>
      <c r="E168" s="91"/>
      <c r="F168" s="81"/>
      <c r="G168" s="81"/>
      <c r="H168" s="81"/>
      <c r="I168" s="110" t="str">
        <f t="shared" si="9"/>
        <v/>
      </c>
      <c r="J168" s="59">
        <f t="shared" ref="J168:J231" si="11">IF(COUNTA(L168:AP168)=0,"",COUNTA(L168:AP168))</f>
        <v>1</v>
      </c>
      <c r="K168" s="59">
        <f t="shared" si="10"/>
        <v>1</v>
      </c>
      <c r="L168" s="86">
        <v>1</v>
      </c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8"/>
      <c r="AR168" s="88"/>
      <c r="AS168" s="88"/>
      <c r="AT168" s="88"/>
      <c r="AU168" s="88"/>
      <c r="AV168" s="88"/>
      <c r="AW168" s="88"/>
      <c r="AX168" s="88"/>
      <c r="AY168" s="162"/>
      <c r="AZ168" s="160">
        <v>1</v>
      </c>
    </row>
    <row r="169" spans="1:52" x14ac:dyDescent="0.25">
      <c r="A169" s="80"/>
      <c r="B169" s="81"/>
      <c r="C169" s="81"/>
      <c r="D169" s="82"/>
      <c r="E169" s="91"/>
      <c r="F169" s="81"/>
      <c r="G169" s="81"/>
      <c r="H169" s="81"/>
      <c r="I169" s="110" t="str">
        <f t="shared" si="9"/>
        <v/>
      </c>
      <c r="J169" s="59">
        <f t="shared" si="11"/>
        <v>1</v>
      </c>
      <c r="K169" s="59">
        <f t="shared" si="10"/>
        <v>1</v>
      </c>
      <c r="L169" s="86">
        <v>1</v>
      </c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8"/>
      <c r="AR169" s="88"/>
      <c r="AS169" s="88"/>
      <c r="AT169" s="88"/>
      <c r="AU169" s="88"/>
      <c r="AV169" s="88"/>
      <c r="AW169" s="88"/>
      <c r="AX169" s="88"/>
      <c r="AY169" s="162"/>
      <c r="AZ169" s="160">
        <v>1</v>
      </c>
    </row>
    <row r="170" spans="1:52" x14ac:dyDescent="0.25">
      <c r="A170" s="80"/>
      <c r="B170" s="81"/>
      <c r="C170" s="81"/>
      <c r="D170" s="82"/>
      <c r="E170" s="91"/>
      <c r="F170" s="81"/>
      <c r="G170" s="81"/>
      <c r="H170" s="81"/>
      <c r="I170" s="110" t="str">
        <f t="shared" si="9"/>
        <v/>
      </c>
      <c r="J170" s="59">
        <f t="shared" si="11"/>
        <v>1</v>
      </c>
      <c r="K170" s="59">
        <f t="shared" si="10"/>
        <v>1</v>
      </c>
      <c r="L170" s="86">
        <v>1</v>
      </c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8"/>
      <c r="AR170" s="88"/>
      <c r="AS170" s="88"/>
      <c r="AT170" s="88"/>
      <c r="AU170" s="88"/>
      <c r="AV170" s="88"/>
      <c r="AW170" s="88"/>
      <c r="AX170" s="88"/>
      <c r="AY170" s="162"/>
      <c r="AZ170" s="160">
        <v>1</v>
      </c>
    </row>
    <row r="171" spans="1:52" x14ac:dyDescent="0.25">
      <c r="A171" s="80"/>
      <c r="B171" s="81"/>
      <c r="C171" s="81"/>
      <c r="D171" s="82"/>
      <c r="E171" s="91"/>
      <c r="F171" s="81"/>
      <c r="G171" s="81"/>
      <c r="H171" s="81"/>
      <c r="I171" s="110" t="str">
        <f t="shared" si="9"/>
        <v/>
      </c>
      <c r="J171" s="59">
        <f t="shared" si="11"/>
        <v>1</v>
      </c>
      <c r="K171" s="59">
        <f t="shared" si="10"/>
        <v>1</v>
      </c>
      <c r="L171" s="86">
        <v>1</v>
      </c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8"/>
      <c r="AR171" s="88"/>
      <c r="AS171" s="88"/>
      <c r="AT171" s="88"/>
      <c r="AU171" s="88"/>
      <c r="AV171" s="88"/>
      <c r="AW171" s="88"/>
      <c r="AX171" s="88"/>
      <c r="AY171" s="162"/>
      <c r="AZ171" s="160">
        <v>1</v>
      </c>
    </row>
    <row r="172" spans="1:52" x14ac:dyDescent="0.25">
      <c r="A172" s="80"/>
      <c r="B172" s="81"/>
      <c r="C172" s="81"/>
      <c r="D172" s="82"/>
      <c r="E172" s="91"/>
      <c r="F172" s="81"/>
      <c r="G172" s="81"/>
      <c r="H172" s="81"/>
      <c r="I172" s="110" t="str">
        <f t="shared" si="9"/>
        <v/>
      </c>
      <c r="J172" s="59">
        <f t="shared" si="11"/>
        <v>1</v>
      </c>
      <c r="K172" s="59">
        <f t="shared" si="10"/>
        <v>1</v>
      </c>
      <c r="L172" s="86">
        <v>1</v>
      </c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8"/>
      <c r="AR172" s="88"/>
      <c r="AS172" s="88"/>
      <c r="AT172" s="88"/>
      <c r="AU172" s="88"/>
      <c r="AV172" s="88"/>
      <c r="AW172" s="88"/>
      <c r="AX172" s="88"/>
      <c r="AY172" s="162"/>
      <c r="AZ172" s="160">
        <v>1</v>
      </c>
    </row>
    <row r="173" spans="1:52" x14ac:dyDescent="0.25">
      <c r="A173" s="80"/>
      <c r="B173" s="81"/>
      <c r="C173" s="81"/>
      <c r="D173" s="82"/>
      <c r="E173" s="91"/>
      <c r="F173" s="81"/>
      <c r="G173" s="81"/>
      <c r="H173" s="81"/>
      <c r="I173" s="110" t="str">
        <f t="shared" si="9"/>
        <v/>
      </c>
      <c r="J173" s="59">
        <f t="shared" si="11"/>
        <v>1</v>
      </c>
      <c r="K173" s="59">
        <f t="shared" si="10"/>
        <v>1</v>
      </c>
      <c r="L173" s="86">
        <v>1</v>
      </c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8"/>
      <c r="AR173" s="88"/>
      <c r="AS173" s="88"/>
      <c r="AT173" s="88"/>
      <c r="AU173" s="88"/>
      <c r="AV173" s="88"/>
      <c r="AW173" s="88"/>
      <c r="AX173" s="88"/>
      <c r="AY173" s="162"/>
      <c r="AZ173" s="160">
        <v>1</v>
      </c>
    </row>
    <row r="174" spans="1:52" x14ac:dyDescent="0.25">
      <c r="A174" s="80"/>
      <c r="B174" s="81"/>
      <c r="C174" s="81"/>
      <c r="D174" s="82"/>
      <c r="E174" s="91"/>
      <c r="F174" s="81"/>
      <c r="G174" s="81"/>
      <c r="H174" s="81"/>
      <c r="I174" s="110" t="str">
        <f t="shared" si="9"/>
        <v/>
      </c>
      <c r="J174" s="59">
        <f t="shared" si="11"/>
        <v>1</v>
      </c>
      <c r="K174" s="59">
        <f t="shared" si="10"/>
        <v>1</v>
      </c>
      <c r="L174" s="86">
        <v>1</v>
      </c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8"/>
      <c r="AR174" s="88"/>
      <c r="AS174" s="88"/>
      <c r="AT174" s="88"/>
      <c r="AU174" s="88"/>
      <c r="AV174" s="88"/>
      <c r="AW174" s="88"/>
      <c r="AX174" s="88"/>
      <c r="AY174" s="162"/>
      <c r="AZ174" s="160">
        <v>1</v>
      </c>
    </row>
    <row r="175" spans="1:52" x14ac:dyDescent="0.25">
      <c r="A175" s="80"/>
      <c r="B175" s="81"/>
      <c r="C175" s="81"/>
      <c r="D175" s="82"/>
      <c r="E175" s="91"/>
      <c r="F175" s="81"/>
      <c r="G175" s="81"/>
      <c r="H175" s="81"/>
      <c r="I175" s="110" t="str">
        <f t="shared" si="9"/>
        <v/>
      </c>
      <c r="J175" s="59">
        <f t="shared" si="11"/>
        <v>1</v>
      </c>
      <c r="K175" s="59">
        <f t="shared" si="10"/>
        <v>1</v>
      </c>
      <c r="L175" s="86">
        <v>1</v>
      </c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8"/>
      <c r="AR175" s="88"/>
      <c r="AS175" s="88"/>
      <c r="AT175" s="88"/>
      <c r="AU175" s="88"/>
      <c r="AV175" s="88"/>
      <c r="AW175" s="88"/>
      <c r="AX175" s="88"/>
      <c r="AY175" s="162"/>
      <c r="AZ175" s="160">
        <v>1</v>
      </c>
    </row>
    <row r="176" spans="1:52" x14ac:dyDescent="0.25">
      <c r="A176" s="80"/>
      <c r="B176" s="81"/>
      <c r="C176" s="81"/>
      <c r="D176" s="82"/>
      <c r="E176" s="91"/>
      <c r="F176" s="81"/>
      <c r="G176" s="81"/>
      <c r="H176" s="81"/>
      <c r="I176" s="110" t="str">
        <f t="shared" si="9"/>
        <v/>
      </c>
      <c r="J176" s="59">
        <f t="shared" si="11"/>
        <v>1</v>
      </c>
      <c r="K176" s="59">
        <f t="shared" si="10"/>
        <v>1</v>
      </c>
      <c r="L176" s="86">
        <v>1</v>
      </c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8"/>
      <c r="AR176" s="88"/>
      <c r="AS176" s="88"/>
      <c r="AT176" s="88"/>
      <c r="AU176" s="88"/>
      <c r="AV176" s="88"/>
      <c r="AW176" s="88"/>
      <c r="AX176" s="88"/>
      <c r="AY176" s="162"/>
      <c r="AZ176" s="160">
        <v>1</v>
      </c>
    </row>
    <row r="177" spans="1:52" x14ac:dyDescent="0.25">
      <c r="A177" s="80"/>
      <c r="B177" s="81"/>
      <c r="C177" s="81"/>
      <c r="D177" s="82"/>
      <c r="E177" s="91"/>
      <c r="F177" s="81"/>
      <c r="G177" s="81"/>
      <c r="H177" s="81"/>
      <c r="I177" s="110" t="str">
        <f t="shared" si="9"/>
        <v/>
      </c>
      <c r="J177" s="59">
        <f t="shared" si="11"/>
        <v>1</v>
      </c>
      <c r="K177" s="59">
        <f t="shared" si="10"/>
        <v>1</v>
      </c>
      <c r="L177" s="86">
        <v>1</v>
      </c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8"/>
      <c r="AR177" s="88"/>
      <c r="AS177" s="88"/>
      <c r="AT177" s="88"/>
      <c r="AU177" s="88"/>
      <c r="AV177" s="88"/>
      <c r="AW177" s="88"/>
      <c r="AX177" s="88"/>
      <c r="AY177" s="162"/>
      <c r="AZ177" s="160">
        <v>1</v>
      </c>
    </row>
    <row r="178" spans="1:52" x14ac:dyDescent="0.25">
      <c r="A178" s="80"/>
      <c r="B178" s="81"/>
      <c r="C178" s="81"/>
      <c r="D178" s="82"/>
      <c r="E178" s="91"/>
      <c r="F178" s="81"/>
      <c r="G178" s="81"/>
      <c r="H178" s="81"/>
      <c r="I178" s="110" t="str">
        <f t="shared" si="9"/>
        <v/>
      </c>
      <c r="J178" s="59">
        <f t="shared" si="11"/>
        <v>1</v>
      </c>
      <c r="K178" s="59">
        <f t="shared" si="10"/>
        <v>1</v>
      </c>
      <c r="L178" s="86">
        <v>1</v>
      </c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8"/>
      <c r="AR178" s="88"/>
      <c r="AS178" s="88"/>
      <c r="AT178" s="88"/>
      <c r="AU178" s="88"/>
      <c r="AV178" s="88"/>
      <c r="AW178" s="88"/>
      <c r="AX178" s="88"/>
      <c r="AY178" s="162"/>
      <c r="AZ178" s="160">
        <v>1</v>
      </c>
    </row>
    <row r="179" spans="1:52" x14ac:dyDescent="0.25">
      <c r="A179" s="80"/>
      <c r="B179" s="81"/>
      <c r="C179" s="81"/>
      <c r="D179" s="82"/>
      <c r="E179" s="91"/>
      <c r="F179" s="81"/>
      <c r="G179" s="81"/>
      <c r="H179" s="81"/>
      <c r="I179" s="110" t="str">
        <f t="shared" si="9"/>
        <v/>
      </c>
      <c r="J179" s="59">
        <f t="shared" si="11"/>
        <v>1</v>
      </c>
      <c r="K179" s="59">
        <f t="shared" si="10"/>
        <v>1</v>
      </c>
      <c r="L179" s="86">
        <v>1</v>
      </c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8"/>
      <c r="AR179" s="88"/>
      <c r="AS179" s="88"/>
      <c r="AT179" s="88"/>
      <c r="AU179" s="88"/>
      <c r="AV179" s="88"/>
      <c r="AW179" s="88"/>
      <c r="AX179" s="88"/>
      <c r="AY179" s="162"/>
      <c r="AZ179" s="160">
        <v>1</v>
      </c>
    </row>
    <row r="180" spans="1:52" x14ac:dyDescent="0.25">
      <c r="A180" s="80"/>
      <c r="B180" s="81"/>
      <c r="C180" s="81"/>
      <c r="D180" s="82"/>
      <c r="E180" s="91"/>
      <c r="F180" s="81"/>
      <c r="G180" s="81"/>
      <c r="H180" s="81"/>
      <c r="I180" s="110" t="str">
        <f t="shared" si="9"/>
        <v/>
      </c>
      <c r="J180" s="59">
        <f t="shared" si="11"/>
        <v>1</v>
      </c>
      <c r="K180" s="59">
        <f t="shared" si="10"/>
        <v>1</v>
      </c>
      <c r="L180" s="86">
        <v>1</v>
      </c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8"/>
      <c r="AR180" s="88"/>
      <c r="AS180" s="88"/>
      <c r="AT180" s="88"/>
      <c r="AU180" s="88"/>
      <c r="AV180" s="88"/>
      <c r="AW180" s="88"/>
      <c r="AX180" s="88"/>
      <c r="AY180" s="162"/>
      <c r="AZ180" s="160">
        <v>1</v>
      </c>
    </row>
    <row r="181" spans="1:52" x14ac:dyDescent="0.25">
      <c r="A181" s="80"/>
      <c r="B181" s="81"/>
      <c r="C181" s="81"/>
      <c r="D181" s="82"/>
      <c r="E181" s="91"/>
      <c r="F181" s="81"/>
      <c r="G181" s="81"/>
      <c r="H181" s="81"/>
      <c r="I181" s="110" t="str">
        <f t="shared" si="9"/>
        <v/>
      </c>
      <c r="J181" s="59">
        <f t="shared" si="11"/>
        <v>1</v>
      </c>
      <c r="K181" s="59">
        <f t="shared" si="10"/>
        <v>1</v>
      </c>
      <c r="L181" s="86">
        <v>1</v>
      </c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8"/>
      <c r="AR181" s="88"/>
      <c r="AS181" s="88"/>
      <c r="AT181" s="88"/>
      <c r="AU181" s="88"/>
      <c r="AV181" s="88"/>
      <c r="AW181" s="88"/>
      <c r="AX181" s="88"/>
      <c r="AY181" s="162"/>
      <c r="AZ181" s="160">
        <v>1</v>
      </c>
    </row>
    <row r="182" spans="1:52" x14ac:dyDescent="0.25">
      <c r="A182" s="80"/>
      <c r="B182" s="81"/>
      <c r="C182" s="81"/>
      <c r="D182" s="82"/>
      <c r="E182" s="91"/>
      <c r="F182" s="81"/>
      <c r="G182" s="81"/>
      <c r="H182" s="81"/>
      <c r="I182" s="110" t="str">
        <f t="shared" si="9"/>
        <v/>
      </c>
      <c r="J182" s="59">
        <f t="shared" si="11"/>
        <v>1</v>
      </c>
      <c r="K182" s="59">
        <f t="shared" si="10"/>
        <v>1</v>
      </c>
      <c r="L182" s="86">
        <v>1</v>
      </c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8"/>
      <c r="AR182" s="88"/>
      <c r="AS182" s="88"/>
      <c r="AT182" s="88"/>
      <c r="AU182" s="88"/>
      <c r="AV182" s="88"/>
      <c r="AW182" s="88"/>
      <c r="AX182" s="88"/>
      <c r="AY182" s="162"/>
      <c r="AZ182" s="160">
        <v>1</v>
      </c>
    </row>
    <row r="183" spans="1:52" x14ac:dyDescent="0.25">
      <c r="A183" s="80"/>
      <c r="B183" s="81"/>
      <c r="C183" s="81"/>
      <c r="D183" s="82"/>
      <c r="E183" s="91"/>
      <c r="F183" s="81"/>
      <c r="G183" s="81"/>
      <c r="H183" s="81"/>
      <c r="I183" s="110" t="str">
        <f t="shared" si="9"/>
        <v/>
      </c>
      <c r="J183" s="59">
        <f t="shared" si="11"/>
        <v>1</v>
      </c>
      <c r="K183" s="59">
        <f t="shared" si="10"/>
        <v>1</v>
      </c>
      <c r="L183" s="86">
        <v>1</v>
      </c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8"/>
      <c r="AR183" s="88"/>
      <c r="AS183" s="88"/>
      <c r="AT183" s="88"/>
      <c r="AU183" s="88"/>
      <c r="AV183" s="88"/>
      <c r="AW183" s="88"/>
      <c r="AX183" s="88"/>
      <c r="AY183" s="162"/>
      <c r="AZ183" s="160">
        <v>1</v>
      </c>
    </row>
    <row r="184" spans="1:52" x14ac:dyDescent="0.25">
      <c r="A184" s="80"/>
      <c r="B184" s="81"/>
      <c r="C184" s="81"/>
      <c r="D184" s="82"/>
      <c r="E184" s="91"/>
      <c r="F184" s="81"/>
      <c r="G184" s="81"/>
      <c r="H184" s="81"/>
      <c r="I184" s="110" t="str">
        <f t="shared" si="9"/>
        <v/>
      </c>
      <c r="J184" s="59">
        <f t="shared" si="11"/>
        <v>1</v>
      </c>
      <c r="K184" s="59">
        <f t="shared" si="10"/>
        <v>1</v>
      </c>
      <c r="L184" s="86">
        <v>1</v>
      </c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8"/>
      <c r="AR184" s="88"/>
      <c r="AS184" s="88"/>
      <c r="AT184" s="88"/>
      <c r="AU184" s="88"/>
      <c r="AV184" s="88"/>
      <c r="AW184" s="88"/>
      <c r="AX184" s="88"/>
      <c r="AY184" s="162"/>
      <c r="AZ184" s="160">
        <v>1</v>
      </c>
    </row>
    <row r="185" spans="1:52" x14ac:dyDescent="0.25">
      <c r="A185" s="80"/>
      <c r="B185" s="81"/>
      <c r="C185" s="81"/>
      <c r="D185" s="82"/>
      <c r="E185" s="91"/>
      <c r="F185" s="81"/>
      <c r="G185" s="81"/>
      <c r="H185" s="81"/>
      <c r="I185" s="110" t="str">
        <f t="shared" si="9"/>
        <v/>
      </c>
      <c r="J185" s="59">
        <f t="shared" si="11"/>
        <v>1</v>
      </c>
      <c r="K185" s="59">
        <f t="shared" si="10"/>
        <v>1</v>
      </c>
      <c r="L185" s="86">
        <v>1</v>
      </c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8"/>
      <c r="AR185" s="88"/>
      <c r="AS185" s="88"/>
      <c r="AT185" s="88"/>
      <c r="AU185" s="88"/>
      <c r="AV185" s="88"/>
      <c r="AW185" s="88"/>
      <c r="AX185" s="88"/>
      <c r="AY185" s="162"/>
      <c r="AZ185" s="160">
        <v>1</v>
      </c>
    </row>
    <row r="186" spans="1:52" x14ac:dyDescent="0.25">
      <c r="A186" s="80"/>
      <c r="B186" s="81"/>
      <c r="C186" s="81"/>
      <c r="D186" s="82"/>
      <c r="E186" s="91"/>
      <c r="F186" s="81"/>
      <c r="G186" s="81"/>
      <c r="H186" s="81"/>
      <c r="I186" s="110" t="str">
        <f t="shared" si="9"/>
        <v/>
      </c>
      <c r="J186" s="59">
        <f t="shared" si="11"/>
        <v>1</v>
      </c>
      <c r="K186" s="59">
        <f t="shared" si="10"/>
        <v>1</v>
      </c>
      <c r="L186" s="86">
        <v>1</v>
      </c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8"/>
      <c r="AR186" s="88"/>
      <c r="AS186" s="88"/>
      <c r="AT186" s="88"/>
      <c r="AU186" s="88"/>
      <c r="AV186" s="88"/>
      <c r="AW186" s="88"/>
      <c r="AX186" s="88"/>
      <c r="AY186" s="162"/>
      <c r="AZ186" s="160">
        <v>1</v>
      </c>
    </row>
    <row r="187" spans="1:52" x14ac:dyDescent="0.25">
      <c r="A187" s="80"/>
      <c r="B187" s="81"/>
      <c r="C187" s="81"/>
      <c r="D187" s="82"/>
      <c r="E187" s="91"/>
      <c r="F187" s="81"/>
      <c r="G187" s="81"/>
      <c r="H187" s="81"/>
      <c r="I187" s="110" t="str">
        <f t="shared" si="9"/>
        <v/>
      </c>
      <c r="J187" s="59">
        <f t="shared" si="11"/>
        <v>1</v>
      </c>
      <c r="K187" s="59">
        <f t="shared" si="10"/>
        <v>1</v>
      </c>
      <c r="L187" s="86">
        <v>1</v>
      </c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8"/>
      <c r="AR187" s="88"/>
      <c r="AS187" s="88"/>
      <c r="AT187" s="88"/>
      <c r="AU187" s="88"/>
      <c r="AV187" s="88"/>
      <c r="AW187" s="88"/>
      <c r="AX187" s="88"/>
      <c r="AY187" s="162"/>
      <c r="AZ187" s="160">
        <v>1</v>
      </c>
    </row>
    <row r="188" spans="1:52" x14ac:dyDescent="0.25">
      <c r="A188" s="80"/>
      <c r="B188" s="81"/>
      <c r="C188" s="81"/>
      <c r="D188" s="82"/>
      <c r="E188" s="91"/>
      <c r="F188" s="81"/>
      <c r="G188" s="81"/>
      <c r="H188" s="81"/>
      <c r="I188" s="110" t="str">
        <f t="shared" si="9"/>
        <v/>
      </c>
      <c r="J188" s="59">
        <f t="shared" si="11"/>
        <v>1</v>
      </c>
      <c r="K188" s="59">
        <f t="shared" si="10"/>
        <v>1</v>
      </c>
      <c r="L188" s="86">
        <v>1</v>
      </c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8"/>
      <c r="AR188" s="88"/>
      <c r="AS188" s="88"/>
      <c r="AT188" s="88"/>
      <c r="AU188" s="88"/>
      <c r="AV188" s="88"/>
      <c r="AW188" s="88"/>
      <c r="AX188" s="88"/>
      <c r="AY188" s="162"/>
      <c r="AZ188" s="160">
        <v>1</v>
      </c>
    </row>
    <row r="189" spans="1:52" x14ac:dyDescent="0.25">
      <c r="A189" s="80"/>
      <c r="B189" s="81"/>
      <c r="C189" s="81"/>
      <c r="D189" s="82"/>
      <c r="E189" s="91"/>
      <c r="F189" s="81"/>
      <c r="G189" s="81"/>
      <c r="H189" s="81"/>
      <c r="I189" s="110" t="str">
        <f t="shared" si="9"/>
        <v/>
      </c>
      <c r="J189" s="59">
        <f t="shared" si="11"/>
        <v>1</v>
      </c>
      <c r="K189" s="59">
        <f t="shared" si="10"/>
        <v>1</v>
      </c>
      <c r="L189" s="86">
        <v>1</v>
      </c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8"/>
      <c r="AR189" s="88"/>
      <c r="AS189" s="88"/>
      <c r="AT189" s="88"/>
      <c r="AU189" s="88"/>
      <c r="AV189" s="88"/>
      <c r="AW189" s="88"/>
      <c r="AX189" s="88"/>
      <c r="AY189" s="162"/>
      <c r="AZ189" s="160">
        <v>1</v>
      </c>
    </row>
    <row r="190" spans="1:52" x14ac:dyDescent="0.25">
      <c r="A190" s="80"/>
      <c r="B190" s="81"/>
      <c r="C190" s="81"/>
      <c r="D190" s="82"/>
      <c r="E190" s="91"/>
      <c r="F190" s="81"/>
      <c r="G190" s="81"/>
      <c r="H190" s="81"/>
      <c r="I190" s="110" t="str">
        <f t="shared" si="9"/>
        <v/>
      </c>
      <c r="J190" s="59">
        <f t="shared" si="11"/>
        <v>1</v>
      </c>
      <c r="K190" s="59">
        <f t="shared" si="10"/>
        <v>1</v>
      </c>
      <c r="L190" s="86">
        <v>1</v>
      </c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8"/>
      <c r="AR190" s="88"/>
      <c r="AS190" s="88"/>
      <c r="AT190" s="88"/>
      <c r="AU190" s="88"/>
      <c r="AV190" s="88"/>
      <c r="AW190" s="88"/>
      <c r="AX190" s="88"/>
      <c r="AY190" s="162"/>
      <c r="AZ190" s="160">
        <v>1</v>
      </c>
    </row>
    <row r="191" spans="1:52" x14ac:dyDescent="0.25">
      <c r="A191" s="80"/>
      <c r="B191" s="81"/>
      <c r="C191" s="81"/>
      <c r="D191" s="82"/>
      <c r="E191" s="91"/>
      <c r="F191" s="81"/>
      <c r="G191" s="81"/>
      <c r="H191" s="81"/>
      <c r="I191" s="110" t="str">
        <f t="shared" si="9"/>
        <v/>
      </c>
      <c r="J191" s="59">
        <f t="shared" si="11"/>
        <v>1</v>
      </c>
      <c r="K191" s="59">
        <f t="shared" si="10"/>
        <v>1</v>
      </c>
      <c r="L191" s="86">
        <v>1</v>
      </c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8"/>
      <c r="AR191" s="88"/>
      <c r="AS191" s="88"/>
      <c r="AT191" s="88"/>
      <c r="AU191" s="88"/>
      <c r="AV191" s="88"/>
      <c r="AW191" s="88"/>
      <c r="AX191" s="88"/>
      <c r="AY191" s="162"/>
      <c r="AZ191" s="160">
        <v>1</v>
      </c>
    </row>
    <row r="192" spans="1:52" x14ac:dyDescent="0.25">
      <c r="A192" s="80"/>
      <c r="B192" s="81"/>
      <c r="C192" s="81"/>
      <c r="D192" s="82"/>
      <c r="E192" s="91"/>
      <c r="F192" s="81"/>
      <c r="G192" s="81"/>
      <c r="H192" s="81"/>
      <c r="I192" s="110" t="str">
        <f t="shared" si="9"/>
        <v/>
      </c>
      <c r="J192" s="59">
        <f t="shared" si="11"/>
        <v>1</v>
      </c>
      <c r="K192" s="59">
        <f t="shared" si="10"/>
        <v>1</v>
      </c>
      <c r="L192" s="86">
        <v>1</v>
      </c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8"/>
      <c r="AR192" s="88"/>
      <c r="AS192" s="88"/>
      <c r="AT192" s="88"/>
      <c r="AU192" s="88"/>
      <c r="AV192" s="88"/>
      <c r="AW192" s="88"/>
      <c r="AX192" s="88"/>
      <c r="AY192" s="162"/>
      <c r="AZ192" s="160">
        <v>1</v>
      </c>
    </row>
    <row r="193" spans="1:52" x14ac:dyDescent="0.25">
      <c r="A193" s="80"/>
      <c r="B193" s="81"/>
      <c r="C193" s="81"/>
      <c r="D193" s="82"/>
      <c r="E193" s="91"/>
      <c r="F193" s="81"/>
      <c r="G193" s="81"/>
      <c r="H193" s="81"/>
      <c r="I193" s="110" t="str">
        <f t="shared" si="9"/>
        <v/>
      </c>
      <c r="J193" s="59">
        <f t="shared" si="11"/>
        <v>1</v>
      </c>
      <c r="K193" s="59">
        <f t="shared" si="10"/>
        <v>1</v>
      </c>
      <c r="L193" s="86">
        <v>1</v>
      </c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8"/>
      <c r="AR193" s="88"/>
      <c r="AS193" s="88"/>
      <c r="AT193" s="88"/>
      <c r="AU193" s="88"/>
      <c r="AV193" s="88"/>
      <c r="AW193" s="88"/>
      <c r="AX193" s="88"/>
      <c r="AY193" s="162"/>
      <c r="AZ193" s="160">
        <v>1</v>
      </c>
    </row>
    <row r="194" spans="1:52" x14ac:dyDescent="0.25">
      <c r="A194" s="80"/>
      <c r="B194" s="81"/>
      <c r="C194" s="81"/>
      <c r="D194" s="82"/>
      <c r="E194" s="91"/>
      <c r="F194" s="81"/>
      <c r="G194" s="81"/>
      <c r="H194" s="81"/>
      <c r="I194" s="110" t="str">
        <f t="shared" si="9"/>
        <v/>
      </c>
      <c r="J194" s="59">
        <f t="shared" si="11"/>
        <v>1</v>
      </c>
      <c r="K194" s="59">
        <f t="shared" si="10"/>
        <v>1</v>
      </c>
      <c r="L194" s="86">
        <v>1</v>
      </c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8"/>
      <c r="AR194" s="88"/>
      <c r="AS194" s="88"/>
      <c r="AT194" s="88"/>
      <c r="AU194" s="88"/>
      <c r="AV194" s="88"/>
      <c r="AW194" s="88"/>
      <c r="AX194" s="88"/>
      <c r="AY194" s="162"/>
      <c r="AZ194" s="160">
        <v>1</v>
      </c>
    </row>
    <row r="195" spans="1:52" x14ac:dyDescent="0.25">
      <c r="A195" s="80"/>
      <c r="B195" s="81"/>
      <c r="C195" s="81"/>
      <c r="D195" s="82"/>
      <c r="E195" s="91"/>
      <c r="F195" s="81"/>
      <c r="G195" s="81"/>
      <c r="H195" s="81"/>
      <c r="I195" s="110" t="str">
        <f t="shared" si="9"/>
        <v/>
      </c>
      <c r="J195" s="59">
        <f t="shared" si="11"/>
        <v>1</v>
      </c>
      <c r="K195" s="59">
        <f t="shared" si="10"/>
        <v>1</v>
      </c>
      <c r="L195" s="86">
        <v>1</v>
      </c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8"/>
      <c r="AR195" s="88"/>
      <c r="AS195" s="88"/>
      <c r="AT195" s="88"/>
      <c r="AU195" s="88"/>
      <c r="AV195" s="88"/>
      <c r="AW195" s="88"/>
      <c r="AX195" s="88"/>
      <c r="AY195" s="162"/>
      <c r="AZ195" s="160">
        <v>1</v>
      </c>
    </row>
    <row r="196" spans="1:52" x14ac:dyDescent="0.25">
      <c r="A196" s="80"/>
      <c r="B196" s="81"/>
      <c r="C196" s="81"/>
      <c r="D196" s="82"/>
      <c r="E196" s="91"/>
      <c r="F196" s="81"/>
      <c r="G196" s="81"/>
      <c r="H196" s="81"/>
      <c r="I196" s="110" t="str">
        <f t="shared" si="9"/>
        <v/>
      </c>
      <c r="J196" s="59">
        <f t="shared" si="11"/>
        <v>1</v>
      </c>
      <c r="K196" s="59">
        <f t="shared" si="10"/>
        <v>1</v>
      </c>
      <c r="L196" s="86">
        <v>1</v>
      </c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8"/>
      <c r="AR196" s="88"/>
      <c r="AS196" s="88"/>
      <c r="AT196" s="88"/>
      <c r="AU196" s="88"/>
      <c r="AV196" s="88"/>
      <c r="AW196" s="88"/>
      <c r="AX196" s="88"/>
      <c r="AY196" s="162"/>
      <c r="AZ196" s="160">
        <v>1</v>
      </c>
    </row>
    <row r="197" spans="1:52" x14ac:dyDescent="0.25">
      <c r="A197" s="80"/>
      <c r="B197" s="81"/>
      <c r="C197" s="81"/>
      <c r="D197" s="82"/>
      <c r="E197" s="91"/>
      <c r="F197" s="81"/>
      <c r="G197" s="81"/>
      <c r="H197" s="81"/>
      <c r="I197" s="110" t="str">
        <f t="shared" si="9"/>
        <v/>
      </c>
      <c r="J197" s="59">
        <f t="shared" si="11"/>
        <v>1</v>
      </c>
      <c r="K197" s="59">
        <f t="shared" si="10"/>
        <v>1</v>
      </c>
      <c r="L197" s="86">
        <v>1</v>
      </c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8"/>
      <c r="AR197" s="88"/>
      <c r="AS197" s="88"/>
      <c r="AT197" s="88"/>
      <c r="AU197" s="88"/>
      <c r="AV197" s="88"/>
      <c r="AW197" s="88"/>
      <c r="AX197" s="88"/>
      <c r="AY197" s="162"/>
      <c r="AZ197" s="160">
        <v>1</v>
      </c>
    </row>
    <row r="198" spans="1:52" x14ac:dyDescent="0.25">
      <c r="A198" s="80"/>
      <c r="B198" s="81"/>
      <c r="C198" s="81"/>
      <c r="D198" s="82"/>
      <c r="E198" s="91"/>
      <c r="F198" s="81"/>
      <c r="G198" s="81"/>
      <c r="H198" s="81"/>
      <c r="I198" s="110" t="str">
        <f t="shared" si="9"/>
        <v/>
      </c>
      <c r="J198" s="59">
        <f t="shared" si="11"/>
        <v>1</v>
      </c>
      <c r="K198" s="59">
        <f t="shared" si="10"/>
        <v>1</v>
      </c>
      <c r="L198" s="86">
        <v>1</v>
      </c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8"/>
      <c r="AR198" s="88"/>
      <c r="AS198" s="88"/>
      <c r="AT198" s="88"/>
      <c r="AU198" s="88"/>
      <c r="AV198" s="88"/>
      <c r="AW198" s="88"/>
      <c r="AX198" s="88"/>
      <c r="AY198" s="162"/>
      <c r="AZ198" s="160">
        <v>1</v>
      </c>
    </row>
    <row r="199" spans="1:52" x14ac:dyDescent="0.25">
      <c r="A199" s="80"/>
      <c r="B199" s="81"/>
      <c r="C199" s="81"/>
      <c r="D199" s="82"/>
      <c r="E199" s="91"/>
      <c r="F199" s="81"/>
      <c r="G199" s="81"/>
      <c r="H199" s="81"/>
      <c r="I199" s="110" t="str">
        <f t="shared" ref="I199:I262" si="12">IF(A199&lt;&gt;"",SUM(AQ199:AX199),"")</f>
        <v/>
      </c>
      <c r="J199" s="59">
        <f t="shared" si="11"/>
        <v>1</v>
      </c>
      <c r="K199" s="59">
        <f t="shared" ref="K199:K262" si="13">SUM(L199:AP199)</f>
        <v>1</v>
      </c>
      <c r="L199" s="86">
        <v>1</v>
      </c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8"/>
      <c r="AR199" s="88"/>
      <c r="AS199" s="88"/>
      <c r="AT199" s="88"/>
      <c r="AU199" s="88"/>
      <c r="AV199" s="88"/>
      <c r="AW199" s="88"/>
      <c r="AX199" s="88"/>
      <c r="AY199" s="162"/>
      <c r="AZ199" s="160">
        <v>1</v>
      </c>
    </row>
    <row r="200" spans="1:52" x14ac:dyDescent="0.25">
      <c r="A200" s="80"/>
      <c r="B200" s="81"/>
      <c r="C200" s="81"/>
      <c r="D200" s="82"/>
      <c r="E200" s="91"/>
      <c r="F200" s="81"/>
      <c r="G200" s="81"/>
      <c r="H200" s="81"/>
      <c r="I200" s="110" t="str">
        <f t="shared" si="12"/>
        <v/>
      </c>
      <c r="J200" s="59">
        <f t="shared" si="11"/>
        <v>1</v>
      </c>
      <c r="K200" s="59">
        <f t="shared" si="13"/>
        <v>1</v>
      </c>
      <c r="L200" s="86">
        <v>1</v>
      </c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8"/>
      <c r="AR200" s="88"/>
      <c r="AS200" s="88"/>
      <c r="AT200" s="88"/>
      <c r="AU200" s="88"/>
      <c r="AV200" s="88"/>
      <c r="AW200" s="88"/>
      <c r="AX200" s="88"/>
      <c r="AY200" s="162"/>
      <c r="AZ200" s="160">
        <v>1</v>
      </c>
    </row>
    <row r="201" spans="1:52" x14ac:dyDescent="0.25">
      <c r="A201" s="80"/>
      <c r="B201" s="81"/>
      <c r="C201" s="81"/>
      <c r="D201" s="82"/>
      <c r="E201" s="91"/>
      <c r="F201" s="81"/>
      <c r="G201" s="81"/>
      <c r="H201" s="81"/>
      <c r="I201" s="110" t="str">
        <f t="shared" si="12"/>
        <v/>
      </c>
      <c r="J201" s="59">
        <f t="shared" si="11"/>
        <v>1</v>
      </c>
      <c r="K201" s="59">
        <f t="shared" si="13"/>
        <v>1</v>
      </c>
      <c r="L201" s="86">
        <v>1</v>
      </c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8"/>
      <c r="AR201" s="88"/>
      <c r="AS201" s="88"/>
      <c r="AT201" s="88"/>
      <c r="AU201" s="88"/>
      <c r="AV201" s="88"/>
      <c r="AW201" s="88"/>
      <c r="AX201" s="88"/>
      <c r="AY201" s="162"/>
      <c r="AZ201" s="160">
        <v>1</v>
      </c>
    </row>
    <row r="202" spans="1:52" x14ac:dyDescent="0.25">
      <c r="A202" s="80"/>
      <c r="B202" s="81"/>
      <c r="C202" s="81"/>
      <c r="D202" s="82"/>
      <c r="E202" s="91"/>
      <c r="F202" s="81"/>
      <c r="G202" s="81"/>
      <c r="H202" s="81"/>
      <c r="I202" s="110" t="str">
        <f t="shared" si="12"/>
        <v/>
      </c>
      <c r="J202" s="59">
        <f t="shared" si="11"/>
        <v>1</v>
      </c>
      <c r="K202" s="59">
        <f t="shared" si="13"/>
        <v>1</v>
      </c>
      <c r="L202" s="86">
        <v>1</v>
      </c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8"/>
      <c r="AR202" s="88"/>
      <c r="AS202" s="88"/>
      <c r="AT202" s="88"/>
      <c r="AU202" s="88"/>
      <c r="AV202" s="88"/>
      <c r="AW202" s="88"/>
      <c r="AX202" s="88"/>
      <c r="AY202" s="162"/>
      <c r="AZ202" s="160">
        <v>1</v>
      </c>
    </row>
    <row r="203" spans="1:52" x14ac:dyDescent="0.25">
      <c r="A203" s="80"/>
      <c r="B203" s="81"/>
      <c r="C203" s="81"/>
      <c r="D203" s="82"/>
      <c r="E203" s="91"/>
      <c r="F203" s="81"/>
      <c r="G203" s="81"/>
      <c r="H203" s="81"/>
      <c r="I203" s="110" t="str">
        <f t="shared" si="12"/>
        <v/>
      </c>
      <c r="J203" s="59">
        <f t="shared" si="11"/>
        <v>1</v>
      </c>
      <c r="K203" s="59">
        <f t="shared" si="13"/>
        <v>1</v>
      </c>
      <c r="L203" s="86">
        <v>1</v>
      </c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8"/>
      <c r="AR203" s="88"/>
      <c r="AS203" s="88"/>
      <c r="AT203" s="88"/>
      <c r="AU203" s="88"/>
      <c r="AV203" s="88"/>
      <c r="AW203" s="88"/>
      <c r="AX203" s="88"/>
      <c r="AY203" s="162"/>
      <c r="AZ203" s="160">
        <v>1</v>
      </c>
    </row>
    <row r="204" spans="1:52" x14ac:dyDescent="0.25">
      <c r="A204" s="80"/>
      <c r="B204" s="81"/>
      <c r="C204" s="81"/>
      <c r="D204" s="82"/>
      <c r="E204" s="91"/>
      <c r="F204" s="81"/>
      <c r="G204" s="81"/>
      <c r="H204" s="81"/>
      <c r="I204" s="110" t="str">
        <f t="shared" si="12"/>
        <v/>
      </c>
      <c r="J204" s="59">
        <f t="shared" si="11"/>
        <v>1</v>
      </c>
      <c r="K204" s="59">
        <f t="shared" si="13"/>
        <v>1</v>
      </c>
      <c r="L204" s="86">
        <v>1</v>
      </c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8"/>
      <c r="AR204" s="88"/>
      <c r="AS204" s="88"/>
      <c r="AT204" s="88"/>
      <c r="AU204" s="88"/>
      <c r="AV204" s="88"/>
      <c r="AW204" s="88"/>
      <c r="AX204" s="88"/>
      <c r="AY204" s="162"/>
      <c r="AZ204" s="160">
        <v>1</v>
      </c>
    </row>
    <row r="205" spans="1:52" x14ac:dyDescent="0.25">
      <c r="A205" s="80"/>
      <c r="B205" s="81"/>
      <c r="C205" s="81"/>
      <c r="D205" s="82"/>
      <c r="E205" s="91"/>
      <c r="F205" s="81"/>
      <c r="G205" s="81"/>
      <c r="H205" s="81"/>
      <c r="I205" s="110" t="str">
        <f t="shared" si="12"/>
        <v/>
      </c>
      <c r="J205" s="59">
        <f t="shared" si="11"/>
        <v>1</v>
      </c>
      <c r="K205" s="59">
        <f t="shared" si="13"/>
        <v>1</v>
      </c>
      <c r="L205" s="86">
        <v>1</v>
      </c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8"/>
      <c r="AR205" s="88"/>
      <c r="AS205" s="88"/>
      <c r="AT205" s="88"/>
      <c r="AU205" s="88"/>
      <c r="AV205" s="88"/>
      <c r="AW205" s="88"/>
      <c r="AX205" s="88"/>
      <c r="AY205" s="162"/>
      <c r="AZ205" s="160">
        <v>1</v>
      </c>
    </row>
    <row r="206" spans="1:52" x14ac:dyDescent="0.25">
      <c r="A206" s="80"/>
      <c r="B206" s="81"/>
      <c r="C206" s="81"/>
      <c r="D206" s="82"/>
      <c r="E206" s="91"/>
      <c r="F206" s="81"/>
      <c r="G206" s="81"/>
      <c r="H206" s="81"/>
      <c r="I206" s="110" t="str">
        <f t="shared" si="12"/>
        <v/>
      </c>
      <c r="J206" s="59">
        <f t="shared" si="11"/>
        <v>1</v>
      </c>
      <c r="K206" s="59">
        <f t="shared" si="13"/>
        <v>1</v>
      </c>
      <c r="L206" s="86">
        <v>1</v>
      </c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8"/>
      <c r="AR206" s="88"/>
      <c r="AS206" s="88"/>
      <c r="AT206" s="88"/>
      <c r="AU206" s="88"/>
      <c r="AV206" s="88"/>
      <c r="AW206" s="88"/>
      <c r="AX206" s="88"/>
      <c r="AY206" s="162"/>
      <c r="AZ206" s="160">
        <v>1</v>
      </c>
    </row>
    <row r="207" spans="1:52" x14ac:dyDescent="0.25">
      <c r="A207" s="80"/>
      <c r="B207" s="81"/>
      <c r="C207" s="81"/>
      <c r="D207" s="82"/>
      <c r="E207" s="91"/>
      <c r="F207" s="81"/>
      <c r="G207" s="81"/>
      <c r="H207" s="81"/>
      <c r="I207" s="110" t="str">
        <f t="shared" si="12"/>
        <v/>
      </c>
      <c r="J207" s="59">
        <f t="shared" si="11"/>
        <v>1</v>
      </c>
      <c r="K207" s="59">
        <f t="shared" si="13"/>
        <v>1</v>
      </c>
      <c r="L207" s="86">
        <v>1</v>
      </c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8"/>
      <c r="AR207" s="88"/>
      <c r="AS207" s="88"/>
      <c r="AT207" s="88"/>
      <c r="AU207" s="88"/>
      <c r="AV207" s="88"/>
      <c r="AW207" s="88"/>
      <c r="AX207" s="88"/>
      <c r="AY207" s="162"/>
      <c r="AZ207" s="160">
        <v>1</v>
      </c>
    </row>
    <row r="208" spans="1:52" x14ac:dyDescent="0.25">
      <c r="A208" s="80"/>
      <c r="B208" s="81"/>
      <c r="C208" s="81"/>
      <c r="D208" s="82"/>
      <c r="E208" s="91"/>
      <c r="F208" s="81"/>
      <c r="G208" s="81"/>
      <c r="H208" s="81"/>
      <c r="I208" s="110" t="str">
        <f t="shared" si="12"/>
        <v/>
      </c>
      <c r="J208" s="59">
        <f t="shared" si="11"/>
        <v>1</v>
      </c>
      <c r="K208" s="59">
        <f t="shared" si="13"/>
        <v>1</v>
      </c>
      <c r="L208" s="86">
        <v>1</v>
      </c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8"/>
      <c r="AR208" s="88"/>
      <c r="AS208" s="88"/>
      <c r="AT208" s="88"/>
      <c r="AU208" s="88"/>
      <c r="AV208" s="88"/>
      <c r="AW208" s="88"/>
      <c r="AX208" s="88"/>
      <c r="AY208" s="162"/>
      <c r="AZ208" s="160">
        <v>1</v>
      </c>
    </row>
    <row r="209" spans="1:52" x14ac:dyDescent="0.25">
      <c r="A209" s="80"/>
      <c r="B209" s="81"/>
      <c r="C209" s="81"/>
      <c r="D209" s="82"/>
      <c r="E209" s="91"/>
      <c r="F209" s="81"/>
      <c r="G209" s="81"/>
      <c r="H209" s="81"/>
      <c r="I209" s="110" t="str">
        <f t="shared" si="12"/>
        <v/>
      </c>
      <c r="J209" s="59">
        <f t="shared" si="11"/>
        <v>1</v>
      </c>
      <c r="K209" s="59">
        <f t="shared" si="13"/>
        <v>1</v>
      </c>
      <c r="L209" s="86">
        <v>1</v>
      </c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8"/>
      <c r="AR209" s="88"/>
      <c r="AS209" s="88"/>
      <c r="AT209" s="88"/>
      <c r="AU209" s="88"/>
      <c r="AV209" s="88"/>
      <c r="AW209" s="88"/>
      <c r="AX209" s="88"/>
      <c r="AY209" s="162"/>
      <c r="AZ209" s="160">
        <v>1</v>
      </c>
    </row>
    <row r="210" spans="1:52" x14ac:dyDescent="0.25">
      <c r="A210" s="80"/>
      <c r="B210" s="81"/>
      <c r="C210" s="81"/>
      <c r="D210" s="82"/>
      <c r="E210" s="91"/>
      <c r="F210" s="81"/>
      <c r="G210" s="81"/>
      <c r="H210" s="81"/>
      <c r="I210" s="110" t="str">
        <f t="shared" si="12"/>
        <v/>
      </c>
      <c r="J210" s="59">
        <f t="shared" si="11"/>
        <v>1</v>
      </c>
      <c r="K210" s="59">
        <f t="shared" si="13"/>
        <v>1</v>
      </c>
      <c r="L210" s="86">
        <v>1</v>
      </c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8"/>
      <c r="AR210" s="88"/>
      <c r="AS210" s="88"/>
      <c r="AT210" s="88"/>
      <c r="AU210" s="88"/>
      <c r="AV210" s="88"/>
      <c r="AW210" s="88"/>
      <c r="AX210" s="88"/>
      <c r="AY210" s="162"/>
      <c r="AZ210" s="160">
        <v>1</v>
      </c>
    </row>
    <row r="211" spans="1:52" x14ac:dyDescent="0.25">
      <c r="A211" s="80"/>
      <c r="B211" s="81"/>
      <c r="C211" s="81"/>
      <c r="D211" s="82"/>
      <c r="E211" s="91"/>
      <c r="F211" s="81"/>
      <c r="G211" s="81"/>
      <c r="H211" s="81"/>
      <c r="I211" s="110" t="str">
        <f t="shared" si="12"/>
        <v/>
      </c>
      <c r="J211" s="59">
        <f t="shared" si="11"/>
        <v>1</v>
      </c>
      <c r="K211" s="59">
        <f t="shared" si="13"/>
        <v>1</v>
      </c>
      <c r="L211" s="86">
        <v>1</v>
      </c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8"/>
      <c r="AR211" s="88"/>
      <c r="AS211" s="88"/>
      <c r="AT211" s="88"/>
      <c r="AU211" s="88"/>
      <c r="AV211" s="88"/>
      <c r="AW211" s="88"/>
      <c r="AX211" s="88"/>
      <c r="AY211" s="162"/>
      <c r="AZ211" s="160">
        <v>1</v>
      </c>
    </row>
    <row r="212" spans="1:52" x14ac:dyDescent="0.25">
      <c r="A212" s="80"/>
      <c r="B212" s="81"/>
      <c r="C212" s="81"/>
      <c r="D212" s="82"/>
      <c r="E212" s="91"/>
      <c r="F212" s="81"/>
      <c r="G212" s="81"/>
      <c r="H212" s="81"/>
      <c r="I212" s="110" t="str">
        <f t="shared" si="12"/>
        <v/>
      </c>
      <c r="J212" s="59">
        <f t="shared" si="11"/>
        <v>1</v>
      </c>
      <c r="K212" s="59">
        <f t="shared" si="13"/>
        <v>1</v>
      </c>
      <c r="L212" s="86">
        <v>1</v>
      </c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8"/>
      <c r="AR212" s="88"/>
      <c r="AS212" s="88"/>
      <c r="AT212" s="88"/>
      <c r="AU212" s="88"/>
      <c r="AV212" s="88"/>
      <c r="AW212" s="88"/>
      <c r="AX212" s="88"/>
      <c r="AY212" s="162"/>
      <c r="AZ212" s="160">
        <v>1</v>
      </c>
    </row>
    <row r="213" spans="1:52" x14ac:dyDescent="0.25">
      <c r="A213" s="80"/>
      <c r="B213" s="81"/>
      <c r="C213" s="81"/>
      <c r="D213" s="82"/>
      <c r="E213" s="91"/>
      <c r="F213" s="81"/>
      <c r="G213" s="81"/>
      <c r="H213" s="81"/>
      <c r="I213" s="110" t="str">
        <f t="shared" si="12"/>
        <v/>
      </c>
      <c r="J213" s="59">
        <f t="shared" si="11"/>
        <v>1</v>
      </c>
      <c r="K213" s="59">
        <f t="shared" si="13"/>
        <v>1</v>
      </c>
      <c r="L213" s="86">
        <v>1</v>
      </c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8"/>
      <c r="AR213" s="88"/>
      <c r="AS213" s="88"/>
      <c r="AT213" s="88"/>
      <c r="AU213" s="88"/>
      <c r="AV213" s="88"/>
      <c r="AW213" s="88"/>
      <c r="AX213" s="88"/>
      <c r="AY213" s="162"/>
      <c r="AZ213" s="160">
        <v>1</v>
      </c>
    </row>
    <row r="214" spans="1:52" x14ac:dyDescent="0.25">
      <c r="A214" s="80"/>
      <c r="B214" s="81"/>
      <c r="C214" s="81"/>
      <c r="D214" s="82"/>
      <c r="E214" s="91"/>
      <c r="F214" s="81"/>
      <c r="G214" s="81"/>
      <c r="H214" s="81"/>
      <c r="I214" s="110" t="str">
        <f t="shared" si="12"/>
        <v/>
      </c>
      <c r="J214" s="59">
        <f t="shared" si="11"/>
        <v>1</v>
      </c>
      <c r="K214" s="59">
        <f t="shared" si="13"/>
        <v>1</v>
      </c>
      <c r="L214" s="86">
        <v>1</v>
      </c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8"/>
      <c r="AR214" s="88"/>
      <c r="AS214" s="88"/>
      <c r="AT214" s="88"/>
      <c r="AU214" s="88"/>
      <c r="AV214" s="88"/>
      <c r="AW214" s="88"/>
      <c r="AX214" s="88"/>
      <c r="AY214" s="162"/>
      <c r="AZ214" s="160">
        <v>1</v>
      </c>
    </row>
    <row r="215" spans="1:52" x14ac:dyDescent="0.25">
      <c r="A215" s="80"/>
      <c r="B215" s="81"/>
      <c r="C215" s="81"/>
      <c r="D215" s="82"/>
      <c r="E215" s="91"/>
      <c r="F215" s="81"/>
      <c r="G215" s="81"/>
      <c r="H215" s="81"/>
      <c r="I215" s="110" t="str">
        <f t="shared" si="12"/>
        <v/>
      </c>
      <c r="J215" s="59">
        <f t="shared" si="11"/>
        <v>1</v>
      </c>
      <c r="K215" s="59">
        <f t="shared" si="13"/>
        <v>1</v>
      </c>
      <c r="L215" s="86">
        <v>1</v>
      </c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8"/>
      <c r="AR215" s="88"/>
      <c r="AS215" s="88"/>
      <c r="AT215" s="88"/>
      <c r="AU215" s="88"/>
      <c r="AV215" s="88"/>
      <c r="AW215" s="88"/>
      <c r="AX215" s="88"/>
      <c r="AY215" s="162"/>
      <c r="AZ215" s="160">
        <v>1</v>
      </c>
    </row>
    <row r="216" spans="1:52" x14ac:dyDescent="0.25">
      <c r="A216" s="80"/>
      <c r="B216" s="81"/>
      <c r="C216" s="81"/>
      <c r="D216" s="82"/>
      <c r="E216" s="91"/>
      <c r="F216" s="81"/>
      <c r="G216" s="81"/>
      <c r="H216" s="81"/>
      <c r="I216" s="110" t="str">
        <f t="shared" si="12"/>
        <v/>
      </c>
      <c r="J216" s="59">
        <f t="shared" si="11"/>
        <v>1</v>
      </c>
      <c r="K216" s="59">
        <f t="shared" si="13"/>
        <v>1</v>
      </c>
      <c r="L216" s="86">
        <v>1</v>
      </c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8"/>
      <c r="AR216" s="88"/>
      <c r="AS216" s="88"/>
      <c r="AT216" s="88"/>
      <c r="AU216" s="88"/>
      <c r="AV216" s="88"/>
      <c r="AW216" s="88"/>
      <c r="AX216" s="88"/>
      <c r="AY216" s="162"/>
      <c r="AZ216" s="160">
        <v>1</v>
      </c>
    </row>
    <row r="217" spans="1:52" x14ac:dyDescent="0.25">
      <c r="A217" s="80"/>
      <c r="B217" s="81"/>
      <c r="C217" s="81"/>
      <c r="D217" s="82"/>
      <c r="E217" s="91"/>
      <c r="F217" s="81"/>
      <c r="G217" s="81"/>
      <c r="H217" s="81"/>
      <c r="I217" s="110" t="str">
        <f t="shared" si="12"/>
        <v/>
      </c>
      <c r="J217" s="59">
        <f t="shared" si="11"/>
        <v>1</v>
      </c>
      <c r="K217" s="59">
        <f t="shared" si="13"/>
        <v>1</v>
      </c>
      <c r="L217" s="86">
        <v>1</v>
      </c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8"/>
      <c r="AR217" s="88"/>
      <c r="AS217" s="88"/>
      <c r="AT217" s="88"/>
      <c r="AU217" s="88"/>
      <c r="AV217" s="88"/>
      <c r="AW217" s="88"/>
      <c r="AX217" s="88"/>
      <c r="AY217" s="162"/>
      <c r="AZ217" s="160">
        <v>1</v>
      </c>
    </row>
    <row r="218" spans="1:52" x14ac:dyDescent="0.25">
      <c r="A218" s="80"/>
      <c r="B218" s="81"/>
      <c r="C218" s="81"/>
      <c r="D218" s="82"/>
      <c r="E218" s="91"/>
      <c r="F218" s="81"/>
      <c r="G218" s="81"/>
      <c r="H218" s="81"/>
      <c r="I218" s="110" t="str">
        <f t="shared" si="12"/>
        <v/>
      </c>
      <c r="J218" s="59">
        <f t="shared" si="11"/>
        <v>1</v>
      </c>
      <c r="K218" s="59">
        <f t="shared" si="13"/>
        <v>1</v>
      </c>
      <c r="L218" s="86">
        <v>1</v>
      </c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8"/>
      <c r="AR218" s="88"/>
      <c r="AS218" s="88"/>
      <c r="AT218" s="88"/>
      <c r="AU218" s="88"/>
      <c r="AV218" s="88"/>
      <c r="AW218" s="88"/>
      <c r="AX218" s="88"/>
      <c r="AY218" s="162"/>
      <c r="AZ218" s="160">
        <v>1</v>
      </c>
    </row>
    <row r="219" spans="1:52" x14ac:dyDescent="0.25">
      <c r="A219" s="80"/>
      <c r="B219" s="81"/>
      <c r="C219" s="81"/>
      <c r="D219" s="82"/>
      <c r="E219" s="91"/>
      <c r="F219" s="81"/>
      <c r="G219" s="81"/>
      <c r="H219" s="81"/>
      <c r="I219" s="110" t="str">
        <f t="shared" si="12"/>
        <v/>
      </c>
      <c r="J219" s="59">
        <f t="shared" si="11"/>
        <v>1</v>
      </c>
      <c r="K219" s="59">
        <f t="shared" si="13"/>
        <v>1</v>
      </c>
      <c r="L219" s="86">
        <v>1</v>
      </c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8"/>
      <c r="AR219" s="88"/>
      <c r="AS219" s="88"/>
      <c r="AT219" s="88"/>
      <c r="AU219" s="88"/>
      <c r="AV219" s="88"/>
      <c r="AW219" s="88"/>
      <c r="AX219" s="88"/>
      <c r="AY219" s="162"/>
      <c r="AZ219" s="160">
        <v>1</v>
      </c>
    </row>
    <row r="220" spans="1:52" x14ac:dyDescent="0.25">
      <c r="A220" s="80"/>
      <c r="B220" s="81"/>
      <c r="C220" s="81"/>
      <c r="D220" s="82"/>
      <c r="E220" s="91"/>
      <c r="F220" s="81"/>
      <c r="G220" s="81"/>
      <c r="H220" s="81"/>
      <c r="I220" s="110" t="str">
        <f t="shared" si="12"/>
        <v/>
      </c>
      <c r="J220" s="59">
        <f t="shared" si="11"/>
        <v>1</v>
      </c>
      <c r="K220" s="59">
        <f t="shared" si="13"/>
        <v>1</v>
      </c>
      <c r="L220" s="86">
        <v>1</v>
      </c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8"/>
      <c r="AR220" s="88"/>
      <c r="AS220" s="88"/>
      <c r="AT220" s="88"/>
      <c r="AU220" s="88"/>
      <c r="AV220" s="88"/>
      <c r="AW220" s="88"/>
      <c r="AX220" s="88"/>
      <c r="AY220" s="162"/>
      <c r="AZ220" s="160">
        <v>1</v>
      </c>
    </row>
    <row r="221" spans="1:52" x14ac:dyDescent="0.25">
      <c r="A221" s="80"/>
      <c r="B221" s="81"/>
      <c r="C221" s="81"/>
      <c r="D221" s="82"/>
      <c r="E221" s="91"/>
      <c r="F221" s="81"/>
      <c r="G221" s="81"/>
      <c r="H221" s="81"/>
      <c r="I221" s="110" t="str">
        <f t="shared" si="12"/>
        <v/>
      </c>
      <c r="J221" s="59">
        <f t="shared" si="11"/>
        <v>1</v>
      </c>
      <c r="K221" s="59">
        <f t="shared" si="13"/>
        <v>1</v>
      </c>
      <c r="L221" s="86">
        <v>1</v>
      </c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8"/>
      <c r="AR221" s="88"/>
      <c r="AS221" s="88"/>
      <c r="AT221" s="88"/>
      <c r="AU221" s="88"/>
      <c r="AV221" s="88"/>
      <c r="AW221" s="88"/>
      <c r="AX221" s="88"/>
      <c r="AY221" s="162"/>
      <c r="AZ221" s="160">
        <v>1</v>
      </c>
    </row>
    <row r="222" spans="1:52" x14ac:dyDescent="0.25">
      <c r="A222" s="80"/>
      <c r="B222" s="81"/>
      <c r="C222" s="81"/>
      <c r="D222" s="82"/>
      <c r="E222" s="91"/>
      <c r="F222" s="81"/>
      <c r="G222" s="81"/>
      <c r="H222" s="81"/>
      <c r="I222" s="110" t="str">
        <f t="shared" si="12"/>
        <v/>
      </c>
      <c r="J222" s="59">
        <f t="shared" si="11"/>
        <v>1</v>
      </c>
      <c r="K222" s="59">
        <f t="shared" si="13"/>
        <v>1</v>
      </c>
      <c r="L222" s="86">
        <v>1</v>
      </c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8"/>
      <c r="AR222" s="88"/>
      <c r="AS222" s="88"/>
      <c r="AT222" s="88"/>
      <c r="AU222" s="88"/>
      <c r="AV222" s="88"/>
      <c r="AW222" s="88"/>
      <c r="AX222" s="88"/>
      <c r="AY222" s="162"/>
      <c r="AZ222" s="160">
        <v>1</v>
      </c>
    </row>
    <row r="223" spans="1:52" x14ac:dyDescent="0.25">
      <c r="A223" s="80"/>
      <c r="B223" s="81"/>
      <c r="C223" s="81"/>
      <c r="D223" s="82"/>
      <c r="E223" s="91"/>
      <c r="F223" s="81"/>
      <c r="G223" s="81"/>
      <c r="H223" s="81"/>
      <c r="I223" s="110" t="str">
        <f t="shared" si="12"/>
        <v/>
      </c>
      <c r="J223" s="59">
        <f t="shared" si="11"/>
        <v>1</v>
      </c>
      <c r="K223" s="59">
        <f t="shared" si="13"/>
        <v>1</v>
      </c>
      <c r="L223" s="86">
        <v>1</v>
      </c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8"/>
      <c r="AR223" s="88"/>
      <c r="AS223" s="88"/>
      <c r="AT223" s="88"/>
      <c r="AU223" s="88"/>
      <c r="AV223" s="88"/>
      <c r="AW223" s="88"/>
      <c r="AX223" s="88"/>
      <c r="AY223" s="162"/>
      <c r="AZ223" s="160">
        <v>1</v>
      </c>
    </row>
    <row r="224" spans="1:52" x14ac:dyDescent="0.25">
      <c r="A224" s="80"/>
      <c r="B224" s="81"/>
      <c r="C224" s="81"/>
      <c r="D224" s="82"/>
      <c r="E224" s="91"/>
      <c r="F224" s="81"/>
      <c r="G224" s="81"/>
      <c r="H224" s="81"/>
      <c r="I224" s="110" t="str">
        <f t="shared" si="12"/>
        <v/>
      </c>
      <c r="J224" s="59">
        <f t="shared" si="11"/>
        <v>1</v>
      </c>
      <c r="K224" s="59">
        <f t="shared" si="13"/>
        <v>1</v>
      </c>
      <c r="L224" s="86">
        <v>1</v>
      </c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8"/>
      <c r="AR224" s="88"/>
      <c r="AS224" s="88"/>
      <c r="AT224" s="88"/>
      <c r="AU224" s="88"/>
      <c r="AV224" s="88"/>
      <c r="AW224" s="88"/>
      <c r="AX224" s="88"/>
      <c r="AY224" s="162"/>
      <c r="AZ224" s="160">
        <v>1</v>
      </c>
    </row>
    <row r="225" spans="1:52" x14ac:dyDescent="0.25">
      <c r="A225" s="80"/>
      <c r="B225" s="81"/>
      <c r="C225" s="81"/>
      <c r="D225" s="82"/>
      <c r="E225" s="91"/>
      <c r="F225" s="81"/>
      <c r="G225" s="81"/>
      <c r="H225" s="81"/>
      <c r="I225" s="110" t="str">
        <f t="shared" si="12"/>
        <v/>
      </c>
      <c r="J225" s="59">
        <f t="shared" si="11"/>
        <v>1</v>
      </c>
      <c r="K225" s="59">
        <f t="shared" si="13"/>
        <v>1</v>
      </c>
      <c r="L225" s="86">
        <v>1</v>
      </c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8"/>
      <c r="AR225" s="88"/>
      <c r="AS225" s="88"/>
      <c r="AT225" s="88"/>
      <c r="AU225" s="88"/>
      <c r="AV225" s="88"/>
      <c r="AW225" s="88"/>
      <c r="AX225" s="88"/>
      <c r="AY225" s="162"/>
      <c r="AZ225" s="160">
        <v>1</v>
      </c>
    </row>
    <row r="226" spans="1:52" x14ac:dyDescent="0.25">
      <c r="A226" s="80"/>
      <c r="B226" s="81"/>
      <c r="C226" s="81"/>
      <c r="D226" s="82"/>
      <c r="E226" s="91"/>
      <c r="F226" s="81"/>
      <c r="G226" s="81"/>
      <c r="H226" s="81"/>
      <c r="I226" s="110" t="str">
        <f t="shared" si="12"/>
        <v/>
      </c>
      <c r="J226" s="59">
        <f t="shared" si="11"/>
        <v>1</v>
      </c>
      <c r="K226" s="59">
        <f t="shared" si="13"/>
        <v>1</v>
      </c>
      <c r="L226" s="86">
        <v>1</v>
      </c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8"/>
      <c r="AR226" s="88"/>
      <c r="AS226" s="88"/>
      <c r="AT226" s="88"/>
      <c r="AU226" s="88"/>
      <c r="AV226" s="88"/>
      <c r="AW226" s="88"/>
      <c r="AX226" s="88"/>
      <c r="AY226" s="162"/>
      <c r="AZ226" s="160">
        <v>1</v>
      </c>
    </row>
    <row r="227" spans="1:52" x14ac:dyDescent="0.25">
      <c r="A227" s="80"/>
      <c r="B227" s="81"/>
      <c r="C227" s="81"/>
      <c r="D227" s="82"/>
      <c r="E227" s="91"/>
      <c r="F227" s="81"/>
      <c r="G227" s="81"/>
      <c r="H227" s="81"/>
      <c r="I227" s="110" t="str">
        <f t="shared" si="12"/>
        <v/>
      </c>
      <c r="J227" s="59">
        <f t="shared" si="11"/>
        <v>1</v>
      </c>
      <c r="K227" s="59">
        <f t="shared" si="13"/>
        <v>1</v>
      </c>
      <c r="L227" s="86">
        <v>1</v>
      </c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8"/>
      <c r="AR227" s="88"/>
      <c r="AS227" s="88"/>
      <c r="AT227" s="88"/>
      <c r="AU227" s="88"/>
      <c r="AV227" s="88"/>
      <c r="AW227" s="88"/>
      <c r="AX227" s="88"/>
      <c r="AY227" s="162"/>
      <c r="AZ227" s="160">
        <v>1</v>
      </c>
    </row>
    <row r="228" spans="1:52" x14ac:dyDescent="0.25">
      <c r="A228" s="80"/>
      <c r="B228" s="81"/>
      <c r="C228" s="81"/>
      <c r="D228" s="82"/>
      <c r="E228" s="91"/>
      <c r="F228" s="81"/>
      <c r="G228" s="81"/>
      <c r="H228" s="81"/>
      <c r="I228" s="110" t="str">
        <f t="shared" si="12"/>
        <v/>
      </c>
      <c r="J228" s="59">
        <f t="shared" si="11"/>
        <v>1</v>
      </c>
      <c r="K228" s="59">
        <f t="shared" si="13"/>
        <v>1</v>
      </c>
      <c r="L228" s="86">
        <v>1</v>
      </c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8"/>
      <c r="AR228" s="88"/>
      <c r="AS228" s="88"/>
      <c r="AT228" s="88"/>
      <c r="AU228" s="88"/>
      <c r="AV228" s="88"/>
      <c r="AW228" s="88"/>
      <c r="AX228" s="88"/>
      <c r="AY228" s="162"/>
      <c r="AZ228" s="160">
        <v>1</v>
      </c>
    </row>
    <row r="229" spans="1:52" x14ac:dyDescent="0.25">
      <c r="A229" s="80"/>
      <c r="B229" s="81"/>
      <c r="C229" s="81"/>
      <c r="D229" s="82"/>
      <c r="E229" s="91"/>
      <c r="F229" s="81"/>
      <c r="G229" s="81"/>
      <c r="H229" s="81"/>
      <c r="I229" s="110" t="str">
        <f t="shared" si="12"/>
        <v/>
      </c>
      <c r="J229" s="59">
        <f t="shared" si="11"/>
        <v>1</v>
      </c>
      <c r="K229" s="59">
        <f t="shared" si="13"/>
        <v>1</v>
      </c>
      <c r="L229" s="86">
        <v>1</v>
      </c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8"/>
      <c r="AR229" s="88"/>
      <c r="AS229" s="88"/>
      <c r="AT229" s="88"/>
      <c r="AU229" s="88"/>
      <c r="AV229" s="88"/>
      <c r="AW229" s="88"/>
      <c r="AX229" s="88"/>
      <c r="AY229" s="162"/>
      <c r="AZ229" s="160">
        <v>1</v>
      </c>
    </row>
    <row r="230" spans="1:52" x14ac:dyDescent="0.25">
      <c r="A230" s="80"/>
      <c r="B230" s="81"/>
      <c r="C230" s="81"/>
      <c r="D230" s="82"/>
      <c r="E230" s="91"/>
      <c r="F230" s="81"/>
      <c r="G230" s="81"/>
      <c r="H230" s="81"/>
      <c r="I230" s="110" t="str">
        <f t="shared" si="12"/>
        <v/>
      </c>
      <c r="J230" s="59">
        <f t="shared" si="11"/>
        <v>1</v>
      </c>
      <c r="K230" s="59">
        <f t="shared" si="13"/>
        <v>1</v>
      </c>
      <c r="L230" s="86">
        <v>1</v>
      </c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8"/>
      <c r="AR230" s="88"/>
      <c r="AS230" s="88"/>
      <c r="AT230" s="88"/>
      <c r="AU230" s="88"/>
      <c r="AV230" s="88"/>
      <c r="AW230" s="88"/>
      <c r="AX230" s="88"/>
      <c r="AY230" s="162"/>
      <c r="AZ230" s="160">
        <v>1</v>
      </c>
    </row>
    <row r="231" spans="1:52" x14ac:dyDescent="0.25">
      <c r="A231" s="80"/>
      <c r="B231" s="81"/>
      <c r="C231" s="81"/>
      <c r="D231" s="82"/>
      <c r="E231" s="91"/>
      <c r="F231" s="81"/>
      <c r="G231" s="81"/>
      <c r="H231" s="81"/>
      <c r="I231" s="110" t="str">
        <f t="shared" si="12"/>
        <v/>
      </c>
      <c r="J231" s="59">
        <f t="shared" si="11"/>
        <v>1</v>
      </c>
      <c r="K231" s="59">
        <f t="shared" si="13"/>
        <v>1</v>
      </c>
      <c r="L231" s="86">
        <v>1</v>
      </c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8"/>
      <c r="AR231" s="88"/>
      <c r="AS231" s="88"/>
      <c r="AT231" s="88"/>
      <c r="AU231" s="88"/>
      <c r="AV231" s="88"/>
      <c r="AW231" s="88"/>
      <c r="AX231" s="88"/>
      <c r="AY231" s="162"/>
      <c r="AZ231" s="160">
        <v>1</v>
      </c>
    </row>
    <row r="232" spans="1:52" x14ac:dyDescent="0.25">
      <c r="A232" s="80"/>
      <c r="B232" s="81"/>
      <c r="C232" s="81"/>
      <c r="D232" s="82"/>
      <c r="E232" s="91"/>
      <c r="F232" s="81"/>
      <c r="G232" s="81"/>
      <c r="H232" s="81"/>
      <c r="I232" s="110" t="str">
        <f t="shared" si="12"/>
        <v/>
      </c>
      <c r="J232" s="59">
        <f t="shared" ref="J232:J295" si="14">IF(COUNTA(L232:AP232)=0,"",COUNTA(L232:AP232))</f>
        <v>1</v>
      </c>
      <c r="K232" s="59">
        <f t="shared" si="13"/>
        <v>1</v>
      </c>
      <c r="L232" s="86">
        <v>1</v>
      </c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8"/>
      <c r="AR232" s="88"/>
      <c r="AS232" s="88"/>
      <c r="AT232" s="88"/>
      <c r="AU232" s="88"/>
      <c r="AV232" s="88"/>
      <c r="AW232" s="88"/>
      <c r="AX232" s="88"/>
      <c r="AY232" s="162"/>
      <c r="AZ232" s="160">
        <v>1</v>
      </c>
    </row>
    <row r="233" spans="1:52" x14ac:dyDescent="0.25">
      <c r="A233" s="80"/>
      <c r="B233" s="81"/>
      <c r="C233" s="81"/>
      <c r="D233" s="82"/>
      <c r="E233" s="91"/>
      <c r="F233" s="81"/>
      <c r="G233" s="81"/>
      <c r="H233" s="81"/>
      <c r="I233" s="110" t="str">
        <f t="shared" si="12"/>
        <v/>
      </c>
      <c r="J233" s="59">
        <f t="shared" si="14"/>
        <v>1</v>
      </c>
      <c r="K233" s="59">
        <f t="shared" si="13"/>
        <v>1</v>
      </c>
      <c r="L233" s="86">
        <v>1</v>
      </c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8"/>
      <c r="AR233" s="88"/>
      <c r="AS233" s="88"/>
      <c r="AT233" s="88"/>
      <c r="AU233" s="88"/>
      <c r="AV233" s="88"/>
      <c r="AW233" s="88"/>
      <c r="AX233" s="88"/>
      <c r="AY233" s="162"/>
      <c r="AZ233" s="160">
        <v>1</v>
      </c>
    </row>
    <row r="234" spans="1:52" x14ac:dyDescent="0.25">
      <c r="A234" s="80"/>
      <c r="B234" s="81"/>
      <c r="C234" s="81"/>
      <c r="D234" s="82"/>
      <c r="E234" s="91"/>
      <c r="F234" s="81"/>
      <c r="G234" s="81"/>
      <c r="H234" s="81"/>
      <c r="I234" s="110" t="str">
        <f t="shared" si="12"/>
        <v/>
      </c>
      <c r="J234" s="59">
        <f t="shared" si="14"/>
        <v>1</v>
      </c>
      <c r="K234" s="59">
        <f t="shared" si="13"/>
        <v>1</v>
      </c>
      <c r="L234" s="86">
        <v>1</v>
      </c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8"/>
      <c r="AR234" s="88"/>
      <c r="AS234" s="88"/>
      <c r="AT234" s="88"/>
      <c r="AU234" s="88"/>
      <c r="AV234" s="88"/>
      <c r="AW234" s="88"/>
      <c r="AX234" s="88"/>
      <c r="AY234" s="162"/>
      <c r="AZ234" s="160">
        <v>1</v>
      </c>
    </row>
    <row r="235" spans="1:52" x14ac:dyDescent="0.25">
      <c r="A235" s="80"/>
      <c r="B235" s="81"/>
      <c r="C235" s="81"/>
      <c r="D235" s="82"/>
      <c r="E235" s="91"/>
      <c r="F235" s="81"/>
      <c r="G235" s="81"/>
      <c r="H235" s="81"/>
      <c r="I235" s="110" t="str">
        <f t="shared" si="12"/>
        <v/>
      </c>
      <c r="J235" s="59">
        <f t="shared" si="14"/>
        <v>1</v>
      </c>
      <c r="K235" s="59">
        <f t="shared" si="13"/>
        <v>1</v>
      </c>
      <c r="L235" s="86">
        <v>1</v>
      </c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8"/>
      <c r="AR235" s="88"/>
      <c r="AS235" s="88"/>
      <c r="AT235" s="88"/>
      <c r="AU235" s="88"/>
      <c r="AV235" s="88"/>
      <c r="AW235" s="88"/>
      <c r="AX235" s="88"/>
      <c r="AY235" s="162"/>
      <c r="AZ235" s="160">
        <v>1</v>
      </c>
    </row>
    <row r="236" spans="1:52" x14ac:dyDescent="0.25">
      <c r="A236" s="80"/>
      <c r="B236" s="81"/>
      <c r="C236" s="81"/>
      <c r="D236" s="82"/>
      <c r="E236" s="91"/>
      <c r="F236" s="81"/>
      <c r="G236" s="81"/>
      <c r="H236" s="81"/>
      <c r="I236" s="110" t="str">
        <f t="shared" si="12"/>
        <v/>
      </c>
      <c r="J236" s="59">
        <f t="shared" si="14"/>
        <v>1</v>
      </c>
      <c r="K236" s="59">
        <f t="shared" si="13"/>
        <v>1</v>
      </c>
      <c r="L236" s="86">
        <v>1</v>
      </c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8"/>
      <c r="AR236" s="88"/>
      <c r="AS236" s="88"/>
      <c r="AT236" s="88"/>
      <c r="AU236" s="88"/>
      <c r="AV236" s="88"/>
      <c r="AW236" s="88"/>
      <c r="AX236" s="88"/>
      <c r="AY236" s="162"/>
      <c r="AZ236" s="160">
        <v>1</v>
      </c>
    </row>
    <row r="237" spans="1:52" x14ac:dyDescent="0.25">
      <c r="A237" s="80"/>
      <c r="B237" s="81"/>
      <c r="C237" s="81"/>
      <c r="D237" s="82"/>
      <c r="E237" s="91"/>
      <c r="F237" s="81"/>
      <c r="G237" s="81"/>
      <c r="H237" s="81"/>
      <c r="I237" s="110" t="str">
        <f t="shared" si="12"/>
        <v/>
      </c>
      <c r="J237" s="59">
        <f t="shared" si="14"/>
        <v>1</v>
      </c>
      <c r="K237" s="59">
        <f t="shared" si="13"/>
        <v>1</v>
      </c>
      <c r="L237" s="86">
        <v>1</v>
      </c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8"/>
      <c r="AR237" s="88"/>
      <c r="AS237" s="88"/>
      <c r="AT237" s="88"/>
      <c r="AU237" s="88"/>
      <c r="AV237" s="88"/>
      <c r="AW237" s="88"/>
      <c r="AX237" s="88"/>
      <c r="AY237" s="162"/>
      <c r="AZ237" s="160">
        <v>1</v>
      </c>
    </row>
    <row r="238" spans="1:52" x14ac:dyDescent="0.25">
      <c r="A238" s="80"/>
      <c r="B238" s="81"/>
      <c r="C238" s="81"/>
      <c r="D238" s="82"/>
      <c r="E238" s="91"/>
      <c r="F238" s="81"/>
      <c r="G238" s="81"/>
      <c r="H238" s="81"/>
      <c r="I238" s="110" t="str">
        <f t="shared" si="12"/>
        <v/>
      </c>
      <c r="J238" s="59">
        <f t="shared" si="14"/>
        <v>1</v>
      </c>
      <c r="K238" s="59">
        <f t="shared" si="13"/>
        <v>1</v>
      </c>
      <c r="L238" s="86">
        <v>1</v>
      </c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8"/>
      <c r="AR238" s="88"/>
      <c r="AS238" s="88"/>
      <c r="AT238" s="88"/>
      <c r="AU238" s="88"/>
      <c r="AV238" s="88"/>
      <c r="AW238" s="88"/>
      <c r="AX238" s="88"/>
      <c r="AY238" s="162"/>
      <c r="AZ238" s="160">
        <v>1</v>
      </c>
    </row>
    <row r="239" spans="1:52" x14ac:dyDescent="0.25">
      <c r="A239" s="80"/>
      <c r="B239" s="81"/>
      <c r="C239" s="81"/>
      <c r="D239" s="82"/>
      <c r="E239" s="91"/>
      <c r="F239" s="81"/>
      <c r="G239" s="81"/>
      <c r="H239" s="81"/>
      <c r="I239" s="110" t="str">
        <f t="shared" si="12"/>
        <v/>
      </c>
      <c r="J239" s="59">
        <f t="shared" si="14"/>
        <v>1</v>
      </c>
      <c r="K239" s="59">
        <f t="shared" si="13"/>
        <v>1</v>
      </c>
      <c r="L239" s="86">
        <v>1</v>
      </c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8"/>
      <c r="AR239" s="88"/>
      <c r="AS239" s="88"/>
      <c r="AT239" s="88"/>
      <c r="AU239" s="88"/>
      <c r="AV239" s="88"/>
      <c r="AW239" s="88"/>
      <c r="AX239" s="88"/>
      <c r="AY239" s="162"/>
      <c r="AZ239" s="160">
        <v>1</v>
      </c>
    </row>
    <row r="240" spans="1:52" x14ac:dyDescent="0.25">
      <c r="A240" s="80"/>
      <c r="B240" s="81"/>
      <c r="C240" s="81"/>
      <c r="D240" s="82"/>
      <c r="E240" s="91"/>
      <c r="F240" s="81"/>
      <c r="G240" s="81"/>
      <c r="H240" s="81"/>
      <c r="I240" s="110" t="str">
        <f t="shared" si="12"/>
        <v/>
      </c>
      <c r="J240" s="59">
        <f t="shared" si="14"/>
        <v>1</v>
      </c>
      <c r="K240" s="59">
        <f t="shared" si="13"/>
        <v>1</v>
      </c>
      <c r="L240" s="86">
        <v>1</v>
      </c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8"/>
      <c r="AR240" s="88"/>
      <c r="AS240" s="88"/>
      <c r="AT240" s="88"/>
      <c r="AU240" s="88"/>
      <c r="AV240" s="88"/>
      <c r="AW240" s="88"/>
      <c r="AX240" s="88"/>
      <c r="AY240" s="162"/>
      <c r="AZ240" s="160">
        <v>1</v>
      </c>
    </row>
    <row r="241" spans="1:52" x14ac:dyDescent="0.25">
      <c r="A241" s="80"/>
      <c r="B241" s="81"/>
      <c r="C241" s="81"/>
      <c r="D241" s="82"/>
      <c r="E241" s="91"/>
      <c r="F241" s="81"/>
      <c r="G241" s="81"/>
      <c r="H241" s="81"/>
      <c r="I241" s="110" t="str">
        <f t="shared" si="12"/>
        <v/>
      </c>
      <c r="J241" s="59">
        <f t="shared" si="14"/>
        <v>1</v>
      </c>
      <c r="K241" s="59">
        <f t="shared" si="13"/>
        <v>1</v>
      </c>
      <c r="L241" s="86">
        <v>1</v>
      </c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8"/>
      <c r="AR241" s="88"/>
      <c r="AS241" s="88"/>
      <c r="AT241" s="88"/>
      <c r="AU241" s="88"/>
      <c r="AV241" s="88"/>
      <c r="AW241" s="88"/>
      <c r="AX241" s="88"/>
      <c r="AY241" s="162"/>
      <c r="AZ241" s="160">
        <v>1</v>
      </c>
    </row>
    <row r="242" spans="1:52" x14ac:dyDescent="0.25">
      <c r="A242" s="80"/>
      <c r="B242" s="81"/>
      <c r="C242" s="81"/>
      <c r="D242" s="82"/>
      <c r="E242" s="91"/>
      <c r="F242" s="81"/>
      <c r="G242" s="81"/>
      <c r="H242" s="81"/>
      <c r="I242" s="110" t="str">
        <f t="shared" si="12"/>
        <v/>
      </c>
      <c r="J242" s="59">
        <f t="shared" si="14"/>
        <v>1</v>
      </c>
      <c r="K242" s="59">
        <f t="shared" si="13"/>
        <v>1</v>
      </c>
      <c r="L242" s="86">
        <v>1</v>
      </c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8"/>
      <c r="AR242" s="88"/>
      <c r="AS242" s="88"/>
      <c r="AT242" s="88"/>
      <c r="AU242" s="88"/>
      <c r="AV242" s="88"/>
      <c r="AW242" s="88"/>
      <c r="AX242" s="88"/>
      <c r="AY242" s="162"/>
      <c r="AZ242" s="160">
        <v>1</v>
      </c>
    </row>
    <row r="243" spans="1:52" x14ac:dyDescent="0.25">
      <c r="A243" s="80"/>
      <c r="B243" s="81"/>
      <c r="C243" s="81"/>
      <c r="D243" s="82"/>
      <c r="E243" s="91"/>
      <c r="F243" s="81"/>
      <c r="G243" s="81"/>
      <c r="H243" s="81"/>
      <c r="I243" s="110" t="str">
        <f t="shared" si="12"/>
        <v/>
      </c>
      <c r="J243" s="59">
        <f t="shared" si="14"/>
        <v>1</v>
      </c>
      <c r="K243" s="59">
        <f t="shared" si="13"/>
        <v>1</v>
      </c>
      <c r="L243" s="86">
        <v>1</v>
      </c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8"/>
      <c r="AR243" s="88"/>
      <c r="AS243" s="88"/>
      <c r="AT243" s="88"/>
      <c r="AU243" s="88"/>
      <c r="AV243" s="88"/>
      <c r="AW243" s="88"/>
      <c r="AX243" s="88"/>
      <c r="AY243" s="162"/>
      <c r="AZ243" s="160">
        <v>1</v>
      </c>
    </row>
    <row r="244" spans="1:52" x14ac:dyDescent="0.25">
      <c r="A244" s="80"/>
      <c r="B244" s="81"/>
      <c r="C244" s="81"/>
      <c r="D244" s="82"/>
      <c r="E244" s="91"/>
      <c r="F244" s="81"/>
      <c r="G244" s="81"/>
      <c r="H244" s="81"/>
      <c r="I244" s="110" t="str">
        <f t="shared" si="12"/>
        <v/>
      </c>
      <c r="J244" s="59">
        <f t="shared" si="14"/>
        <v>1</v>
      </c>
      <c r="K244" s="59">
        <f t="shared" si="13"/>
        <v>1</v>
      </c>
      <c r="L244" s="86">
        <v>1</v>
      </c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8"/>
      <c r="AR244" s="88"/>
      <c r="AS244" s="88"/>
      <c r="AT244" s="88"/>
      <c r="AU244" s="88"/>
      <c r="AV244" s="88"/>
      <c r="AW244" s="88"/>
      <c r="AX244" s="88"/>
      <c r="AY244" s="162"/>
      <c r="AZ244" s="160">
        <v>1</v>
      </c>
    </row>
    <row r="245" spans="1:52" x14ac:dyDescent="0.25">
      <c r="A245" s="80"/>
      <c r="B245" s="81"/>
      <c r="C245" s="81"/>
      <c r="D245" s="82"/>
      <c r="E245" s="91"/>
      <c r="F245" s="81"/>
      <c r="G245" s="81"/>
      <c r="H245" s="81"/>
      <c r="I245" s="110" t="str">
        <f t="shared" si="12"/>
        <v/>
      </c>
      <c r="J245" s="59">
        <f t="shared" si="14"/>
        <v>1</v>
      </c>
      <c r="K245" s="59">
        <f t="shared" si="13"/>
        <v>1</v>
      </c>
      <c r="L245" s="86">
        <v>1</v>
      </c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8"/>
      <c r="AR245" s="88"/>
      <c r="AS245" s="88"/>
      <c r="AT245" s="88"/>
      <c r="AU245" s="88"/>
      <c r="AV245" s="88"/>
      <c r="AW245" s="88"/>
      <c r="AX245" s="88"/>
      <c r="AY245" s="162"/>
      <c r="AZ245" s="160">
        <v>1</v>
      </c>
    </row>
    <row r="246" spans="1:52" x14ac:dyDescent="0.25">
      <c r="A246" s="80"/>
      <c r="B246" s="81"/>
      <c r="C246" s="81"/>
      <c r="D246" s="82"/>
      <c r="E246" s="91"/>
      <c r="F246" s="81"/>
      <c r="G246" s="81"/>
      <c r="H246" s="81"/>
      <c r="I246" s="110" t="str">
        <f t="shared" si="12"/>
        <v/>
      </c>
      <c r="J246" s="59">
        <f t="shared" si="14"/>
        <v>1</v>
      </c>
      <c r="K246" s="59">
        <f t="shared" si="13"/>
        <v>1</v>
      </c>
      <c r="L246" s="86">
        <v>1</v>
      </c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8"/>
      <c r="AR246" s="88"/>
      <c r="AS246" s="88"/>
      <c r="AT246" s="88"/>
      <c r="AU246" s="88"/>
      <c r="AV246" s="88"/>
      <c r="AW246" s="88"/>
      <c r="AX246" s="88"/>
      <c r="AY246" s="162"/>
      <c r="AZ246" s="160">
        <v>1</v>
      </c>
    </row>
    <row r="247" spans="1:52" x14ac:dyDescent="0.25">
      <c r="A247" s="80"/>
      <c r="B247" s="81"/>
      <c r="C247" s="81"/>
      <c r="D247" s="82"/>
      <c r="E247" s="91"/>
      <c r="F247" s="81"/>
      <c r="G247" s="81"/>
      <c r="H247" s="81"/>
      <c r="I247" s="110" t="str">
        <f t="shared" si="12"/>
        <v/>
      </c>
      <c r="J247" s="59">
        <f t="shared" si="14"/>
        <v>1</v>
      </c>
      <c r="K247" s="59">
        <f t="shared" si="13"/>
        <v>1</v>
      </c>
      <c r="L247" s="86">
        <v>1</v>
      </c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8"/>
      <c r="AR247" s="88"/>
      <c r="AS247" s="88"/>
      <c r="AT247" s="88"/>
      <c r="AU247" s="88"/>
      <c r="AV247" s="88"/>
      <c r="AW247" s="88"/>
      <c r="AX247" s="88"/>
      <c r="AY247" s="162"/>
      <c r="AZ247" s="160">
        <v>1</v>
      </c>
    </row>
    <row r="248" spans="1:52" x14ac:dyDescent="0.25">
      <c r="A248" s="80"/>
      <c r="B248" s="81"/>
      <c r="C248" s="81"/>
      <c r="D248" s="82"/>
      <c r="E248" s="91"/>
      <c r="F248" s="81"/>
      <c r="G248" s="81"/>
      <c r="H248" s="81"/>
      <c r="I248" s="110" t="str">
        <f t="shared" si="12"/>
        <v/>
      </c>
      <c r="J248" s="59">
        <f t="shared" si="14"/>
        <v>1</v>
      </c>
      <c r="K248" s="59">
        <f t="shared" si="13"/>
        <v>1</v>
      </c>
      <c r="L248" s="86">
        <v>1</v>
      </c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8"/>
      <c r="AR248" s="88"/>
      <c r="AS248" s="88"/>
      <c r="AT248" s="88"/>
      <c r="AU248" s="88"/>
      <c r="AV248" s="88"/>
      <c r="AW248" s="88"/>
      <c r="AX248" s="88"/>
      <c r="AY248" s="162"/>
      <c r="AZ248" s="160">
        <v>1</v>
      </c>
    </row>
    <row r="249" spans="1:52" x14ac:dyDescent="0.25">
      <c r="A249" s="80"/>
      <c r="B249" s="81"/>
      <c r="C249" s="81"/>
      <c r="D249" s="82"/>
      <c r="E249" s="91"/>
      <c r="F249" s="81"/>
      <c r="G249" s="81"/>
      <c r="H249" s="81"/>
      <c r="I249" s="110" t="str">
        <f t="shared" si="12"/>
        <v/>
      </c>
      <c r="J249" s="59">
        <f t="shared" si="14"/>
        <v>1</v>
      </c>
      <c r="K249" s="59">
        <f t="shared" si="13"/>
        <v>1</v>
      </c>
      <c r="L249" s="86">
        <v>1</v>
      </c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8"/>
      <c r="AR249" s="88"/>
      <c r="AS249" s="88"/>
      <c r="AT249" s="88"/>
      <c r="AU249" s="88"/>
      <c r="AV249" s="88"/>
      <c r="AW249" s="88"/>
      <c r="AX249" s="88"/>
      <c r="AY249" s="162"/>
      <c r="AZ249" s="160">
        <v>1</v>
      </c>
    </row>
    <row r="250" spans="1:52" x14ac:dyDescent="0.25">
      <c r="A250" s="80"/>
      <c r="B250" s="81"/>
      <c r="C250" s="81"/>
      <c r="D250" s="82"/>
      <c r="E250" s="91"/>
      <c r="F250" s="81"/>
      <c r="G250" s="81"/>
      <c r="H250" s="81"/>
      <c r="I250" s="110" t="str">
        <f t="shared" si="12"/>
        <v/>
      </c>
      <c r="J250" s="59">
        <f t="shared" si="14"/>
        <v>1</v>
      </c>
      <c r="K250" s="59">
        <f t="shared" si="13"/>
        <v>1</v>
      </c>
      <c r="L250" s="86">
        <v>1</v>
      </c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8"/>
      <c r="AR250" s="88"/>
      <c r="AS250" s="88"/>
      <c r="AT250" s="88"/>
      <c r="AU250" s="88"/>
      <c r="AV250" s="88"/>
      <c r="AW250" s="88"/>
      <c r="AX250" s="88"/>
      <c r="AY250" s="162"/>
      <c r="AZ250" s="160">
        <v>1</v>
      </c>
    </row>
    <row r="251" spans="1:52" x14ac:dyDescent="0.25">
      <c r="A251" s="80"/>
      <c r="B251" s="81"/>
      <c r="C251" s="81"/>
      <c r="D251" s="82"/>
      <c r="E251" s="91"/>
      <c r="F251" s="81"/>
      <c r="G251" s="81"/>
      <c r="H251" s="81"/>
      <c r="I251" s="110" t="str">
        <f t="shared" si="12"/>
        <v/>
      </c>
      <c r="J251" s="59">
        <f t="shared" si="14"/>
        <v>1</v>
      </c>
      <c r="K251" s="59">
        <f t="shared" si="13"/>
        <v>1</v>
      </c>
      <c r="L251" s="86">
        <v>1</v>
      </c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8"/>
      <c r="AR251" s="88"/>
      <c r="AS251" s="88"/>
      <c r="AT251" s="88"/>
      <c r="AU251" s="88"/>
      <c r="AV251" s="88"/>
      <c r="AW251" s="88"/>
      <c r="AX251" s="88"/>
      <c r="AY251" s="162"/>
      <c r="AZ251" s="160">
        <v>1</v>
      </c>
    </row>
    <row r="252" spans="1:52" x14ac:dyDescent="0.25">
      <c r="A252" s="80"/>
      <c r="B252" s="81"/>
      <c r="C252" s="81"/>
      <c r="D252" s="82"/>
      <c r="E252" s="91"/>
      <c r="F252" s="81"/>
      <c r="G252" s="81"/>
      <c r="H252" s="81"/>
      <c r="I252" s="110" t="str">
        <f t="shared" si="12"/>
        <v/>
      </c>
      <c r="J252" s="59">
        <f t="shared" si="14"/>
        <v>1</v>
      </c>
      <c r="K252" s="59">
        <f t="shared" si="13"/>
        <v>1</v>
      </c>
      <c r="L252" s="86">
        <v>1</v>
      </c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8"/>
      <c r="AR252" s="88"/>
      <c r="AS252" s="88"/>
      <c r="AT252" s="88"/>
      <c r="AU252" s="88"/>
      <c r="AV252" s="88"/>
      <c r="AW252" s="88"/>
      <c r="AX252" s="88"/>
      <c r="AY252" s="162"/>
      <c r="AZ252" s="160">
        <v>1</v>
      </c>
    </row>
    <row r="253" spans="1:52" x14ac:dyDescent="0.25">
      <c r="A253" s="80"/>
      <c r="B253" s="81"/>
      <c r="C253" s="81"/>
      <c r="D253" s="82"/>
      <c r="E253" s="91"/>
      <c r="F253" s="81"/>
      <c r="G253" s="81"/>
      <c r="H253" s="81"/>
      <c r="I253" s="110" t="str">
        <f t="shared" si="12"/>
        <v/>
      </c>
      <c r="J253" s="59">
        <f t="shared" si="14"/>
        <v>1</v>
      </c>
      <c r="K253" s="59">
        <f t="shared" si="13"/>
        <v>1</v>
      </c>
      <c r="L253" s="86">
        <v>1</v>
      </c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8"/>
      <c r="AR253" s="88"/>
      <c r="AS253" s="88"/>
      <c r="AT253" s="88"/>
      <c r="AU253" s="88"/>
      <c r="AV253" s="88"/>
      <c r="AW253" s="88"/>
      <c r="AX253" s="88"/>
      <c r="AY253" s="162"/>
      <c r="AZ253" s="160">
        <v>1</v>
      </c>
    </row>
    <row r="254" spans="1:52" x14ac:dyDescent="0.25">
      <c r="A254" s="80"/>
      <c r="B254" s="81"/>
      <c r="C254" s="81"/>
      <c r="D254" s="82"/>
      <c r="E254" s="91"/>
      <c r="F254" s="81"/>
      <c r="G254" s="81"/>
      <c r="H254" s="81"/>
      <c r="I254" s="110" t="str">
        <f t="shared" si="12"/>
        <v/>
      </c>
      <c r="J254" s="59">
        <f t="shared" si="14"/>
        <v>1</v>
      </c>
      <c r="K254" s="59">
        <f t="shared" si="13"/>
        <v>1</v>
      </c>
      <c r="L254" s="86">
        <v>1</v>
      </c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8"/>
      <c r="AR254" s="88"/>
      <c r="AS254" s="88"/>
      <c r="AT254" s="88"/>
      <c r="AU254" s="88"/>
      <c r="AV254" s="88"/>
      <c r="AW254" s="88"/>
      <c r="AX254" s="88"/>
      <c r="AY254" s="162"/>
      <c r="AZ254" s="160">
        <v>1</v>
      </c>
    </row>
    <row r="255" spans="1:52" x14ac:dyDescent="0.25">
      <c r="A255" s="80"/>
      <c r="B255" s="81"/>
      <c r="C255" s="81"/>
      <c r="D255" s="82"/>
      <c r="E255" s="91"/>
      <c r="F255" s="81"/>
      <c r="G255" s="81"/>
      <c r="H255" s="81"/>
      <c r="I255" s="110" t="str">
        <f t="shared" si="12"/>
        <v/>
      </c>
      <c r="J255" s="59">
        <f t="shared" si="14"/>
        <v>1</v>
      </c>
      <c r="K255" s="59">
        <f t="shared" si="13"/>
        <v>1</v>
      </c>
      <c r="L255" s="86">
        <v>1</v>
      </c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8"/>
      <c r="AR255" s="88"/>
      <c r="AS255" s="88"/>
      <c r="AT255" s="88"/>
      <c r="AU255" s="88"/>
      <c r="AV255" s="88"/>
      <c r="AW255" s="88"/>
      <c r="AX255" s="88"/>
      <c r="AY255" s="162"/>
      <c r="AZ255" s="160">
        <v>1</v>
      </c>
    </row>
    <row r="256" spans="1:52" x14ac:dyDescent="0.25">
      <c r="A256" s="80"/>
      <c r="B256" s="81"/>
      <c r="C256" s="81"/>
      <c r="D256" s="82"/>
      <c r="E256" s="91"/>
      <c r="F256" s="81"/>
      <c r="G256" s="81"/>
      <c r="H256" s="81"/>
      <c r="I256" s="110" t="str">
        <f t="shared" si="12"/>
        <v/>
      </c>
      <c r="J256" s="59">
        <f t="shared" si="14"/>
        <v>1</v>
      </c>
      <c r="K256" s="59">
        <f t="shared" si="13"/>
        <v>1</v>
      </c>
      <c r="L256" s="86">
        <v>1</v>
      </c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8"/>
      <c r="AR256" s="88"/>
      <c r="AS256" s="88"/>
      <c r="AT256" s="88"/>
      <c r="AU256" s="88"/>
      <c r="AV256" s="88"/>
      <c r="AW256" s="88"/>
      <c r="AX256" s="88"/>
      <c r="AY256" s="162"/>
      <c r="AZ256" s="160">
        <v>1</v>
      </c>
    </row>
    <row r="257" spans="1:52" x14ac:dyDescent="0.25">
      <c r="A257" s="80"/>
      <c r="B257" s="81"/>
      <c r="C257" s="81"/>
      <c r="D257" s="82"/>
      <c r="E257" s="91"/>
      <c r="F257" s="81"/>
      <c r="G257" s="81"/>
      <c r="H257" s="81"/>
      <c r="I257" s="110" t="str">
        <f t="shared" si="12"/>
        <v/>
      </c>
      <c r="J257" s="59">
        <f t="shared" si="14"/>
        <v>1</v>
      </c>
      <c r="K257" s="59">
        <f t="shared" si="13"/>
        <v>1</v>
      </c>
      <c r="L257" s="86">
        <v>1</v>
      </c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8"/>
      <c r="AR257" s="88"/>
      <c r="AS257" s="88"/>
      <c r="AT257" s="88"/>
      <c r="AU257" s="88"/>
      <c r="AV257" s="88"/>
      <c r="AW257" s="88"/>
      <c r="AX257" s="88"/>
      <c r="AY257" s="162"/>
      <c r="AZ257" s="160">
        <v>1</v>
      </c>
    </row>
    <row r="258" spans="1:52" x14ac:dyDescent="0.25">
      <c r="A258" s="80"/>
      <c r="B258" s="81"/>
      <c r="C258" s="81"/>
      <c r="D258" s="82"/>
      <c r="E258" s="91"/>
      <c r="F258" s="81"/>
      <c r="G258" s="81"/>
      <c r="H258" s="81"/>
      <c r="I258" s="110" t="str">
        <f t="shared" si="12"/>
        <v/>
      </c>
      <c r="J258" s="59">
        <f t="shared" si="14"/>
        <v>1</v>
      </c>
      <c r="K258" s="59">
        <f t="shared" si="13"/>
        <v>1</v>
      </c>
      <c r="L258" s="86">
        <v>1</v>
      </c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8"/>
      <c r="AR258" s="88"/>
      <c r="AS258" s="88"/>
      <c r="AT258" s="88"/>
      <c r="AU258" s="88"/>
      <c r="AV258" s="88"/>
      <c r="AW258" s="88"/>
      <c r="AX258" s="88"/>
      <c r="AY258" s="162"/>
      <c r="AZ258" s="160">
        <v>1</v>
      </c>
    </row>
    <row r="259" spans="1:52" x14ac:dyDescent="0.25">
      <c r="A259" s="80"/>
      <c r="B259" s="81"/>
      <c r="C259" s="81"/>
      <c r="D259" s="82"/>
      <c r="E259" s="91"/>
      <c r="F259" s="81"/>
      <c r="G259" s="81"/>
      <c r="H259" s="81"/>
      <c r="I259" s="110" t="str">
        <f t="shared" si="12"/>
        <v/>
      </c>
      <c r="J259" s="59">
        <f t="shared" si="14"/>
        <v>1</v>
      </c>
      <c r="K259" s="59">
        <f t="shared" si="13"/>
        <v>1</v>
      </c>
      <c r="L259" s="86">
        <v>1</v>
      </c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8"/>
      <c r="AR259" s="88"/>
      <c r="AS259" s="88"/>
      <c r="AT259" s="88"/>
      <c r="AU259" s="88"/>
      <c r="AV259" s="88"/>
      <c r="AW259" s="88"/>
      <c r="AX259" s="88"/>
      <c r="AY259" s="162"/>
      <c r="AZ259" s="160">
        <v>1</v>
      </c>
    </row>
    <row r="260" spans="1:52" x14ac:dyDescent="0.25">
      <c r="A260" s="80"/>
      <c r="B260" s="81"/>
      <c r="C260" s="81"/>
      <c r="D260" s="82"/>
      <c r="E260" s="91"/>
      <c r="F260" s="81"/>
      <c r="G260" s="81"/>
      <c r="H260" s="81"/>
      <c r="I260" s="110" t="str">
        <f t="shared" si="12"/>
        <v/>
      </c>
      <c r="J260" s="59">
        <f t="shared" si="14"/>
        <v>1</v>
      </c>
      <c r="K260" s="59">
        <f t="shared" si="13"/>
        <v>1</v>
      </c>
      <c r="L260" s="86">
        <v>1</v>
      </c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8"/>
      <c r="AR260" s="88"/>
      <c r="AS260" s="88"/>
      <c r="AT260" s="88"/>
      <c r="AU260" s="88"/>
      <c r="AV260" s="88"/>
      <c r="AW260" s="88"/>
      <c r="AX260" s="88"/>
      <c r="AY260" s="162"/>
      <c r="AZ260" s="160">
        <v>1</v>
      </c>
    </row>
    <row r="261" spans="1:52" x14ac:dyDescent="0.25">
      <c r="A261" s="80"/>
      <c r="B261" s="81"/>
      <c r="C261" s="81"/>
      <c r="D261" s="82"/>
      <c r="E261" s="91"/>
      <c r="F261" s="81"/>
      <c r="G261" s="81"/>
      <c r="H261" s="81"/>
      <c r="I261" s="110" t="str">
        <f t="shared" si="12"/>
        <v/>
      </c>
      <c r="J261" s="59">
        <f t="shared" si="14"/>
        <v>1</v>
      </c>
      <c r="K261" s="59">
        <f t="shared" si="13"/>
        <v>1</v>
      </c>
      <c r="L261" s="86">
        <v>1</v>
      </c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8"/>
      <c r="AR261" s="88"/>
      <c r="AS261" s="88"/>
      <c r="AT261" s="88"/>
      <c r="AU261" s="88"/>
      <c r="AV261" s="88"/>
      <c r="AW261" s="88"/>
      <c r="AX261" s="88"/>
      <c r="AY261" s="162"/>
      <c r="AZ261" s="160">
        <v>1</v>
      </c>
    </row>
    <row r="262" spans="1:52" x14ac:dyDescent="0.25">
      <c r="A262" s="80"/>
      <c r="B262" s="81"/>
      <c r="C262" s="81"/>
      <c r="D262" s="82"/>
      <c r="E262" s="91"/>
      <c r="F262" s="81"/>
      <c r="G262" s="81"/>
      <c r="H262" s="81"/>
      <c r="I262" s="110" t="str">
        <f t="shared" si="12"/>
        <v/>
      </c>
      <c r="J262" s="59">
        <f t="shared" si="14"/>
        <v>1</v>
      </c>
      <c r="K262" s="59">
        <f t="shared" si="13"/>
        <v>1</v>
      </c>
      <c r="L262" s="86">
        <v>1</v>
      </c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8"/>
      <c r="AR262" s="88"/>
      <c r="AS262" s="88"/>
      <c r="AT262" s="88"/>
      <c r="AU262" s="88"/>
      <c r="AV262" s="88"/>
      <c r="AW262" s="88"/>
      <c r="AX262" s="88"/>
      <c r="AY262" s="162"/>
      <c r="AZ262" s="160">
        <v>1</v>
      </c>
    </row>
    <row r="263" spans="1:52" x14ac:dyDescent="0.25">
      <c r="A263" s="80"/>
      <c r="B263" s="81"/>
      <c r="C263" s="81"/>
      <c r="D263" s="82"/>
      <c r="E263" s="91"/>
      <c r="F263" s="81"/>
      <c r="G263" s="81"/>
      <c r="H263" s="81"/>
      <c r="I263" s="110" t="str">
        <f t="shared" ref="I263:I326" si="15">IF(A263&lt;&gt;"",SUM(AQ263:AX263),"")</f>
        <v/>
      </c>
      <c r="J263" s="59">
        <f t="shared" si="14"/>
        <v>1</v>
      </c>
      <c r="K263" s="59">
        <f t="shared" ref="K263:K326" si="16">SUM(L263:AP263)</f>
        <v>1</v>
      </c>
      <c r="L263" s="86">
        <v>1</v>
      </c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8"/>
      <c r="AR263" s="88"/>
      <c r="AS263" s="88"/>
      <c r="AT263" s="88"/>
      <c r="AU263" s="88"/>
      <c r="AV263" s="88"/>
      <c r="AW263" s="88"/>
      <c r="AX263" s="88"/>
      <c r="AY263" s="162"/>
      <c r="AZ263" s="160">
        <v>1</v>
      </c>
    </row>
    <row r="264" spans="1:52" x14ac:dyDescent="0.25">
      <c r="A264" s="80"/>
      <c r="B264" s="81"/>
      <c r="C264" s="81"/>
      <c r="D264" s="82"/>
      <c r="E264" s="91"/>
      <c r="F264" s="81"/>
      <c r="G264" s="81"/>
      <c r="H264" s="81"/>
      <c r="I264" s="110" t="str">
        <f t="shared" si="15"/>
        <v/>
      </c>
      <c r="J264" s="59">
        <f t="shared" si="14"/>
        <v>1</v>
      </c>
      <c r="K264" s="59">
        <f t="shared" si="16"/>
        <v>1</v>
      </c>
      <c r="L264" s="86">
        <v>1</v>
      </c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8"/>
      <c r="AR264" s="88"/>
      <c r="AS264" s="88"/>
      <c r="AT264" s="88"/>
      <c r="AU264" s="88"/>
      <c r="AV264" s="88"/>
      <c r="AW264" s="88"/>
      <c r="AX264" s="88"/>
      <c r="AY264" s="162"/>
      <c r="AZ264" s="160">
        <v>1</v>
      </c>
    </row>
    <row r="265" spans="1:52" x14ac:dyDescent="0.25">
      <c r="A265" s="80"/>
      <c r="B265" s="81"/>
      <c r="C265" s="81"/>
      <c r="D265" s="82"/>
      <c r="E265" s="91"/>
      <c r="F265" s="81"/>
      <c r="G265" s="81"/>
      <c r="H265" s="81"/>
      <c r="I265" s="110" t="str">
        <f t="shared" si="15"/>
        <v/>
      </c>
      <c r="J265" s="59">
        <f t="shared" si="14"/>
        <v>1</v>
      </c>
      <c r="K265" s="59">
        <f t="shared" si="16"/>
        <v>1</v>
      </c>
      <c r="L265" s="86">
        <v>1</v>
      </c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8"/>
      <c r="AR265" s="88"/>
      <c r="AS265" s="88"/>
      <c r="AT265" s="88"/>
      <c r="AU265" s="88"/>
      <c r="AV265" s="88"/>
      <c r="AW265" s="88"/>
      <c r="AX265" s="88"/>
      <c r="AY265" s="162"/>
      <c r="AZ265" s="160">
        <v>1</v>
      </c>
    </row>
    <row r="266" spans="1:52" x14ac:dyDescent="0.25">
      <c r="A266" s="80"/>
      <c r="B266" s="81"/>
      <c r="C266" s="81"/>
      <c r="D266" s="82"/>
      <c r="E266" s="91"/>
      <c r="F266" s="81"/>
      <c r="G266" s="81"/>
      <c r="H266" s="81"/>
      <c r="I266" s="110" t="str">
        <f t="shared" si="15"/>
        <v/>
      </c>
      <c r="J266" s="59">
        <f t="shared" si="14"/>
        <v>1</v>
      </c>
      <c r="K266" s="59">
        <f t="shared" si="16"/>
        <v>1</v>
      </c>
      <c r="L266" s="86">
        <v>1</v>
      </c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8"/>
      <c r="AR266" s="88"/>
      <c r="AS266" s="88"/>
      <c r="AT266" s="88"/>
      <c r="AU266" s="88"/>
      <c r="AV266" s="88"/>
      <c r="AW266" s="88"/>
      <c r="AX266" s="88"/>
      <c r="AY266" s="162"/>
      <c r="AZ266" s="160">
        <v>1</v>
      </c>
    </row>
    <row r="267" spans="1:52" x14ac:dyDescent="0.25">
      <c r="A267" s="80"/>
      <c r="B267" s="81"/>
      <c r="C267" s="81"/>
      <c r="D267" s="82"/>
      <c r="E267" s="91"/>
      <c r="F267" s="81"/>
      <c r="G267" s="81"/>
      <c r="H267" s="81"/>
      <c r="I267" s="110" t="str">
        <f t="shared" si="15"/>
        <v/>
      </c>
      <c r="J267" s="59">
        <f t="shared" si="14"/>
        <v>1</v>
      </c>
      <c r="K267" s="59">
        <f t="shared" si="16"/>
        <v>1</v>
      </c>
      <c r="L267" s="86">
        <v>1</v>
      </c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8"/>
      <c r="AR267" s="88"/>
      <c r="AS267" s="88"/>
      <c r="AT267" s="88"/>
      <c r="AU267" s="88"/>
      <c r="AV267" s="88"/>
      <c r="AW267" s="88"/>
      <c r="AX267" s="88"/>
      <c r="AY267" s="162"/>
      <c r="AZ267" s="160">
        <v>1</v>
      </c>
    </row>
    <row r="268" spans="1:52" x14ac:dyDescent="0.25">
      <c r="A268" s="80"/>
      <c r="B268" s="81"/>
      <c r="C268" s="81"/>
      <c r="D268" s="82"/>
      <c r="E268" s="91"/>
      <c r="F268" s="81"/>
      <c r="G268" s="81"/>
      <c r="H268" s="81"/>
      <c r="I268" s="110" t="str">
        <f t="shared" si="15"/>
        <v/>
      </c>
      <c r="J268" s="59">
        <f t="shared" si="14"/>
        <v>1</v>
      </c>
      <c r="K268" s="59">
        <f t="shared" si="16"/>
        <v>1</v>
      </c>
      <c r="L268" s="86">
        <v>1</v>
      </c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8"/>
      <c r="AR268" s="88"/>
      <c r="AS268" s="88"/>
      <c r="AT268" s="88"/>
      <c r="AU268" s="88"/>
      <c r="AV268" s="88"/>
      <c r="AW268" s="88"/>
      <c r="AX268" s="88"/>
      <c r="AY268" s="162"/>
      <c r="AZ268" s="160">
        <v>1</v>
      </c>
    </row>
    <row r="269" spans="1:52" x14ac:dyDescent="0.25">
      <c r="A269" s="80"/>
      <c r="B269" s="81"/>
      <c r="C269" s="81"/>
      <c r="D269" s="82"/>
      <c r="E269" s="91"/>
      <c r="F269" s="81"/>
      <c r="G269" s="81"/>
      <c r="H269" s="81"/>
      <c r="I269" s="110" t="str">
        <f t="shared" si="15"/>
        <v/>
      </c>
      <c r="J269" s="59">
        <f t="shared" si="14"/>
        <v>1</v>
      </c>
      <c r="K269" s="59">
        <f t="shared" si="16"/>
        <v>1</v>
      </c>
      <c r="L269" s="86">
        <v>1</v>
      </c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8"/>
      <c r="AR269" s="88"/>
      <c r="AS269" s="88"/>
      <c r="AT269" s="88"/>
      <c r="AU269" s="88"/>
      <c r="AV269" s="88"/>
      <c r="AW269" s="88"/>
      <c r="AX269" s="88"/>
      <c r="AY269" s="162"/>
      <c r="AZ269" s="160">
        <v>1</v>
      </c>
    </row>
    <row r="270" spans="1:52" x14ac:dyDescent="0.25">
      <c r="A270" s="80"/>
      <c r="B270" s="81"/>
      <c r="C270" s="81"/>
      <c r="D270" s="82"/>
      <c r="E270" s="91"/>
      <c r="F270" s="81"/>
      <c r="G270" s="81"/>
      <c r="H270" s="81"/>
      <c r="I270" s="110" t="str">
        <f t="shared" si="15"/>
        <v/>
      </c>
      <c r="J270" s="59">
        <f t="shared" si="14"/>
        <v>1</v>
      </c>
      <c r="K270" s="59">
        <f t="shared" si="16"/>
        <v>1</v>
      </c>
      <c r="L270" s="86">
        <v>1</v>
      </c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8"/>
      <c r="AR270" s="88"/>
      <c r="AS270" s="88"/>
      <c r="AT270" s="88"/>
      <c r="AU270" s="88"/>
      <c r="AV270" s="88"/>
      <c r="AW270" s="88"/>
      <c r="AX270" s="88"/>
      <c r="AY270" s="162"/>
      <c r="AZ270" s="160">
        <v>1</v>
      </c>
    </row>
    <row r="271" spans="1:52" x14ac:dyDescent="0.25">
      <c r="A271" s="80"/>
      <c r="B271" s="81"/>
      <c r="C271" s="81"/>
      <c r="D271" s="82"/>
      <c r="E271" s="91"/>
      <c r="F271" s="81"/>
      <c r="G271" s="81"/>
      <c r="H271" s="81"/>
      <c r="I271" s="110" t="str">
        <f t="shared" si="15"/>
        <v/>
      </c>
      <c r="J271" s="59">
        <f t="shared" si="14"/>
        <v>1</v>
      </c>
      <c r="K271" s="59">
        <f t="shared" si="16"/>
        <v>1</v>
      </c>
      <c r="L271" s="86">
        <v>1</v>
      </c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8"/>
      <c r="AR271" s="88"/>
      <c r="AS271" s="88"/>
      <c r="AT271" s="88"/>
      <c r="AU271" s="88"/>
      <c r="AV271" s="88"/>
      <c r="AW271" s="88"/>
      <c r="AX271" s="88"/>
      <c r="AY271" s="162"/>
      <c r="AZ271" s="160">
        <v>1</v>
      </c>
    </row>
    <row r="272" spans="1:52" x14ac:dyDescent="0.25">
      <c r="A272" s="80"/>
      <c r="B272" s="81"/>
      <c r="C272" s="81"/>
      <c r="D272" s="82"/>
      <c r="E272" s="91"/>
      <c r="F272" s="81"/>
      <c r="G272" s="81"/>
      <c r="H272" s="81"/>
      <c r="I272" s="110" t="str">
        <f t="shared" si="15"/>
        <v/>
      </c>
      <c r="J272" s="59">
        <f t="shared" si="14"/>
        <v>1</v>
      </c>
      <c r="K272" s="59">
        <f t="shared" si="16"/>
        <v>1</v>
      </c>
      <c r="L272" s="86">
        <v>1</v>
      </c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8"/>
      <c r="AR272" s="88"/>
      <c r="AS272" s="88"/>
      <c r="AT272" s="88"/>
      <c r="AU272" s="88"/>
      <c r="AV272" s="88"/>
      <c r="AW272" s="88"/>
      <c r="AX272" s="88"/>
      <c r="AY272" s="162"/>
      <c r="AZ272" s="160">
        <v>1</v>
      </c>
    </row>
    <row r="273" spans="1:52" x14ac:dyDescent="0.25">
      <c r="A273" s="80"/>
      <c r="B273" s="81"/>
      <c r="C273" s="81"/>
      <c r="D273" s="82"/>
      <c r="E273" s="91"/>
      <c r="F273" s="81"/>
      <c r="G273" s="81"/>
      <c r="H273" s="81"/>
      <c r="I273" s="110" t="str">
        <f t="shared" si="15"/>
        <v/>
      </c>
      <c r="J273" s="59">
        <f t="shared" si="14"/>
        <v>1</v>
      </c>
      <c r="K273" s="59">
        <f t="shared" si="16"/>
        <v>1</v>
      </c>
      <c r="L273" s="86">
        <v>1</v>
      </c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8"/>
      <c r="AR273" s="88"/>
      <c r="AS273" s="88"/>
      <c r="AT273" s="88"/>
      <c r="AU273" s="88"/>
      <c r="AV273" s="88"/>
      <c r="AW273" s="88"/>
      <c r="AX273" s="88"/>
      <c r="AY273" s="162"/>
      <c r="AZ273" s="160">
        <v>1</v>
      </c>
    </row>
    <row r="274" spans="1:52" x14ac:dyDescent="0.25">
      <c r="A274" s="80"/>
      <c r="B274" s="81"/>
      <c r="C274" s="81"/>
      <c r="D274" s="82"/>
      <c r="E274" s="91"/>
      <c r="F274" s="81"/>
      <c r="G274" s="81"/>
      <c r="H274" s="81"/>
      <c r="I274" s="110" t="str">
        <f t="shared" si="15"/>
        <v/>
      </c>
      <c r="J274" s="59">
        <f t="shared" si="14"/>
        <v>1</v>
      </c>
      <c r="K274" s="59">
        <f t="shared" si="16"/>
        <v>1</v>
      </c>
      <c r="L274" s="86">
        <v>1</v>
      </c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8"/>
      <c r="AR274" s="88"/>
      <c r="AS274" s="88"/>
      <c r="AT274" s="88"/>
      <c r="AU274" s="88"/>
      <c r="AV274" s="88"/>
      <c r="AW274" s="88"/>
      <c r="AX274" s="88"/>
      <c r="AY274" s="162"/>
      <c r="AZ274" s="160">
        <v>1</v>
      </c>
    </row>
    <row r="275" spans="1:52" x14ac:dyDescent="0.25">
      <c r="A275" s="80"/>
      <c r="B275" s="81"/>
      <c r="C275" s="81"/>
      <c r="D275" s="82"/>
      <c r="E275" s="91"/>
      <c r="F275" s="81"/>
      <c r="G275" s="81"/>
      <c r="H275" s="81"/>
      <c r="I275" s="110" t="str">
        <f t="shared" si="15"/>
        <v/>
      </c>
      <c r="J275" s="59">
        <f t="shared" si="14"/>
        <v>1</v>
      </c>
      <c r="K275" s="59">
        <f t="shared" si="16"/>
        <v>1</v>
      </c>
      <c r="L275" s="86">
        <v>1</v>
      </c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8"/>
      <c r="AR275" s="88"/>
      <c r="AS275" s="88"/>
      <c r="AT275" s="88"/>
      <c r="AU275" s="88"/>
      <c r="AV275" s="88"/>
      <c r="AW275" s="88"/>
      <c r="AX275" s="88"/>
      <c r="AY275" s="162"/>
      <c r="AZ275" s="160">
        <v>1</v>
      </c>
    </row>
    <row r="276" spans="1:52" x14ac:dyDescent="0.25">
      <c r="A276" s="80"/>
      <c r="B276" s="81"/>
      <c r="C276" s="81"/>
      <c r="D276" s="82"/>
      <c r="E276" s="91"/>
      <c r="F276" s="81"/>
      <c r="G276" s="81"/>
      <c r="H276" s="81"/>
      <c r="I276" s="110" t="str">
        <f t="shared" si="15"/>
        <v/>
      </c>
      <c r="J276" s="59">
        <f t="shared" si="14"/>
        <v>1</v>
      </c>
      <c r="K276" s="59">
        <f t="shared" si="16"/>
        <v>1</v>
      </c>
      <c r="L276" s="86">
        <v>1</v>
      </c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8"/>
      <c r="AR276" s="88"/>
      <c r="AS276" s="88"/>
      <c r="AT276" s="88"/>
      <c r="AU276" s="88"/>
      <c r="AV276" s="88"/>
      <c r="AW276" s="88"/>
      <c r="AX276" s="88"/>
      <c r="AY276" s="162"/>
      <c r="AZ276" s="160">
        <v>1</v>
      </c>
    </row>
    <row r="277" spans="1:52" x14ac:dyDescent="0.25">
      <c r="A277" s="80"/>
      <c r="B277" s="81"/>
      <c r="C277" s="81"/>
      <c r="D277" s="82"/>
      <c r="E277" s="91"/>
      <c r="F277" s="81"/>
      <c r="G277" s="81"/>
      <c r="H277" s="81"/>
      <c r="I277" s="110" t="str">
        <f t="shared" si="15"/>
        <v/>
      </c>
      <c r="J277" s="59">
        <f t="shared" si="14"/>
        <v>1</v>
      </c>
      <c r="K277" s="59">
        <f t="shared" si="16"/>
        <v>1</v>
      </c>
      <c r="L277" s="86">
        <v>1</v>
      </c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8"/>
      <c r="AR277" s="88"/>
      <c r="AS277" s="88"/>
      <c r="AT277" s="88"/>
      <c r="AU277" s="88"/>
      <c r="AV277" s="88"/>
      <c r="AW277" s="88"/>
      <c r="AX277" s="88"/>
      <c r="AY277" s="162"/>
      <c r="AZ277" s="160">
        <v>1</v>
      </c>
    </row>
    <row r="278" spans="1:52" x14ac:dyDescent="0.25">
      <c r="A278" s="80"/>
      <c r="B278" s="81"/>
      <c r="C278" s="81"/>
      <c r="D278" s="82"/>
      <c r="E278" s="91"/>
      <c r="F278" s="81"/>
      <c r="G278" s="81"/>
      <c r="H278" s="81"/>
      <c r="I278" s="110" t="str">
        <f t="shared" si="15"/>
        <v/>
      </c>
      <c r="J278" s="59">
        <f t="shared" si="14"/>
        <v>1</v>
      </c>
      <c r="K278" s="59">
        <f t="shared" si="16"/>
        <v>1</v>
      </c>
      <c r="L278" s="86">
        <v>1</v>
      </c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8"/>
      <c r="AR278" s="88"/>
      <c r="AS278" s="88"/>
      <c r="AT278" s="88"/>
      <c r="AU278" s="88"/>
      <c r="AV278" s="88"/>
      <c r="AW278" s="88"/>
      <c r="AX278" s="88"/>
      <c r="AY278" s="162"/>
      <c r="AZ278" s="160">
        <v>1</v>
      </c>
    </row>
    <row r="279" spans="1:52" x14ac:dyDescent="0.25">
      <c r="A279" s="80"/>
      <c r="B279" s="81"/>
      <c r="C279" s="81"/>
      <c r="D279" s="82"/>
      <c r="E279" s="91"/>
      <c r="F279" s="81"/>
      <c r="G279" s="81"/>
      <c r="H279" s="81"/>
      <c r="I279" s="110" t="str">
        <f t="shared" si="15"/>
        <v/>
      </c>
      <c r="J279" s="59">
        <f t="shared" si="14"/>
        <v>1</v>
      </c>
      <c r="K279" s="59">
        <f t="shared" si="16"/>
        <v>1</v>
      </c>
      <c r="L279" s="86">
        <v>1</v>
      </c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8"/>
      <c r="AR279" s="88"/>
      <c r="AS279" s="88"/>
      <c r="AT279" s="88"/>
      <c r="AU279" s="88"/>
      <c r="AV279" s="88"/>
      <c r="AW279" s="88"/>
      <c r="AX279" s="88"/>
      <c r="AY279" s="162"/>
      <c r="AZ279" s="160">
        <v>1</v>
      </c>
    </row>
    <row r="280" spans="1:52" x14ac:dyDescent="0.25">
      <c r="A280" s="80"/>
      <c r="B280" s="81"/>
      <c r="C280" s="81"/>
      <c r="D280" s="82"/>
      <c r="E280" s="91"/>
      <c r="F280" s="81"/>
      <c r="G280" s="81"/>
      <c r="H280" s="81"/>
      <c r="I280" s="110" t="str">
        <f t="shared" si="15"/>
        <v/>
      </c>
      <c r="J280" s="59">
        <f t="shared" si="14"/>
        <v>1</v>
      </c>
      <c r="K280" s="59">
        <f t="shared" si="16"/>
        <v>1</v>
      </c>
      <c r="L280" s="86">
        <v>1</v>
      </c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8"/>
      <c r="AR280" s="88"/>
      <c r="AS280" s="88"/>
      <c r="AT280" s="88"/>
      <c r="AU280" s="88"/>
      <c r="AV280" s="88"/>
      <c r="AW280" s="88"/>
      <c r="AX280" s="88"/>
      <c r="AY280" s="162"/>
      <c r="AZ280" s="160">
        <v>1</v>
      </c>
    </row>
    <row r="281" spans="1:52" x14ac:dyDescent="0.25">
      <c r="A281" s="80"/>
      <c r="B281" s="81"/>
      <c r="C281" s="81"/>
      <c r="D281" s="82"/>
      <c r="E281" s="91"/>
      <c r="F281" s="81"/>
      <c r="G281" s="81"/>
      <c r="H281" s="81"/>
      <c r="I281" s="110" t="str">
        <f t="shared" si="15"/>
        <v/>
      </c>
      <c r="J281" s="59">
        <f t="shared" si="14"/>
        <v>1</v>
      </c>
      <c r="K281" s="59">
        <f t="shared" si="16"/>
        <v>1</v>
      </c>
      <c r="L281" s="86">
        <v>1</v>
      </c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8"/>
      <c r="AR281" s="88"/>
      <c r="AS281" s="88"/>
      <c r="AT281" s="88"/>
      <c r="AU281" s="88"/>
      <c r="AV281" s="88"/>
      <c r="AW281" s="88"/>
      <c r="AX281" s="88"/>
      <c r="AY281" s="162"/>
      <c r="AZ281" s="160">
        <v>1</v>
      </c>
    </row>
    <row r="282" spans="1:52" x14ac:dyDescent="0.25">
      <c r="A282" s="80"/>
      <c r="B282" s="81"/>
      <c r="C282" s="81"/>
      <c r="D282" s="82"/>
      <c r="E282" s="91"/>
      <c r="F282" s="81"/>
      <c r="G282" s="81"/>
      <c r="H282" s="81"/>
      <c r="I282" s="110" t="str">
        <f t="shared" si="15"/>
        <v/>
      </c>
      <c r="J282" s="59">
        <f t="shared" si="14"/>
        <v>1</v>
      </c>
      <c r="K282" s="59">
        <f t="shared" si="16"/>
        <v>1</v>
      </c>
      <c r="L282" s="86">
        <v>1</v>
      </c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8"/>
      <c r="AR282" s="88"/>
      <c r="AS282" s="88"/>
      <c r="AT282" s="88"/>
      <c r="AU282" s="88"/>
      <c r="AV282" s="88"/>
      <c r="AW282" s="88"/>
      <c r="AX282" s="88"/>
      <c r="AY282" s="162"/>
      <c r="AZ282" s="160">
        <v>1</v>
      </c>
    </row>
    <row r="283" spans="1:52" x14ac:dyDescent="0.25">
      <c r="A283" s="80"/>
      <c r="B283" s="81"/>
      <c r="C283" s="81"/>
      <c r="D283" s="82"/>
      <c r="E283" s="91"/>
      <c r="F283" s="81"/>
      <c r="G283" s="81"/>
      <c r="H283" s="81"/>
      <c r="I283" s="110" t="str">
        <f t="shared" si="15"/>
        <v/>
      </c>
      <c r="J283" s="59">
        <f t="shared" si="14"/>
        <v>1</v>
      </c>
      <c r="K283" s="59">
        <f t="shared" si="16"/>
        <v>1</v>
      </c>
      <c r="L283" s="86">
        <v>1</v>
      </c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8"/>
      <c r="AR283" s="88"/>
      <c r="AS283" s="88"/>
      <c r="AT283" s="88"/>
      <c r="AU283" s="88"/>
      <c r="AV283" s="88"/>
      <c r="AW283" s="88"/>
      <c r="AX283" s="88"/>
      <c r="AY283" s="162"/>
      <c r="AZ283" s="160">
        <v>1</v>
      </c>
    </row>
    <row r="284" spans="1:52" x14ac:dyDescent="0.25">
      <c r="A284" s="80"/>
      <c r="B284" s="81"/>
      <c r="C284" s="81"/>
      <c r="D284" s="82"/>
      <c r="E284" s="91"/>
      <c r="F284" s="81"/>
      <c r="G284" s="81"/>
      <c r="H284" s="81"/>
      <c r="I284" s="110" t="str">
        <f t="shared" si="15"/>
        <v/>
      </c>
      <c r="J284" s="59">
        <f t="shared" si="14"/>
        <v>1</v>
      </c>
      <c r="K284" s="59">
        <f t="shared" si="16"/>
        <v>1</v>
      </c>
      <c r="L284" s="86">
        <v>1</v>
      </c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8"/>
      <c r="AR284" s="88"/>
      <c r="AS284" s="88"/>
      <c r="AT284" s="88"/>
      <c r="AU284" s="88"/>
      <c r="AV284" s="88"/>
      <c r="AW284" s="88"/>
      <c r="AX284" s="88"/>
      <c r="AY284" s="162"/>
      <c r="AZ284" s="160">
        <v>1</v>
      </c>
    </row>
    <row r="285" spans="1:52" x14ac:dyDescent="0.25">
      <c r="A285" s="80"/>
      <c r="B285" s="81"/>
      <c r="C285" s="81"/>
      <c r="D285" s="82"/>
      <c r="E285" s="91"/>
      <c r="F285" s="81"/>
      <c r="G285" s="81"/>
      <c r="H285" s="81"/>
      <c r="I285" s="110" t="str">
        <f t="shared" si="15"/>
        <v/>
      </c>
      <c r="J285" s="59">
        <f t="shared" si="14"/>
        <v>1</v>
      </c>
      <c r="K285" s="59">
        <f t="shared" si="16"/>
        <v>1</v>
      </c>
      <c r="L285" s="86">
        <v>1</v>
      </c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8"/>
      <c r="AR285" s="88"/>
      <c r="AS285" s="88"/>
      <c r="AT285" s="88"/>
      <c r="AU285" s="88"/>
      <c r="AV285" s="88"/>
      <c r="AW285" s="88"/>
      <c r="AX285" s="88"/>
      <c r="AY285" s="162"/>
      <c r="AZ285" s="160">
        <v>1</v>
      </c>
    </row>
    <row r="286" spans="1:52" x14ac:dyDescent="0.25">
      <c r="A286" s="80"/>
      <c r="B286" s="81"/>
      <c r="C286" s="81"/>
      <c r="D286" s="82"/>
      <c r="E286" s="91"/>
      <c r="F286" s="81"/>
      <c r="G286" s="81"/>
      <c r="H286" s="81"/>
      <c r="I286" s="110" t="str">
        <f t="shared" si="15"/>
        <v/>
      </c>
      <c r="J286" s="59">
        <f t="shared" si="14"/>
        <v>1</v>
      </c>
      <c r="K286" s="59">
        <f t="shared" si="16"/>
        <v>1</v>
      </c>
      <c r="L286" s="86">
        <v>1</v>
      </c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8"/>
      <c r="AR286" s="88"/>
      <c r="AS286" s="88"/>
      <c r="AT286" s="88"/>
      <c r="AU286" s="88"/>
      <c r="AV286" s="88"/>
      <c r="AW286" s="88"/>
      <c r="AX286" s="88"/>
      <c r="AY286" s="162"/>
      <c r="AZ286" s="160">
        <v>1</v>
      </c>
    </row>
    <row r="287" spans="1:52" x14ac:dyDescent="0.25">
      <c r="A287" s="80"/>
      <c r="B287" s="81"/>
      <c r="C287" s="81"/>
      <c r="D287" s="82"/>
      <c r="E287" s="91"/>
      <c r="F287" s="81"/>
      <c r="G287" s="81"/>
      <c r="H287" s="81"/>
      <c r="I287" s="110" t="str">
        <f t="shared" si="15"/>
        <v/>
      </c>
      <c r="J287" s="59">
        <f t="shared" si="14"/>
        <v>1</v>
      </c>
      <c r="K287" s="59">
        <f t="shared" si="16"/>
        <v>1</v>
      </c>
      <c r="L287" s="86">
        <v>1</v>
      </c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8"/>
      <c r="AR287" s="88"/>
      <c r="AS287" s="88"/>
      <c r="AT287" s="88"/>
      <c r="AU287" s="88"/>
      <c r="AV287" s="88"/>
      <c r="AW287" s="88"/>
      <c r="AX287" s="88"/>
      <c r="AY287" s="162"/>
      <c r="AZ287" s="160">
        <v>1</v>
      </c>
    </row>
    <row r="288" spans="1:52" x14ac:dyDescent="0.25">
      <c r="A288" s="80"/>
      <c r="B288" s="81"/>
      <c r="C288" s="81"/>
      <c r="D288" s="82"/>
      <c r="E288" s="91"/>
      <c r="F288" s="81"/>
      <c r="G288" s="81"/>
      <c r="H288" s="81"/>
      <c r="I288" s="110" t="str">
        <f t="shared" si="15"/>
        <v/>
      </c>
      <c r="J288" s="59">
        <f t="shared" si="14"/>
        <v>1</v>
      </c>
      <c r="K288" s="59">
        <f t="shared" si="16"/>
        <v>1</v>
      </c>
      <c r="L288" s="86">
        <v>1</v>
      </c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8"/>
      <c r="AR288" s="88"/>
      <c r="AS288" s="88"/>
      <c r="AT288" s="88"/>
      <c r="AU288" s="88"/>
      <c r="AV288" s="88"/>
      <c r="AW288" s="88"/>
      <c r="AX288" s="88"/>
      <c r="AY288" s="162"/>
      <c r="AZ288" s="160">
        <v>1</v>
      </c>
    </row>
    <row r="289" spans="1:52" x14ac:dyDescent="0.25">
      <c r="A289" s="80"/>
      <c r="B289" s="81"/>
      <c r="C289" s="81"/>
      <c r="D289" s="82"/>
      <c r="E289" s="91"/>
      <c r="F289" s="81"/>
      <c r="G289" s="81"/>
      <c r="H289" s="81"/>
      <c r="I289" s="110" t="str">
        <f t="shared" si="15"/>
        <v/>
      </c>
      <c r="J289" s="59">
        <f t="shared" si="14"/>
        <v>1</v>
      </c>
      <c r="K289" s="59">
        <f t="shared" si="16"/>
        <v>1</v>
      </c>
      <c r="L289" s="86">
        <v>1</v>
      </c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8"/>
      <c r="AR289" s="88"/>
      <c r="AS289" s="88"/>
      <c r="AT289" s="88"/>
      <c r="AU289" s="88"/>
      <c r="AV289" s="88"/>
      <c r="AW289" s="88"/>
      <c r="AX289" s="88"/>
      <c r="AY289" s="162"/>
      <c r="AZ289" s="160">
        <v>1</v>
      </c>
    </row>
    <row r="290" spans="1:52" x14ac:dyDescent="0.25">
      <c r="A290" s="80"/>
      <c r="B290" s="81"/>
      <c r="C290" s="81"/>
      <c r="D290" s="82"/>
      <c r="E290" s="91"/>
      <c r="F290" s="81"/>
      <c r="G290" s="81"/>
      <c r="H290" s="81"/>
      <c r="I290" s="110" t="str">
        <f t="shared" si="15"/>
        <v/>
      </c>
      <c r="J290" s="59">
        <f t="shared" si="14"/>
        <v>1</v>
      </c>
      <c r="K290" s="59">
        <f t="shared" si="16"/>
        <v>1</v>
      </c>
      <c r="L290" s="86">
        <v>1</v>
      </c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8"/>
      <c r="AR290" s="88"/>
      <c r="AS290" s="88"/>
      <c r="AT290" s="88"/>
      <c r="AU290" s="88"/>
      <c r="AV290" s="88"/>
      <c r="AW290" s="88"/>
      <c r="AX290" s="88"/>
      <c r="AY290" s="162"/>
      <c r="AZ290" s="160">
        <v>1</v>
      </c>
    </row>
    <row r="291" spans="1:52" x14ac:dyDescent="0.25">
      <c r="A291" s="80"/>
      <c r="B291" s="81"/>
      <c r="C291" s="81"/>
      <c r="D291" s="82"/>
      <c r="E291" s="91"/>
      <c r="F291" s="81"/>
      <c r="G291" s="81"/>
      <c r="H291" s="81"/>
      <c r="I291" s="110" t="str">
        <f t="shared" si="15"/>
        <v/>
      </c>
      <c r="J291" s="59">
        <f t="shared" si="14"/>
        <v>1</v>
      </c>
      <c r="K291" s="59">
        <f t="shared" si="16"/>
        <v>1</v>
      </c>
      <c r="L291" s="86">
        <v>1</v>
      </c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8"/>
      <c r="AR291" s="88"/>
      <c r="AS291" s="88"/>
      <c r="AT291" s="88"/>
      <c r="AU291" s="88"/>
      <c r="AV291" s="88"/>
      <c r="AW291" s="88"/>
      <c r="AX291" s="88"/>
      <c r="AY291" s="162"/>
      <c r="AZ291" s="160">
        <v>1</v>
      </c>
    </row>
    <row r="292" spans="1:52" x14ac:dyDescent="0.25">
      <c r="A292" s="80"/>
      <c r="B292" s="81"/>
      <c r="C292" s="81"/>
      <c r="D292" s="82"/>
      <c r="E292" s="91"/>
      <c r="F292" s="81"/>
      <c r="G292" s="81"/>
      <c r="H292" s="81"/>
      <c r="I292" s="110" t="str">
        <f t="shared" si="15"/>
        <v/>
      </c>
      <c r="J292" s="59">
        <f t="shared" si="14"/>
        <v>1</v>
      </c>
      <c r="K292" s="59">
        <f t="shared" si="16"/>
        <v>1</v>
      </c>
      <c r="L292" s="86">
        <v>1</v>
      </c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8"/>
      <c r="AR292" s="88"/>
      <c r="AS292" s="88"/>
      <c r="AT292" s="88"/>
      <c r="AU292" s="88"/>
      <c r="AV292" s="88"/>
      <c r="AW292" s="88"/>
      <c r="AX292" s="88"/>
      <c r="AY292" s="162"/>
      <c r="AZ292" s="160">
        <v>1</v>
      </c>
    </row>
    <row r="293" spans="1:52" x14ac:dyDescent="0.25">
      <c r="A293" s="80"/>
      <c r="B293" s="81"/>
      <c r="C293" s="81"/>
      <c r="D293" s="82"/>
      <c r="E293" s="91"/>
      <c r="F293" s="81"/>
      <c r="G293" s="81"/>
      <c r="H293" s="81"/>
      <c r="I293" s="110" t="str">
        <f t="shared" si="15"/>
        <v/>
      </c>
      <c r="J293" s="59">
        <f t="shared" si="14"/>
        <v>1</v>
      </c>
      <c r="K293" s="59">
        <f t="shared" si="16"/>
        <v>1</v>
      </c>
      <c r="L293" s="86">
        <v>1</v>
      </c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8"/>
      <c r="AR293" s="88"/>
      <c r="AS293" s="88"/>
      <c r="AT293" s="88"/>
      <c r="AU293" s="88"/>
      <c r="AV293" s="88"/>
      <c r="AW293" s="88"/>
      <c r="AX293" s="88"/>
      <c r="AY293" s="162"/>
      <c r="AZ293" s="160">
        <v>1</v>
      </c>
    </row>
    <row r="294" spans="1:52" x14ac:dyDescent="0.25">
      <c r="A294" s="80"/>
      <c r="B294" s="81"/>
      <c r="C294" s="81"/>
      <c r="D294" s="82"/>
      <c r="E294" s="91"/>
      <c r="F294" s="81"/>
      <c r="G294" s="81"/>
      <c r="H294" s="81"/>
      <c r="I294" s="110" t="str">
        <f t="shared" si="15"/>
        <v/>
      </c>
      <c r="J294" s="59">
        <f t="shared" si="14"/>
        <v>1</v>
      </c>
      <c r="K294" s="59">
        <f t="shared" si="16"/>
        <v>1</v>
      </c>
      <c r="L294" s="86">
        <v>1</v>
      </c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8"/>
      <c r="AR294" s="88"/>
      <c r="AS294" s="88"/>
      <c r="AT294" s="88"/>
      <c r="AU294" s="88"/>
      <c r="AV294" s="88"/>
      <c r="AW294" s="88"/>
      <c r="AX294" s="88"/>
      <c r="AY294" s="162"/>
      <c r="AZ294" s="160">
        <v>1</v>
      </c>
    </row>
    <row r="295" spans="1:52" x14ac:dyDescent="0.25">
      <c r="A295" s="80"/>
      <c r="B295" s="81"/>
      <c r="C295" s="81"/>
      <c r="D295" s="82"/>
      <c r="E295" s="91"/>
      <c r="F295" s="81"/>
      <c r="G295" s="81"/>
      <c r="H295" s="81"/>
      <c r="I295" s="110" t="str">
        <f t="shared" si="15"/>
        <v/>
      </c>
      <c r="J295" s="59">
        <f t="shared" si="14"/>
        <v>1</v>
      </c>
      <c r="K295" s="59">
        <f t="shared" si="16"/>
        <v>1</v>
      </c>
      <c r="L295" s="86">
        <v>1</v>
      </c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8"/>
      <c r="AR295" s="88"/>
      <c r="AS295" s="88"/>
      <c r="AT295" s="88"/>
      <c r="AU295" s="88"/>
      <c r="AV295" s="88"/>
      <c r="AW295" s="88"/>
      <c r="AX295" s="88"/>
      <c r="AY295" s="162"/>
      <c r="AZ295" s="160">
        <v>1</v>
      </c>
    </row>
    <row r="296" spans="1:52" x14ac:dyDescent="0.25">
      <c r="A296" s="80"/>
      <c r="B296" s="81"/>
      <c r="C296" s="81"/>
      <c r="D296" s="82"/>
      <c r="E296" s="91"/>
      <c r="F296" s="81"/>
      <c r="G296" s="81"/>
      <c r="H296" s="81"/>
      <c r="I296" s="110" t="str">
        <f t="shared" si="15"/>
        <v/>
      </c>
      <c r="J296" s="59">
        <f t="shared" ref="J296:J359" si="17">IF(COUNTA(L296:AP296)=0,"",COUNTA(L296:AP296))</f>
        <v>1</v>
      </c>
      <c r="K296" s="59">
        <f t="shared" si="16"/>
        <v>1</v>
      </c>
      <c r="L296" s="86">
        <v>1</v>
      </c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8"/>
      <c r="AR296" s="88"/>
      <c r="AS296" s="88"/>
      <c r="AT296" s="88"/>
      <c r="AU296" s="88"/>
      <c r="AV296" s="88"/>
      <c r="AW296" s="88"/>
      <c r="AX296" s="88"/>
      <c r="AY296" s="162"/>
      <c r="AZ296" s="160">
        <v>1</v>
      </c>
    </row>
    <row r="297" spans="1:52" x14ac:dyDescent="0.25">
      <c r="A297" s="80"/>
      <c r="B297" s="81"/>
      <c r="C297" s="81"/>
      <c r="D297" s="82"/>
      <c r="E297" s="91"/>
      <c r="F297" s="81"/>
      <c r="G297" s="81"/>
      <c r="H297" s="81"/>
      <c r="I297" s="110" t="str">
        <f t="shared" si="15"/>
        <v/>
      </c>
      <c r="J297" s="59">
        <f t="shared" si="17"/>
        <v>1</v>
      </c>
      <c r="K297" s="59">
        <f t="shared" si="16"/>
        <v>1</v>
      </c>
      <c r="L297" s="86">
        <v>1</v>
      </c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8"/>
      <c r="AR297" s="88"/>
      <c r="AS297" s="88"/>
      <c r="AT297" s="88"/>
      <c r="AU297" s="88"/>
      <c r="AV297" s="88"/>
      <c r="AW297" s="88"/>
      <c r="AX297" s="88"/>
      <c r="AY297" s="162"/>
      <c r="AZ297" s="160">
        <v>1</v>
      </c>
    </row>
    <row r="298" spans="1:52" x14ac:dyDescent="0.25">
      <c r="A298" s="80"/>
      <c r="B298" s="81"/>
      <c r="C298" s="81"/>
      <c r="D298" s="82"/>
      <c r="E298" s="91"/>
      <c r="F298" s="81"/>
      <c r="G298" s="81"/>
      <c r="H298" s="81"/>
      <c r="I298" s="110" t="str">
        <f t="shared" si="15"/>
        <v/>
      </c>
      <c r="J298" s="59">
        <f t="shared" si="17"/>
        <v>1</v>
      </c>
      <c r="K298" s="59">
        <f t="shared" si="16"/>
        <v>1</v>
      </c>
      <c r="L298" s="86">
        <v>1</v>
      </c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8"/>
      <c r="AR298" s="88"/>
      <c r="AS298" s="88"/>
      <c r="AT298" s="88"/>
      <c r="AU298" s="88"/>
      <c r="AV298" s="88"/>
      <c r="AW298" s="88"/>
      <c r="AX298" s="88"/>
      <c r="AY298" s="162"/>
      <c r="AZ298" s="160">
        <v>1</v>
      </c>
    </row>
    <row r="299" spans="1:52" x14ac:dyDescent="0.25">
      <c r="A299" s="80"/>
      <c r="B299" s="81"/>
      <c r="C299" s="81"/>
      <c r="D299" s="82"/>
      <c r="E299" s="91"/>
      <c r="F299" s="81"/>
      <c r="G299" s="81"/>
      <c r="H299" s="81"/>
      <c r="I299" s="110" t="str">
        <f t="shared" si="15"/>
        <v/>
      </c>
      <c r="J299" s="59">
        <f t="shared" si="17"/>
        <v>1</v>
      </c>
      <c r="K299" s="59">
        <f t="shared" si="16"/>
        <v>1</v>
      </c>
      <c r="L299" s="86">
        <v>1</v>
      </c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8"/>
      <c r="AR299" s="88"/>
      <c r="AS299" s="88"/>
      <c r="AT299" s="88"/>
      <c r="AU299" s="88"/>
      <c r="AV299" s="88"/>
      <c r="AW299" s="88"/>
      <c r="AX299" s="88"/>
      <c r="AY299" s="162"/>
      <c r="AZ299" s="160">
        <v>1</v>
      </c>
    </row>
    <row r="300" spans="1:52" x14ac:dyDescent="0.25">
      <c r="A300" s="80"/>
      <c r="B300" s="81"/>
      <c r="C300" s="81"/>
      <c r="D300" s="82"/>
      <c r="E300" s="91"/>
      <c r="F300" s="81"/>
      <c r="G300" s="81"/>
      <c r="H300" s="81"/>
      <c r="I300" s="110" t="str">
        <f t="shared" si="15"/>
        <v/>
      </c>
      <c r="J300" s="59">
        <f t="shared" si="17"/>
        <v>1</v>
      </c>
      <c r="K300" s="59">
        <f t="shared" si="16"/>
        <v>1</v>
      </c>
      <c r="L300" s="86">
        <v>1</v>
      </c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8"/>
      <c r="AR300" s="88"/>
      <c r="AS300" s="88"/>
      <c r="AT300" s="88"/>
      <c r="AU300" s="88"/>
      <c r="AV300" s="88"/>
      <c r="AW300" s="88"/>
      <c r="AX300" s="88"/>
      <c r="AY300" s="162"/>
      <c r="AZ300" s="160">
        <v>1</v>
      </c>
    </row>
    <row r="301" spans="1:52" x14ac:dyDescent="0.25">
      <c r="A301" s="80"/>
      <c r="B301" s="81"/>
      <c r="C301" s="81"/>
      <c r="D301" s="82"/>
      <c r="E301" s="91"/>
      <c r="F301" s="81"/>
      <c r="G301" s="81"/>
      <c r="H301" s="81"/>
      <c r="I301" s="110" t="str">
        <f t="shared" si="15"/>
        <v/>
      </c>
      <c r="J301" s="59">
        <f t="shared" si="17"/>
        <v>1</v>
      </c>
      <c r="K301" s="59">
        <f t="shared" si="16"/>
        <v>1</v>
      </c>
      <c r="L301" s="86">
        <v>1</v>
      </c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8"/>
      <c r="AR301" s="88"/>
      <c r="AS301" s="88"/>
      <c r="AT301" s="88"/>
      <c r="AU301" s="88"/>
      <c r="AV301" s="88"/>
      <c r="AW301" s="88"/>
      <c r="AX301" s="88"/>
      <c r="AY301" s="162"/>
      <c r="AZ301" s="160">
        <v>1</v>
      </c>
    </row>
    <row r="302" spans="1:52" x14ac:dyDescent="0.25">
      <c r="A302" s="80"/>
      <c r="B302" s="81"/>
      <c r="C302" s="81"/>
      <c r="D302" s="82"/>
      <c r="E302" s="91"/>
      <c r="F302" s="81"/>
      <c r="G302" s="81"/>
      <c r="H302" s="81"/>
      <c r="I302" s="110" t="str">
        <f t="shared" si="15"/>
        <v/>
      </c>
      <c r="J302" s="59">
        <f t="shared" si="17"/>
        <v>1</v>
      </c>
      <c r="K302" s="59">
        <f t="shared" si="16"/>
        <v>1</v>
      </c>
      <c r="L302" s="86">
        <v>1</v>
      </c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8"/>
      <c r="AR302" s="88"/>
      <c r="AS302" s="88"/>
      <c r="AT302" s="88"/>
      <c r="AU302" s="88"/>
      <c r="AV302" s="88"/>
      <c r="AW302" s="88"/>
      <c r="AX302" s="88"/>
      <c r="AY302" s="162"/>
      <c r="AZ302" s="160">
        <v>1</v>
      </c>
    </row>
    <row r="303" spans="1:52" x14ac:dyDescent="0.25">
      <c r="A303" s="80"/>
      <c r="B303" s="81"/>
      <c r="C303" s="81"/>
      <c r="D303" s="82"/>
      <c r="E303" s="91"/>
      <c r="F303" s="81"/>
      <c r="G303" s="81"/>
      <c r="H303" s="81"/>
      <c r="I303" s="110" t="str">
        <f t="shared" si="15"/>
        <v/>
      </c>
      <c r="J303" s="59">
        <f t="shared" si="17"/>
        <v>1</v>
      </c>
      <c r="K303" s="59">
        <f t="shared" si="16"/>
        <v>1</v>
      </c>
      <c r="L303" s="86">
        <v>1</v>
      </c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8"/>
      <c r="AR303" s="88"/>
      <c r="AS303" s="88"/>
      <c r="AT303" s="88"/>
      <c r="AU303" s="88"/>
      <c r="AV303" s="88"/>
      <c r="AW303" s="88"/>
      <c r="AX303" s="88"/>
      <c r="AY303" s="162"/>
      <c r="AZ303" s="160">
        <v>1</v>
      </c>
    </row>
    <row r="304" spans="1:52" x14ac:dyDescent="0.25">
      <c r="A304" s="80"/>
      <c r="B304" s="81"/>
      <c r="C304" s="81"/>
      <c r="D304" s="82"/>
      <c r="E304" s="91"/>
      <c r="F304" s="81"/>
      <c r="G304" s="81"/>
      <c r="H304" s="81"/>
      <c r="I304" s="110" t="str">
        <f t="shared" si="15"/>
        <v/>
      </c>
      <c r="J304" s="59">
        <f t="shared" si="17"/>
        <v>1</v>
      </c>
      <c r="K304" s="59">
        <f t="shared" si="16"/>
        <v>1</v>
      </c>
      <c r="L304" s="86">
        <v>1</v>
      </c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8"/>
      <c r="AR304" s="88"/>
      <c r="AS304" s="88"/>
      <c r="AT304" s="88"/>
      <c r="AU304" s="88"/>
      <c r="AV304" s="88"/>
      <c r="AW304" s="88"/>
      <c r="AX304" s="88"/>
      <c r="AY304" s="162"/>
      <c r="AZ304" s="160">
        <v>1</v>
      </c>
    </row>
    <row r="305" spans="1:52" x14ac:dyDescent="0.25">
      <c r="A305" s="80"/>
      <c r="B305" s="81"/>
      <c r="C305" s="81"/>
      <c r="D305" s="82"/>
      <c r="E305" s="91"/>
      <c r="F305" s="81"/>
      <c r="G305" s="81"/>
      <c r="H305" s="81"/>
      <c r="I305" s="110" t="str">
        <f t="shared" si="15"/>
        <v/>
      </c>
      <c r="J305" s="59">
        <f t="shared" si="17"/>
        <v>1</v>
      </c>
      <c r="K305" s="59">
        <f t="shared" si="16"/>
        <v>1</v>
      </c>
      <c r="L305" s="86">
        <v>1</v>
      </c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8"/>
      <c r="AR305" s="88"/>
      <c r="AS305" s="88"/>
      <c r="AT305" s="88"/>
      <c r="AU305" s="88"/>
      <c r="AV305" s="88"/>
      <c r="AW305" s="88"/>
      <c r="AX305" s="88"/>
      <c r="AY305" s="162"/>
      <c r="AZ305" s="160">
        <v>1</v>
      </c>
    </row>
    <row r="306" spans="1:52" x14ac:dyDescent="0.25">
      <c r="A306" s="80"/>
      <c r="B306" s="81"/>
      <c r="C306" s="81"/>
      <c r="D306" s="82"/>
      <c r="E306" s="91"/>
      <c r="F306" s="81"/>
      <c r="G306" s="81"/>
      <c r="H306" s="81"/>
      <c r="I306" s="110" t="str">
        <f t="shared" si="15"/>
        <v/>
      </c>
      <c r="J306" s="59">
        <f t="shared" si="17"/>
        <v>1</v>
      </c>
      <c r="K306" s="59">
        <f t="shared" si="16"/>
        <v>1</v>
      </c>
      <c r="L306" s="86">
        <v>1</v>
      </c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8"/>
      <c r="AR306" s="88"/>
      <c r="AS306" s="88"/>
      <c r="AT306" s="88"/>
      <c r="AU306" s="88"/>
      <c r="AV306" s="88"/>
      <c r="AW306" s="88"/>
      <c r="AX306" s="88"/>
      <c r="AY306" s="162"/>
      <c r="AZ306" s="160">
        <v>1</v>
      </c>
    </row>
    <row r="307" spans="1:52" x14ac:dyDescent="0.25">
      <c r="A307" s="80"/>
      <c r="B307" s="81"/>
      <c r="C307" s="81"/>
      <c r="D307" s="82"/>
      <c r="E307" s="91"/>
      <c r="F307" s="81"/>
      <c r="G307" s="81"/>
      <c r="H307" s="81"/>
      <c r="I307" s="110" t="str">
        <f t="shared" si="15"/>
        <v/>
      </c>
      <c r="J307" s="59">
        <f t="shared" si="17"/>
        <v>1</v>
      </c>
      <c r="K307" s="59">
        <f t="shared" si="16"/>
        <v>1</v>
      </c>
      <c r="L307" s="86">
        <v>1</v>
      </c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8"/>
      <c r="AR307" s="88"/>
      <c r="AS307" s="88"/>
      <c r="AT307" s="88"/>
      <c r="AU307" s="88"/>
      <c r="AV307" s="88"/>
      <c r="AW307" s="88"/>
      <c r="AX307" s="88"/>
      <c r="AY307" s="162"/>
      <c r="AZ307" s="160">
        <v>1</v>
      </c>
    </row>
    <row r="308" spans="1:52" x14ac:dyDescent="0.25">
      <c r="A308" s="80"/>
      <c r="B308" s="81"/>
      <c r="C308" s="81"/>
      <c r="D308" s="82"/>
      <c r="E308" s="91"/>
      <c r="F308" s="81"/>
      <c r="G308" s="81"/>
      <c r="H308" s="81"/>
      <c r="I308" s="110" t="str">
        <f t="shared" si="15"/>
        <v/>
      </c>
      <c r="J308" s="59">
        <f t="shared" si="17"/>
        <v>1</v>
      </c>
      <c r="K308" s="59">
        <f t="shared" si="16"/>
        <v>1</v>
      </c>
      <c r="L308" s="86">
        <v>1</v>
      </c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8"/>
      <c r="AR308" s="88"/>
      <c r="AS308" s="88"/>
      <c r="AT308" s="88"/>
      <c r="AU308" s="88"/>
      <c r="AV308" s="88"/>
      <c r="AW308" s="88"/>
      <c r="AX308" s="88"/>
      <c r="AY308" s="162"/>
      <c r="AZ308" s="160">
        <v>1</v>
      </c>
    </row>
    <row r="309" spans="1:52" x14ac:dyDescent="0.25">
      <c r="A309" s="80"/>
      <c r="B309" s="81"/>
      <c r="C309" s="81"/>
      <c r="D309" s="82"/>
      <c r="E309" s="91"/>
      <c r="F309" s="81"/>
      <c r="G309" s="81"/>
      <c r="H309" s="81"/>
      <c r="I309" s="110" t="str">
        <f t="shared" si="15"/>
        <v/>
      </c>
      <c r="J309" s="59">
        <f t="shared" si="17"/>
        <v>1</v>
      </c>
      <c r="K309" s="59">
        <f t="shared" si="16"/>
        <v>1</v>
      </c>
      <c r="L309" s="86">
        <v>1</v>
      </c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8"/>
      <c r="AR309" s="88"/>
      <c r="AS309" s="88"/>
      <c r="AT309" s="88"/>
      <c r="AU309" s="88"/>
      <c r="AV309" s="88"/>
      <c r="AW309" s="88"/>
      <c r="AX309" s="88"/>
      <c r="AY309" s="162"/>
      <c r="AZ309" s="160">
        <v>1</v>
      </c>
    </row>
    <row r="310" spans="1:52" x14ac:dyDescent="0.25">
      <c r="A310" s="80"/>
      <c r="B310" s="81"/>
      <c r="C310" s="81"/>
      <c r="D310" s="82"/>
      <c r="E310" s="91"/>
      <c r="F310" s="81"/>
      <c r="G310" s="81"/>
      <c r="H310" s="81"/>
      <c r="I310" s="110" t="str">
        <f t="shared" si="15"/>
        <v/>
      </c>
      <c r="J310" s="59">
        <f t="shared" si="17"/>
        <v>1</v>
      </c>
      <c r="K310" s="59">
        <f t="shared" si="16"/>
        <v>1</v>
      </c>
      <c r="L310" s="86">
        <v>1</v>
      </c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8"/>
      <c r="AR310" s="88"/>
      <c r="AS310" s="88"/>
      <c r="AT310" s="88"/>
      <c r="AU310" s="88"/>
      <c r="AV310" s="88"/>
      <c r="AW310" s="88"/>
      <c r="AX310" s="88"/>
      <c r="AY310" s="162"/>
      <c r="AZ310" s="160">
        <v>1</v>
      </c>
    </row>
    <row r="311" spans="1:52" x14ac:dyDescent="0.25">
      <c r="A311" s="80"/>
      <c r="B311" s="81"/>
      <c r="C311" s="81"/>
      <c r="D311" s="82"/>
      <c r="E311" s="91"/>
      <c r="F311" s="81"/>
      <c r="G311" s="81"/>
      <c r="H311" s="81"/>
      <c r="I311" s="110" t="str">
        <f t="shared" si="15"/>
        <v/>
      </c>
      <c r="J311" s="59">
        <f t="shared" si="17"/>
        <v>1</v>
      </c>
      <c r="K311" s="59">
        <f t="shared" si="16"/>
        <v>1</v>
      </c>
      <c r="L311" s="86">
        <v>1</v>
      </c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8"/>
      <c r="AR311" s="88"/>
      <c r="AS311" s="88"/>
      <c r="AT311" s="88"/>
      <c r="AU311" s="88"/>
      <c r="AV311" s="88"/>
      <c r="AW311" s="88"/>
      <c r="AX311" s="88"/>
      <c r="AY311" s="162"/>
      <c r="AZ311" s="160">
        <v>1</v>
      </c>
    </row>
    <row r="312" spans="1:52" x14ac:dyDescent="0.25">
      <c r="A312" s="80"/>
      <c r="B312" s="81"/>
      <c r="C312" s="81"/>
      <c r="D312" s="82"/>
      <c r="E312" s="91"/>
      <c r="F312" s="81"/>
      <c r="G312" s="81"/>
      <c r="H312" s="81"/>
      <c r="I312" s="110" t="str">
        <f t="shared" si="15"/>
        <v/>
      </c>
      <c r="J312" s="59">
        <f t="shared" si="17"/>
        <v>1</v>
      </c>
      <c r="K312" s="59">
        <f t="shared" si="16"/>
        <v>1</v>
      </c>
      <c r="L312" s="86">
        <v>1</v>
      </c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8"/>
      <c r="AR312" s="88"/>
      <c r="AS312" s="88"/>
      <c r="AT312" s="88"/>
      <c r="AU312" s="88"/>
      <c r="AV312" s="88"/>
      <c r="AW312" s="88"/>
      <c r="AX312" s="88"/>
      <c r="AY312" s="162"/>
      <c r="AZ312" s="160">
        <v>1</v>
      </c>
    </row>
    <row r="313" spans="1:52" x14ac:dyDescent="0.25">
      <c r="A313" s="80"/>
      <c r="B313" s="81"/>
      <c r="C313" s="81"/>
      <c r="D313" s="82"/>
      <c r="E313" s="91"/>
      <c r="F313" s="81"/>
      <c r="G313" s="81"/>
      <c r="H313" s="81"/>
      <c r="I313" s="110" t="str">
        <f t="shared" si="15"/>
        <v/>
      </c>
      <c r="J313" s="59">
        <f t="shared" si="17"/>
        <v>1</v>
      </c>
      <c r="K313" s="59">
        <f t="shared" si="16"/>
        <v>1</v>
      </c>
      <c r="L313" s="86">
        <v>1</v>
      </c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8"/>
      <c r="AR313" s="88"/>
      <c r="AS313" s="88"/>
      <c r="AT313" s="88"/>
      <c r="AU313" s="88"/>
      <c r="AV313" s="88"/>
      <c r="AW313" s="88"/>
      <c r="AX313" s="88"/>
      <c r="AY313" s="162"/>
      <c r="AZ313" s="160">
        <v>1</v>
      </c>
    </row>
    <row r="314" spans="1:52" x14ac:dyDescent="0.25">
      <c r="A314" s="80"/>
      <c r="B314" s="81"/>
      <c r="C314" s="81"/>
      <c r="D314" s="82"/>
      <c r="E314" s="91"/>
      <c r="F314" s="81"/>
      <c r="G314" s="81"/>
      <c r="H314" s="81"/>
      <c r="I314" s="110" t="str">
        <f t="shared" si="15"/>
        <v/>
      </c>
      <c r="J314" s="59">
        <f t="shared" si="17"/>
        <v>1</v>
      </c>
      <c r="K314" s="59">
        <f t="shared" si="16"/>
        <v>1</v>
      </c>
      <c r="L314" s="86">
        <v>1</v>
      </c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8"/>
      <c r="AR314" s="88"/>
      <c r="AS314" s="88"/>
      <c r="AT314" s="88"/>
      <c r="AU314" s="88"/>
      <c r="AV314" s="88"/>
      <c r="AW314" s="88"/>
      <c r="AX314" s="88"/>
      <c r="AY314" s="162"/>
      <c r="AZ314" s="160">
        <v>1</v>
      </c>
    </row>
    <row r="315" spans="1:52" x14ac:dyDescent="0.25">
      <c r="A315" s="80"/>
      <c r="B315" s="81"/>
      <c r="C315" s="81"/>
      <c r="D315" s="82"/>
      <c r="E315" s="91"/>
      <c r="F315" s="81"/>
      <c r="G315" s="81"/>
      <c r="H315" s="81"/>
      <c r="I315" s="110" t="str">
        <f t="shared" si="15"/>
        <v/>
      </c>
      <c r="J315" s="59">
        <f t="shared" si="17"/>
        <v>1</v>
      </c>
      <c r="K315" s="59">
        <f t="shared" si="16"/>
        <v>1</v>
      </c>
      <c r="L315" s="86">
        <v>1</v>
      </c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8"/>
      <c r="AR315" s="88"/>
      <c r="AS315" s="88"/>
      <c r="AT315" s="88"/>
      <c r="AU315" s="88"/>
      <c r="AV315" s="88"/>
      <c r="AW315" s="88"/>
      <c r="AX315" s="88"/>
      <c r="AY315" s="162"/>
      <c r="AZ315" s="160">
        <v>1</v>
      </c>
    </row>
    <row r="316" spans="1:52" x14ac:dyDescent="0.25">
      <c r="A316" s="80"/>
      <c r="B316" s="81"/>
      <c r="C316" s="81"/>
      <c r="D316" s="82"/>
      <c r="E316" s="91"/>
      <c r="F316" s="81"/>
      <c r="G316" s="81"/>
      <c r="H316" s="81"/>
      <c r="I316" s="110" t="str">
        <f t="shared" si="15"/>
        <v/>
      </c>
      <c r="J316" s="59">
        <f t="shared" si="17"/>
        <v>1</v>
      </c>
      <c r="K316" s="59">
        <f t="shared" si="16"/>
        <v>1</v>
      </c>
      <c r="L316" s="86">
        <v>1</v>
      </c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8"/>
      <c r="AR316" s="88"/>
      <c r="AS316" s="88"/>
      <c r="AT316" s="88"/>
      <c r="AU316" s="88"/>
      <c r="AV316" s="88"/>
      <c r="AW316" s="88"/>
      <c r="AX316" s="88"/>
      <c r="AY316" s="162"/>
      <c r="AZ316" s="160">
        <v>1</v>
      </c>
    </row>
    <row r="317" spans="1:52" x14ac:dyDescent="0.25">
      <c r="A317" s="80"/>
      <c r="B317" s="81"/>
      <c r="C317" s="81"/>
      <c r="D317" s="82"/>
      <c r="E317" s="91"/>
      <c r="F317" s="81"/>
      <c r="G317" s="81"/>
      <c r="H317" s="81"/>
      <c r="I317" s="110" t="str">
        <f t="shared" si="15"/>
        <v/>
      </c>
      <c r="J317" s="59">
        <f t="shared" si="17"/>
        <v>1</v>
      </c>
      <c r="K317" s="59">
        <f t="shared" si="16"/>
        <v>1</v>
      </c>
      <c r="L317" s="86">
        <v>1</v>
      </c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8"/>
      <c r="AR317" s="88"/>
      <c r="AS317" s="88"/>
      <c r="AT317" s="88"/>
      <c r="AU317" s="88"/>
      <c r="AV317" s="88"/>
      <c r="AW317" s="88"/>
      <c r="AX317" s="88"/>
      <c r="AY317" s="162"/>
      <c r="AZ317" s="160">
        <v>1</v>
      </c>
    </row>
    <row r="318" spans="1:52" x14ac:dyDescent="0.25">
      <c r="A318" s="80"/>
      <c r="B318" s="81"/>
      <c r="C318" s="81"/>
      <c r="D318" s="82"/>
      <c r="E318" s="91"/>
      <c r="F318" s="81"/>
      <c r="G318" s="81"/>
      <c r="H318" s="81"/>
      <c r="I318" s="110" t="str">
        <f t="shared" si="15"/>
        <v/>
      </c>
      <c r="J318" s="59">
        <f t="shared" si="17"/>
        <v>1</v>
      </c>
      <c r="K318" s="59">
        <f t="shared" si="16"/>
        <v>1</v>
      </c>
      <c r="L318" s="86">
        <v>1</v>
      </c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8"/>
      <c r="AR318" s="88"/>
      <c r="AS318" s="88"/>
      <c r="AT318" s="88"/>
      <c r="AU318" s="88"/>
      <c r="AV318" s="88"/>
      <c r="AW318" s="88"/>
      <c r="AX318" s="88"/>
      <c r="AY318" s="162"/>
      <c r="AZ318" s="160">
        <v>1</v>
      </c>
    </row>
    <row r="319" spans="1:52" x14ac:dyDescent="0.25">
      <c r="A319" s="80"/>
      <c r="B319" s="81"/>
      <c r="C319" s="81"/>
      <c r="D319" s="82"/>
      <c r="E319" s="91"/>
      <c r="F319" s="81"/>
      <c r="G319" s="81"/>
      <c r="H319" s="81"/>
      <c r="I319" s="110" t="str">
        <f t="shared" si="15"/>
        <v/>
      </c>
      <c r="J319" s="59">
        <f t="shared" si="17"/>
        <v>1</v>
      </c>
      <c r="K319" s="59">
        <f t="shared" si="16"/>
        <v>1</v>
      </c>
      <c r="L319" s="86">
        <v>1</v>
      </c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8"/>
      <c r="AR319" s="88"/>
      <c r="AS319" s="88"/>
      <c r="AT319" s="88"/>
      <c r="AU319" s="88"/>
      <c r="AV319" s="88"/>
      <c r="AW319" s="88"/>
      <c r="AX319" s="88"/>
      <c r="AY319" s="162"/>
      <c r="AZ319" s="160">
        <v>1</v>
      </c>
    </row>
    <row r="320" spans="1:52" x14ac:dyDescent="0.25">
      <c r="A320" s="80"/>
      <c r="B320" s="81"/>
      <c r="C320" s="81"/>
      <c r="D320" s="82"/>
      <c r="E320" s="91"/>
      <c r="F320" s="81"/>
      <c r="G320" s="81"/>
      <c r="H320" s="81"/>
      <c r="I320" s="110" t="str">
        <f t="shared" si="15"/>
        <v/>
      </c>
      <c r="J320" s="59">
        <f t="shared" si="17"/>
        <v>1</v>
      </c>
      <c r="K320" s="59">
        <f t="shared" si="16"/>
        <v>1</v>
      </c>
      <c r="L320" s="86">
        <v>1</v>
      </c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8"/>
      <c r="AR320" s="88"/>
      <c r="AS320" s="88"/>
      <c r="AT320" s="88"/>
      <c r="AU320" s="88"/>
      <c r="AV320" s="88"/>
      <c r="AW320" s="88"/>
      <c r="AX320" s="88"/>
      <c r="AY320" s="162"/>
      <c r="AZ320" s="160">
        <v>1</v>
      </c>
    </row>
    <row r="321" spans="1:52" x14ac:dyDescent="0.25">
      <c r="A321" s="80"/>
      <c r="B321" s="81"/>
      <c r="C321" s="81"/>
      <c r="D321" s="82"/>
      <c r="E321" s="91"/>
      <c r="F321" s="81"/>
      <c r="G321" s="81"/>
      <c r="H321" s="81"/>
      <c r="I321" s="110" t="str">
        <f t="shared" si="15"/>
        <v/>
      </c>
      <c r="J321" s="59">
        <f t="shared" si="17"/>
        <v>1</v>
      </c>
      <c r="K321" s="59">
        <f t="shared" si="16"/>
        <v>1</v>
      </c>
      <c r="L321" s="86">
        <v>1</v>
      </c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8"/>
      <c r="AR321" s="88"/>
      <c r="AS321" s="88"/>
      <c r="AT321" s="88"/>
      <c r="AU321" s="88"/>
      <c r="AV321" s="88"/>
      <c r="AW321" s="88"/>
      <c r="AX321" s="88"/>
      <c r="AY321" s="162"/>
      <c r="AZ321" s="160">
        <v>1</v>
      </c>
    </row>
    <row r="322" spans="1:52" x14ac:dyDescent="0.25">
      <c r="A322" s="80"/>
      <c r="B322" s="81"/>
      <c r="C322" s="81"/>
      <c r="D322" s="82"/>
      <c r="E322" s="91"/>
      <c r="F322" s="81"/>
      <c r="G322" s="81"/>
      <c r="H322" s="81"/>
      <c r="I322" s="110" t="str">
        <f t="shared" si="15"/>
        <v/>
      </c>
      <c r="J322" s="59">
        <f t="shared" si="17"/>
        <v>1</v>
      </c>
      <c r="K322" s="59">
        <f t="shared" si="16"/>
        <v>1</v>
      </c>
      <c r="L322" s="86">
        <v>1</v>
      </c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8"/>
      <c r="AR322" s="88"/>
      <c r="AS322" s="88"/>
      <c r="AT322" s="88"/>
      <c r="AU322" s="88"/>
      <c r="AV322" s="88"/>
      <c r="AW322" s="88"/>
      <c r="AX322" s="88"/>
      <c r="AY322" s="162"/>
      <c r="AZ322" s="160">
        <v>1</v>
      </c>
    </row>
    <row r="323" spans="1:52" x14ac:dyDescent="0.25">
      <c r="A323" s="80"/>
      <c r="B323" s="81"/>
      <c r="C323" s="81"/>
      <c r="D323" s="82"/>
      <c r="E323" s="91"/>
      <c r="F323" s="81"/>
      <c r="G323" s="81"/>
      <c r="H323" s="81"/>
      <c r="I323" s="110" t="str">
        <f t="shared" si="15"/>
        <v/>
      </c>
      <c r="J323" s="59">
        <f t="shared" si="17"/>
        <v>1</v>
      </c>
      <c r="K323" s="59">
        <f t="shared" si="16"/>
        <v>1</v>
      </c>
      <c r="L323" s="86">
        <v>1</v>
      </c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8"/>
      <c r="AR323" s="88"/>
      <c r="AS323" s="88"/>
      <c r="AT323" s="88"/>
      <c r="AU323" s="88"/>
      <c r="AV323" s="88"/>
      <c r="AW323" s="88"/>
      <c r="AX323" s="88"/>
      <c r="AY323" s="162"/>
      <c r="AZ323" s="160">
        <v>1</v>
      </c>
    </row>
    <row r="324" spans="1:52" x14ac:dyDescent="0.25">
      <c r="A324" s="80"/>
      <c r="B324" s="81"/>
      <c r="C324" s="81"/>
      <c r="D324" s="82"/>
      <c r="E324" s="91"/>
      <c r="F324" s="81"/>
      <c r="G324" s="81"/>
      <c r="H324" s="81"/>
      <c r="I324" s="110" t="str">
        <f t="shared" si="15"/>
        <v/>
      </c>
      <c r="J324" s="59">
        <f t="shared" si="17"/>
        <v>1</v>
      </c>
      <c r="K324" s="59">
        <f t="shared" si="16"/>
        <v>1</v>
      </c>
      <c r="L324" s="86">
        <v>1</v>
      </c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8"/>
      <c r="AR324" s="88"/>
      <c r="AS324" s="88"/>
      <c r="AT324" s="88"/>
      <c r="AU324" s="88"/>
      <c r="AV324" s="88"/>
      <c r="AW324" s="88"/>
      <c r="AX324" s="88"/>
      <c r="AY324" s="162"/>
      <c r="AZ324" s="160">
        <v>1</v>
      </c>
    </row>
    <row r="325" spans="1:52" x14ac:dyDescent="0.25">
      <c r="A325" s="80"/>
      <c r="B325" s="81"/>
      <c r="C325" s="81"/>
      <c r="D325" s="82"/>
      <c r="E325" s="91"/>
      <c r="F325" s="81"/>
      <c r="G325" s="81"/>
      <c r="H325" s="81"/>
      <c r="I325" s="110" t="str">
        <f t="shared" si="15"/>
        <v/>
      </c>
      <c r="J325" s="59">
        <f t="shared" si="17"/>
        <v>1</v>
      </c>
      <c r="K325" s="59">
        <f t="shared" si="16"/>
        <v>1</v>
      </c>
      <c r="L325" s="86">
        <v>1</v>
      </c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8"/>
      <c r="AR325" s="88"/>
      <c r="AS325" s="88"/>
      <c r="AT325" s="88"/>
      <c r="AU325" s="88"/>
      <c r="AV325" s="88"/>
      <c r="AW325" s="88"/>
      <c r="AX325" s="88"/>
      <c r="AY325" s="162"/>
      <c r="AZ325" s="160">
        <v>1</v>
      </c>
    </row>
    <row r="326" spans="1:52" x14ac:dyDescent="0.25">
      <c r="A326" s="80"/>
      <c r="B326" s="81"/>
      <c r="C326" s="81"/>
      <c r="D326" s="82"/>
      <c r="E326" s="91"/>
      <c r="F326" s="81"/>
      <c r="G326" s="81"/>
      <c r="H326" s="81"/>
      <c r="I326" s="110" t="str">
        <f t="shared" si="15"/>
        <v/>
      </c>
      <c r="J326" s="59">
        <f t="shared" si="17"/>
        <v>1</v>
      </c>
      <c r="K326" s="59">
        <f t="shared" si="16"/>
        <v>1</v>
      </c>
      <c r="L326" s="86">
        <v>1</v>
      </c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8"/>
      <c r="AR326" s="88"/>
      <c r="AS326" s="88"/>
      <c r="AT326" s="88"/>
      <c r="AU326" s="88"/>
      <c r="AV326" s="88"/>
      <c r="AW326" s="88"/>
      <c r="AX326" s="88"/>
      <c r="AY326" s="162"/>
      <c r="AZ326" s="160">
        <v>1</v>
      </c>
    </row>
    <row r="327" spans="1:52" x14ac:dyDescent="0.25">
      <c r="A327" s="80"/>
      <c r="B327" s="81"/>
      <c r="C327" s="81"/>
      <c r="D327" s="82"/>
      <c r="E327" s="91"/>
      <c r="F327" s="81"/>
      <c r="G327" s="81"/>
      <c r="H327" s="81"/>
      <c r="I327" s="110" t="str">
        <f t="shared" ref="I327:I390" si="18">IF(A327&lt;&gt;"",SUM(AQ327:AX327),"")</f>
        <v/>
      </c>
      <c r="J327" s="59">
        <f t="shared" si="17"/>
        <v>1</v>
      </c>
      <c r="K327" s="59">
        <f t="shared" ref="K327:K390" si="19">SUM(L327:AP327)</f>
        <v>1</v>
      </c>
      <c r="L327" s="86">
        <v>1</v>
      </c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8"/>
      <c r="AR327" s="88"/>
      <c r="AS327" s="88"/>
      <c r="AT327" s="88"/>
      <c r="AU327" s="88"/>
      <c r="AV327" s="88"/>
      <c r="AW327" s="88"/>
      <c r="AX327" s="88"/>
      <c r="AY327" s="162"/>
      <c r="AZ327" s="160">
        <v>1</v>
      </c>
    </row>
    <row r="328" spans="1:52" x14ac:dyDescent="0.25">
      <c r="A328" s="80"/>
      <c r="B328" s="81"/>
      <c r="C328" s="81"/>
      <c r="D328" s="82"/>
      <c r="E328" s="91"/>
      <c r="F328" s="81"/>
      <c r="G328" s="81"/>
      <c r="H328" s="81"/>
      <c r="I328" s="110" t="str">
        <f t="shared" si="18"/>
        <v/>
      </c>
      <c r="J328" s="59">
        <f t="shared" si="17"/>
        <v>1</v>
      </c>
      <c r="K328" s="59">
        <f t="shared" si="19"/>
        <v>1</v>
      </c>
      <c r="L328" s="86">
        <v>1</v>
      </c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8"/>
      <c r="AR328" s="88"/>
      <c r="AS328" s="88"/>
      <c r="AT328" s="88"/>
      <c r="AU328" s="88"/>
      <c r="AV328" s="88"/>
      <c r="AW328" s="88"/>
      <c r="AX328" s="88"/>
      <c r="AY328" s="162"/>
      <c r="AZ328" s="160">
        <v>1</v>
      </c>
    </row>
    <row r="329" spans="1:52" x14ac:dyDescent="0.25">
      <c r="A329" s="80"/>
      <c r="B329" s="81"/>
      <c r="C329" s="81"/>
      <c r="D329" s="82"/>
      <c r="E329" s="91"/>
      <c r="F329" s="81"/>
      <c r="G329" s="81"/>
      <c r="H329" s="81"/>
      <c r="I329" s="110" t="str">
        <f t="shared" si="18"/>
        <v/>
      </c>
      <c r="J329" s="59">
        <f t="shared" si="17"/>
        <v>1</v>
      </c>
      <c r="K329" s="59">
        <f t="shared" si="19"/>
        <v>1</v>
      </c>
      <c r="L329" s="86">
        <v>1</v>
      </c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8"/>
      <c r="AR329" s="88"/>
      <c r="AS329" s="88"/>
      <c r="AT329" s="88"/>
      <c r="AU329" s="88"/>
      <c r="AV329" s="88"/>
      <c r="AW329" s="88"/>
      <c r="AX329" s="88"/>
      <c r="AY329" s="162"/>
      <c r="AZ329" s="160">
        <v>1</v>
      </c>
    </row>
    <row r="330" spans="1:52" x14ac:dyDescent="0.25">
      <c r="A330" s="80"/>
      <c r="B330" s="81"/>
      <c r="C330" s="81"/>
      <c r="D330" s="82"/>
      <c r="E330" s="91"/>
      <c r="F330" s="81"/>
      <c r="G330" s="81"/>
      <c r="H330" s="81"/>
      <c r="I330" s="110" t="str">
        <f t="shared" si="18"/>
        <v/>
      </c>
      <c r="J330" s="59">
        <f t="shared" si="17"/>
        <v>1</v>
      </c>
      <c r="K330" s="59">
        <f t="shared" si="19"/>
        <v>1</v>
      </c>
      <c r="L330" s="86">
        <v>1</v>
      </c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8"/>
      <c r="AR330" s="88"/>
      <c r="AS330" s="88"/>
      <c r="AT330" s="88"/>
      <c r="AU330" s="88"/>
      <c r="AV330" s="88"/>
      <c r="AW330" s="88"/>
      <c r="AX330" s="88"/>
      <c r="AY330" s="162"/>
      <c r="AZ330" s="160">
        <v>1</v>
      </c>
    </row>
    <row r="331" spans="1:52" x14ac:dyDescent="0.25">
      <c r="A331" s="80"/>
      <c r="B331" s="81"/>
      <c r="C331" s="81"/>
      <c r="D331" s="82"/>
      <c r="E331" s="91"/>
      <c r="F331" s="81"/>
      <c r="G331" s="81"/>
      <c r="H331" s="81"/>
      <c r="I331" s="110" t="str">
        <f t="shared" si="18"/>
        <v/>
      </c>
      <c r="J331" s="59">
        <f t="shared" si="17"/>
        <v>1</v>
      </c>
      <c r="K331" s="59">
        <f t="shared" si="19"/>
        <v>1</v>
      </c>
      <c r="L331" s="86">
        <v>1</v>
      </c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8"/>
      <c r="AR331" s="88"/>
      <c r="AS331" s="88"/>
      <c r="AT331" s="88"/>
      <c r="AU331" s="88"/>
      <c r="AV331" s="88"/>
      <c r="AW331" s="88"/>
      <c r="AX331" s="88"/>
      <c r="AY331" s="162"/>
      <c r="AZ331" s="160">
        <v>1</v>
      </c>
    </row>
    <row r="332" spans="1:52" x14ac:dyDescent="0.25">
      <c r="A332" s="80"/>
      <c r="B332" s="81"/>
      <c r="C332" s="81"/>
      <c r="D332" s="82"/>
      <c r="E332" s="91"/>
      <c r="F332" s="81"/>
      <c r="G332" s="81"/>
      <c r="H332" s="81"/>
      <c r="I332" s="110" t="str">
        <f t="shared" si="18"/>
        <v/>
      </c>
      <c r="J332" s="59">
        <f t="shared" si="17"/>
        <v>1</v>
      </c>
      <c r="K332" s="59">
        <f t="shared" si="19"/>
        <v>1</v>
      </c>
      <c r="L332" s="86">
        <v>1</v>
      </c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8"/>
      <c r="AR332" s="88"/>
      <c r="AS332" s="88"/>
      <c r="AT332" s="88"/>
      <c r="AU332" s="88"/>
      <c r="AV332" s="88"/>
      <c r="AW332" s="88"/>
      <c r="AX332" s="88"/>
      <c r="AY332" s="162"/>
      <c r="AZ332" s="160">
        <v>1</v>
      </c>
    </row>
    <row r="333" spans="1:52" x14ac:dyDescent="0.25">
      <c r="A333" s="80"/>
      <c r="B333" s="81"/>
      <c r="C333" s="81"/>
      <c r="D333" s="82"/>
      <c r="E333" s="91"/>
      <c r="F333" s="81"/>
      <c r="G333" s="81"/>
      <c r="H333" s="81"/>
      <c r="I333" s="110" t="str">
        <f t="shared" si="18"/>
        <v/>
      </c>
      <c r="J333" s="59">
        <f t="shared" si="17"/>
        <v>1</v>
      </c>
      <c r="K333" s="59">
        <f t="shared" si="19"/>
        <v>1</v>
      </c>
      <c r="L333" s="86">
        <v>1</v>
      </c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8"/>
      <c r="AR333" s="88"/>
      <c r="AS333" s="88"/>
      <c r="AT333" s="88"/>
      <c r="AU333" s="88"/>
      <c r="AV333" s="88"/>
      <c r="AW333" s="88"/>
      <c r="AX333" s="88"/>
      <c r="AY333" s="162"/>
      <c r="AZ333" s="160">
        <v>1</v>
      </c>
    </row>
    <row r="334" spans="1:52" x14ac:dyDescent="0.25">
      <c r="A334" s="80"/>
      <c r="B334" s="81"/>
      <c r="C334" s="81"/>
      <c r="D334" s="82"/>
      <c r="E334" s="91"/>
      <c r="F334" s="81"/>
      <c r="G334" s="81"/>
      <c r="H334" s="81"/>
      <c r="I334" s="110" t="str">
        <f t="shared" si="18"/>
        <v/>
      </c>
      <c r="J334" s="59">
        <f t="shared" si="17"/>
        <v>1</v>
      </c>
      <c r="K334" s="59">
        <f t="shared" si="19"/>
        <v>1</v>
      </c>
      <c r="L334" s="86">
        <v>1</v>
      </c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8"/>
      <c r="AR334" s="88"/>
      <c r="AS334" s="88"/>
      <c r="AT334" s="88"/>
      <c r="AU334" s="88"/>
      <c r="AV334" s="88"/>
      <c r="AW334" s="88"/>
      <c r="AX334" s="88"/>
      <c r="AY334" s="162"/>
      <c r="AZ334" s="160">
        <v>1</v>
      </c>
    </row>
    <row r="335" spans="1:52" x14ac:dyDescent="0.25">
      <c r="A335" s="80"/>
      <c r="B335" s="81"/>
      <c r="C335" s="81"/>
      <c r="D335" s="82"/>
      <c r="E335" s="91"/>
      <c r="F335" s="81"/>
      <c r="G335" s="81"/>
      <c r="H335" s="81"/>
      <c r="I335" s="110" t="str">
        <f t="shared" si="18"/>
        <v/>
      </c>
      <c r="J335" s="59">
        <f t="shared" si="17"/>
        <v>1</v>
      </c>
      <c r="K335" s="59">
        <f t="shared" si="19"/>
        <v>1</v>
      </c>
      <c r="L335" s="86">
        <v>1</v>
      </c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8"/>
      <c r="AR335" s="88"/>
      <c r="AS335" s="88"/>
      <c r="AT335" s="88"/>
      <c r="AU335" s="88"/>
      <c r="AV335" s="88"/>
      <c r="AW335" s="88"/>
      <c r="AX335" s="88"/>
      <c r="AY335" s="162"/>
      <c r="AZ335" s="160">
        <v>1</v>
      </c>
    </row>
    <row r="336" spans="1:52" x14ac:dyDescent="0.25">
      <c r="A336" s="80"/>
      <c r="B336" s="81"/>
      <c r="C336" s="81"/>
      <c r="D336" s="82"/>
      <c r="E336" s="91"/>
      <c r="F336" s="81"/>
      <c r="G336" s="81"/>
      <c r="H336" s="81"/>
      <c r="I336" s="110" t="str">
        <f t="shared" si="18"/>
        <v/>
      </c>
      <c r="J336" s="59">
        <f t="shared" si="17"/>
        <v>1</v>
      </c>
      <c r="K336" s="59">
        <f t="shared" si="19"/>
        <v>1</v>
      </c>
      <c r="L336" s="86">
        <v>1</v>
      </c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8"/>
      <c r="AR336" s="88"/>
      <c r="AS336" s="88"/>
      <c r="AT336" s="88"/>
      <c r="AU336" s="88"/>
      <c r="AV336" s="88"/>
      <c r="AW336" s="88"/>
      <c r="AX336" s="88"/>
      <c r="AY336" s="162"/>
      <c r="AZ336" s="160">
        <v>1</v>
      </c>
    </row>
    <row r="337" spans="1:52" x14ac:dyDescent="0.25">
      <c r="A337" s="80"/>
      <c r="B337" s="81"/>
      <c r="C337" s="81"/>
      <c r="D337" s="82"/>
      <c r="E337" s="91"/>
      <c r="F337" s="81"/>
      <c r="G337" s="81"/>
      <c r="H337" s="81"/>
      <c r="I337" s="110" t="str">
        <f t="shared" si="18"/>
        <v/>
      </c>
      <c r="J337" s="59">
        <f t="shared" si="17"/>
        <v>1</v>
      </c>
      <c r="K337" s="59">
        <f t="shared" si="19"/>
        <v>1</v>
      </c>
      <c r="L337" s="86">
        <v>1</v>
      </c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8"/>
      <c r="AR337" s="88"/>
      <c r="AS337" s="88"/>
      <c r="AT337" s="88"/>
      <c r="AU337" s="88"/>
      <c r="AV337" s="88"/>
      <c r="AW337" s="88"/>
      <c r="AX337" s="88"/>
      <c r="AY337" s="162"/>
      <c r="AZ337" s="160">
        <v>1</v>
      </c>
    </row>
    <row r="338" spans="1:52" x14ac:dyDescent="0.25">
      <c r="A338" s="80"/>
      <c r="B338" s="81"/>
      <c r="C338" s="81"/>
      <c r="D338" s="82"/>
      <c r="E338" s="91"/>
      <c r="F338" s="81"/>
      <c r="G338" s="81"/>
      <c r="H338" s="81"/>
      <c r="I338" s="110" t="str">
        <f t="shared" si="18"/>
        <v/>
      </c>
      <c r="J338" s="59">
        <f t="shared" si="17"/>
        <v>1</v>
      </c>
      <c r="K338" s="59">
        <f t="shared" si="19"/>
        <v>1</v>
      </c>
      <c r="L338" s="86">
        <v>1</v>
      </c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8"/>
      <c r="AR338" s="88"/>
      <c r="AS338" s="88"/>
      <c r="AT338" s="88"/>
      <c r="AU338" s="88"/>
      <c r="AV338" s="88"/>
      <c r="AW338" s="88"/>
      <c r="AX338" s="88"/>
      <c r="AY338" s="162"/>
      <c r="AZ338" s="160">
        <v>1</v>
      </c>
    </row>
    <row r="339" spans="1:52" x14ac:dyDescent="0.25">
      <c r="A339" s="80"/>
      <c r="B339" s="81"/>
      <c r="C339" s="81"/>
      <c r="D339" s="82"/>
      <c r="E339" s="91"/>
      <c r="F339" s="81"/>
      <c r="G339" s="81"/>
      <c r="H339" s="81"/>
      <c r="I339" s="110" t="str">
        <f t="shared" si="18"/>
        <v/>
      </c>
      <c r="J339" s="59">
        <f t="shared" si="17"/>
        <v>1</v>
      </c>
      <c r="K339" s="59">
        <f t="shared" si="19"/>
        <v>1</v>
      </c>
      <c r="L339" s="86">
        <v>1</v>
      </c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8"/>
      <c r="AR339" s="88"/>
      <c r="AS339" s="88"/>
      <c r="AT339" s="88"/>
      <c r="AU339" s="88"/>
      <c r="AV339" s="88"/>
      <c r="AW339" s="88"/>
      <c r="AX339" s="88"/>
      <c r="AY339" s="162"/>
      <c r="AZ339" s="160">
        <v>1</v>
      </c>
    </row>
    <row r="340" spans="1:52" x14ac:dyDescent="0.25">
      <c r="A340" s="80"/>
      <c r="B340" s="81"/>
      <c r="C340" s="81"/>
      <c r="D340" s="82"/>
      <c r="E340" s="91"/>
      <c r="F340" s="81"/>
      <c r="G340" s="81"/>
      <c r="H340" s="81"/>
      <c r="I340" s="110" t="str">
        <f t="shared" si="18"/>
        <v/>
      </c>
      <c r="J340" s="59">
        <f t="shared" si="17"/>
        <v>1</v>
      </c>
      <c r="K340" s="59">
        <f t="shared" si="19"/>
        <v>1</v>
      </c>
      <c r="L340" s="86">
        <v>1</v>
      </c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8"/>
      <c r="AR340" s="88"/>
      <c r="AS340" s="88"/>
      <c r="AT340" s="88"/>
      <c r="AU340" s="88"/>
      <c r="AV340" s="88"/>
      <c r="AW340" s="88"/>
      <c r="AX340" s="88"/>
      <c r="AY340" s="162"/>
      <c r="AZ340" s="160">
        <v>1</v>
      </c>
    </row>
    <row r="341" spans="1:52" x14ac:dyDescent="0.25">
      <c r="A341" s="80"/>
      <c r="B341" s="81"/>
      <c r="C341" s="81"/>
      <c r="D341" s="82"/>
      <c r="E341" s="91"/>
      <c r="F341" s="81"/>
      <c r="G341" s="81"/>
      <c r="H341" s="81"/>
      <c r="I341" s="110" t="str">
        <f t="shared" si="18"/>
        <v/>
      </c>
      <c r="J341" s="59">
        <f t="shared" si="17"/>
        <v>1</v>
      </c>
      <c r="K341" s="59">
        <f t="shared" si="19"/>
        <v>1</v>
      </c>
      <c r="L341" s="86">
        <v>1</v>
      </c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8"/>
      <c r="AR341" s="88"/>
      <c r="AS341" s="88"/>
      <c r="AT341" s="88"/>
      <c r="AU341" s="88"/>
      <c r="AV341" s="88"/>
      <c r="AW341" s="88"/>
      <c r="AX341" s="88"/>
      <c r="AY341" s="162"/>
      <c r="AZ341" s="160">
        <v>1</v>
      </c>
    </row>
    <row r="342" spans="1:52" x14ac:dyDescent="0.25">
      <c r="A342" s="80"/>
      <c r="B342" s="81"/>
      <c r="C342" s="81"/>
      <c r="D342" s="82"/>
      <c r="E342" s="91"/>
      <c r="F342" s="81"/>
      <c r="G342" s="81"/>
      <c r="H342" s="81"/>
      <c r="I342" s="110" t="str">
        <f t="shared" si="18"/>
        <v/>
      </c>
      <c r="J342" s="59">
        <f t="shared" si="17"/>
        <v>1</v>
      </c>
      <c r="K342" s="59">
        <f t="shared" si="19"/>
        <v>1</v>
      </c>
      <c r="L342" s="86">
        <v>1</v>
      </c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8"/>
      <c r="AR342" s="88"/>
      <c r="AS342" s="88"/>
      <c r="AT342" s="88"/>
      <c r="AU342" s="88"/>
      <c r="AV342" s="88"/>
      <c r="AW342" s="88"/>
      <c r="AX342" s="88"/>
      <c r="AY342" s="162"/>
      <c r="AZ342" s="160">
        <v>1</v>
      </c>
    </row>
    <row r="343" spans="1:52" x14ac:dyDescent="0.25">
      <c r="A343" s="80"/>
      <c r="B343" s="81"/>
      <c r="C343" s="81"/>
      <c r="D343" s="82"/>
      <c r="E343" s="91"/>
      <c r="F343" s="81"/>
      <c r="G343" s="81"/>
      <c r="H343" s="81"/>
      <c r="I343" s="110" t="str">
        <f t="shared" si="18"/>
        <v/>
      </c>
      <c r="J343" s="59">
        <f t="shared" si="17"/>
        <v>1</v>
      </c>
      <c r="K343" s="59">
        <f t="shared" si="19"/>
        <v>1</v>
      </c>
      <c r="L343" s="86">
        <v>1</v>
      </c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8"/>
      <c r="AR343" s="88"/>
      <c r="AS343" s="88"/>
      <c r="AT343" s="88"/>
      <c r="AU343" s="88"/>
      <c r="AV343" s="88"/>
      <c r="AW343" s="88"/>
      <c r="AX343" s="88"/>
      <c r="AY343" s="162"/>
      <c r="AZ343" s="160">
        <v>1</v>
      </c>
    </row>
    <row r="344" spans="1:52" x14ac:dyDescent="0.25">
      <c r="A344" s="80"/>
      <c r="B344" s="81"/>
      <c r="C344" s="81"/>
      <c r="D344" s="82"/>
      <c r="E344" s="91"/>
      <c r="F344" s="81"/>
      <c r="G344" s="81"/>
      <c r="H344" s="81"/>
      <c r="I344" s="110" t="str">
        <f t="shared" si="18"/>
        <v/>
      </c>
      <c r="J344" s="59">
        <f t="shared" si="17"/>
        <v>1</v>
      </c>
      <c r="K344" s="59">
        <f t="shared" si="19"/>
        <v>1</v>
      </c>
      <c r="L344" s="86">
        <v>1</v>
      </c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8"/>
      <c r="AR344" s="88"/>
      <c r="AS344" s="88"/>
      <c r="AT344" s="88"/>
      <c r="AU344" s="88"/>
      <c r="AV344" s="88"/>
      <c r="AW344" s="88"/>
      <c r="AX344" s="88"/>
      <c r="AY344" s="162"/>
      <c r="AZ344" s="160">
        <v>1</v>
      </c>
    </row>
    <row r="345" spans="1:52" x14ac:dyDescent="0.25">
      <c r="A345" s="80"/>
      <c r="B345" s="81"/>
      <c r="C345" s="81"/>
      <c r="D345" s="82"/>
      <c r="E345" s="91"/>
      <c r="F345" s="81"/>
      <c r="G345" s="81"/>
      <c r="H345" s="81"/>
      <c r="I345" s="110" t="str">
        <f t="shared" si="18"/>
        <v/>
      </c>
      <c r="J345" s="59">
        <f t="shared" si="17"/>
        <v>1</v>
      </c>
      <c r="K345" s="59">
        <f t="shared" si="19"/>
        <v>1</v>
      </c>
      <c r="L345" s="86">
        <v>1</v>
      </c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8"/>
      <c r="AR345" s="88"/>
      <c r="AS345" s="88"/>
      <c r="AT345" s="88"/>
      <c r="AU345" s="88"/>
      <c r="AV345" s="88"/>
      <c r="AW345" s="88"/>
      <c r="AX345" s="88"/>
      <c r="AY345" s="162"/>
      <c r="AZ345" s="160">
        <v>1</v>
      </c>
    </row>
    <row r="346" spans="1:52" x14ac:dyDescent="0.25">
      <c r="A346" s="80"/>
      <c r="B346" s="81"/>
      <c r="C346" s="81"/>
      <c r="D346" s="82"/>
      <c r="E346" s="91"/>
      <c r="F346" s="81"/>
      <c r="G346" s="81"/>
      <c r="H346" s="81"/>
      <c r="I346" s="110" t="str">
        <f t="shared" si="18"/>
        <v/>
      </c>
      <c r="J346" s="59">
        <f t="shared" si="17"/>
        <v>1</v>
      </c>
      <c r="K346" s="59">
        <f t="shared" si="19"/>
        <v>1</v>
      </c>
      <c r="L346" s="86">
        <v>1</v>
      </c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8"/>
      <c r="AR346" s="88"/>
      <c r="AS346" s="88"/>
      <c r="AT346" s="88"/>
      <c r="AU346" s="88"/>
      <c r="AV346" s="88"/>
      <c r="AW346" s="88"/>
      <c r="AX346" s="88"/>
      <c r="AY346" s="162"/>
      <c r="AZ346" s="160">
        <v>1</v>
      </c>
    </row>
    <row r="347" spans="1:52" x14ac:dyDescent="0.25">
      <c r="A347" s="80"/>
      <c r="B347" s="81"/>
      <c r="C347" s="81"/>
      <c r="D347" s="82"/>
      <c r="E347" s="91"/>
      <c r="F347" s="81"/>
      <c r="G347" s="81"/>
      <c r="H347" s="81"/>
      <c r="I347" s="110" t="str">
        <f t="shared" si="18"/>
        <v/>
      </c>
      <c r="J347" s="59">
        <f t="shared" si="17"/>
        <v>1</v>
      </c>
      <c r="K347" s="59">
        <f t="shared" si="19"/>
        <v>1</v>
      </c>
      <c r="L347" s="86">
        <v>1</v>
      </c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8"/>
      <c r="AR347" s="88"/>
      <c r="AS347" s="88"/>
      <c r="AT347" s="88"/>
      <c r="AU347" s="88"/>
      <c r="AV347" s="88"/>
      <c r="AW347" s="88"/>
      <c r="AX347" s="88"/>
      <c r="AY347" s="162"/>
      <c r="AZ347" s="160">
        <v>1</v>
      </c>
    </row>
    <row r="348" spans="1:52" x14ac:dyDescent="0.25">
      <c r="A348" s="80"/>
      <c r="B348" s="81"/>
      <c r="C348" s="81"/>
      <c r="D348" s="82"/>
      <c r="E348" s="91"/>
      <c r="F348" s="81"/>
      <c r="G348" s="81"/>
      <c r="H348" s="81"/>
      <c r="I348" s="110" t="str">
        <f t="shared" si="18"/>
        <v/>
      </c>
      <c r="J348" s="59">
        <f t="shared" si="17"/>
        <v>1</v>
      </c>
      <c r="K348" s="59">
        <f t="shared" si="19"/>
        <v>1</v>
      </c>
      <c r="L348" s="86">
        <v>1</v>
      </c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8"/>
      <c r="AR348" s="88"/>
      <c r="AS348" s="88"/>
      <c r="AT348" s="88"/>
      <c r="AU348" s="88"/>
      <c r="AV348" s="88"/>
      <c r="AW348" s="88"/>
      <c r="AX348" s="88"/>
      <c r="AY348" s="162"/>
      <c r="AZ348" s="160">
        <v>1</v>
      </c>
    </row>
    <row r="349" spans="1:52" x14ac:dyDescent="0.25">
      <c r="A349" s="80"/>
      <c r="B349" s="81"/>
      <c r="C349" s="81"/>
      <c r="D349" s="82"/>
      <c r="E349" s="91"/>
      <c r="F349" s="81"/>
      <c r="G349" s="81"/>
      <c r="H349" s="81"/>
      <c r="I349" s="110" t="str">
        <f t="shared" si="18"/>
        <v/>
      </c>
      <c r="J349" s="59">
        <f t="shared" si="17"/>
        <v>1</v>
      </c>
      <c r="K349" s="59">
        <f t="shared" si="19"/>
        <v>1</v>
      </c>
      <c r="L349" s="86">
        <v>1</v>
      </c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8"/>
      <c r="AR349" s="88"/>
      <c r="AS349" s="88"/>
      <c r="AT349" s="88"/>
      <c r="AU349" s="88"/>
      <c r="AV349" s="88"/>
      <c r="AW349" s="88"/>
      <c r="AX349" s="88"/>
      <c r="AY349" s="162"/>
      <c r="AZ349" s="160">
        <v>1</v>
      </c>
    </row>
    <row r="350" spans="1:52" x14ac:dyDescent="0.25">
      <c r="A350" s="80"/>
      <c r="B350" s="81"/>
      <c r="C350" s="81"/>
      <c r="D350" s="82"/>
      <c r="E350" s="91"/>
      <c r="F350" s="81"/>
      <c r="G350" s="81"/>
      <c r="H350" s="81"/>
      <c r="I350" s="110" t="str">
        <f t="shared" si="18"/>
        <v/>
      </c>
      <c r="J350" s="59">
        <f t="shared" si="17"/>
        <v>1</v>
      </c>
      <c r="K350" s="59">
        <f t="shared" si="19"/>
        <v>1</v>
      </c>
      <c r="L350" s="86">
        <v>1</v>
      </c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8"/>
      <c r="AR350" s="88"/>
      <c r="AS350" s="88"/>
      <c r="AT350" s="88"/>
      <c r="AU350" s="88"/>
      <c r="AV350" s="88"/>
      <c r="AW350" s="88"/>
      <c r="AX350" s="88"/>
      <c r="AY350" s="162"/>
      <c r="AZ350" s="160">
        <v>1</v>
      </c>
    </row>
    <row r="351" spans="1:52" x14ac:dyDescent="0.25">
      <c r="A351" s="80"/>
      <c r="B351" s="81"/>
      <c r="C351" s="81"/>
      <c r="D351" s="82"/>
      <c r="E351" s="91"/>
      <c r="F351" s="81"/>
      <c r="G351" s="81"/>
      <c r="H351" s="81"/>
      <c r="I351" s="110" t="str">
        <f t="shared" si="18"/>
        <v/>
      </c>
      <c r="J351" s="59">
        <f t="shared" si="17"/>
        <v>1</v>
      </c>
      <c r="K351" s="59">
        <f t="shared" si="19"/>
        <v>1</v>
      </c>
      <c r="L351" s="86">
        <v>1</v>
      </c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8"/>
      <c r="AR351" s="88"/>
      <c r="AS351" s="88"/>
      <c r="AT351" s="88"/>
      <c r="AU351" s="88"/>
      <c r="AV351" s="88"/>
      <c r="AW351" s="88"/>
      <c r="AX351" s="88"/>
      <c r="AY351" s="162"/>
      <c r="AZ351" s="160">
        <v>1</v>
      </c>
    </row>
    <row r="352" spans="1:52" x14ac:dyDescent="0.25">
      <c r="A352" s="80"/>
      <c r="B352" s="81"/>
      <c r="C352" s="81"/>
      <c r="D352" s="82"/>
      <c r="E352" s="91"/>
      <c r="F352" s="81"/>
      <c r="G352" s="81"/>
      <c r="H352" s="81"/>
      <c r="I352" s="110" t="str">
        <f t="shared" si="18"/>
        <v/>
      </c>
      <c r="J352" s="59">
        <f t="shared" si="17"/>
        <v>1</v>
      </c>
      <c r="K352" s="59">
        <f t="shared" si="19"/>
        <v>1</v>
      </c>
      <c r="L352" s="86">
        <v>1</v>
      </c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8"/>
      <c r="AR352" s="88"/>
      <c r="AS352" s="88"/>
      <c r="AT352" s="88"/>
      <c r="AU352" s="88"/>
      <c r="AV352" s="88"/>
      <c r="AW352" s="88"/>
      <c r="AX352" s="88"/>
      <c r="AY352" s="162"/>
      <c r="AZ352" s="160">
        <v>1</v>
      </c>
    </row>
    <row r="353" spans="1:52" x14ac:dyDescent="0.25">
      <c r="A353" s="80"/>
      <c r="B353" s="81"/>
      <c r="C353" s="81"/>
      <c r="D353" s="82"/>
      <c r="E353" s="91"/>
      <c r="F353" s="81"/>
      <c r="G353" s="81"/>
      <c r="H353" s="81"/>
      <c r="I353" s="110" t="str">
        <f t="shared" si="18"/>
        <v/>
      </c>
      <c r="J353" s="59">
        <f t="shared" si="17"/>
        <v>1</v>
      </c>
      <c r="K353" s="59">
        <f t="shared" si="19"/>
        <v>1</v>
      </c>
      <c r="L353" s="86">
        <v>1</v>
      </c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8"/>
      <c r="AR353" s="88"/>
      <c r="AS353" s="88"/>
      <c r="AT353" s="88"/>
      <c r="AU353" s="88"/>
      <c r="AV353" s="88"/>
      <c r="AW353" s="88"/>
      <c r="AX353" s="88"/>
      <c r="AY353" s="162"/>
      <c r="AZ353" s="160">
        <v>1</v>
      </c>
    </row>
    <row r="354" spans="1:52" x14ac:dyDescent="0.25">
      <c r="A354" s="80"/>
      <c r="B354" s="81"/>
      <c r="C354" s="81"/>
      <c r="D354" s="82"/>
      <c r="E354" s="91"/>
      <c r="F354" s="81"/>
      <c r="G354" s="81"/>
      <c r="H354" s="81"/>
      <c r="I354" s="110" t="str">
        <f t="shared" si="18"/>
        <v/>
      </c>
      <c r="J354" s="59">
        <f t="shared" si="17"/>
        <v>1</v>
      </c>
      <c r="K354" s="59">
        <f t="shared" si="19"/>
        <v>1</v>
      </c>
      <c r="L354" s="86">
        <v>1</v>
      </c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8"/>
      <c r="AR354" s="88"/>
      <c r="AS354" s="88"/>
      <c r="AT354" s="88"/>
      <c r="AU354" s="88"/>
      <c r="AV354" s="88"/>
      <c r="AW354" s="88"/>
      <c r="AX354" s="88"/>
      <c r="AY354" s="162"/>
      <c r="AZ354" s="160">
        <v>1</v>
      </c>
    </row>
    <row r="355" spans="1:52" x14ac:dyDescent="0.25">
      <c r="A355" s="80"/>
      <c r="B355" s="81"/>
      <c r="C355" s="81"/>
      <c r="D355" s="82"/>
      <c r="E355" s="91"/>
      <c r="F355" s="81"/>
      <c r="G355" s="81"/>
      <c r="H355" s="81"/>
      <c r="I355" s="110" t="str">
        <f t="shared" si="18"/>
        <v/>
      </c>
      <c r="J355" s="59">
        <f t="shared" si="17"/>
        <v>1</v>
      </c>
      <c r="K355" s="59">
        <f t="shared" si="19"/>
        <v>1</v>
      </c>
      <c r="L355" s="86">
        <v>1</v>
      </c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8"/>
      <c r="AR355" s="88"/>
      <c r="AS355" s="88"/>
      <c r="AT355" s="88"/>
      <c r="AU355" s="88"/>
      <c r="AV355" s="88"/>
      <c r="AW355" s="88"/>
      <c r="AX355" s="88"/>
      <c r="AY355" s="162"/>
      <c r="AZ355" s="160">
        <v>1</v>
      </c>
    </row>
    <row r="356" spans="1:52" x14ac:dyDescent="0.25">
      <c r="A356" s="80"/>
      <c r="B356" s="81"/>
      <c r="C356" s="81"/>
      <c r="D356" s="82"/>
      <c r="E356" s="91"/>
      <c r="F356" s="81"/>
      <c r="G356" s="81"/>
      <c r="H356" s="81"/>
      <c r="I356" s="110" t="str">
        <f t="shared" si="18"/>
        <v/>
      </c>
      <c r="J356" s="59">
        <f t="shared" si="17"/>
        <v>1</v>
      </c>
      <c r="K356" s="59">
        <f t="shared" si="19"/>
        <v>1</v>
      </c>
      <c r="L356" s="86">
        <v>1</v>
      </c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8"/>
      <c r="AR356" s="88"/>
      <c r="AS356" s="88"/>
      <c r="AT356" s="88"/>
      <c r="AU356" s="88"/>
      <c r="AV356" s="88"/>
      <c r="AW356" s="88"/>
      <c r="AX356" s="88"/>
      <c r="AY356" s="162"/>
      <c r="AZ356" s="160">
        <v>1</v>
      </c>
    </row>
    <row r="357" spans="1:52" x14ac:dyDescent="0.25">
      <c r="A357" s="80"/>
      <c r="B357" s="81"/>
      <c r="C357" s="81"/>
      <c r="D357" s="82"/>
      <c r="E357" s="91"/>
      <c r="F357" s="81"/>
      <c r="G357" s="81"/>
      <c r="H357" s="81"/>
      <c r="I357" s="110" t="str">
        <f t="shared" si="18"/>
        <v/>
      </c>
      <c r="J357" s="59">
        <f t="shared" si="17"/>
        <v>1</v>
      </c>
      <c r="K357" s="59">
        <f t="shared" si="19"/>
        <v>1</v>
      </c>
      <c r="L357" s="86">
        <v>1</v>
      </c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8"/>
      <c r="AR357" s="88"/>
      <c r="AS357" s="88"/>
      <c r="AT357" s="88"/>
      <c r="AU357" s="88"/>
      <c r="AV357" s="88"/>
      <c r="AW357" s="88"/>
      <c r="AX357" s="88"/>
      <c r="AY357" s="162"/>
      <c r="AZ357" s="160">
        <v>1</v>
      </c>
    </row>
    <row r="358" spans="1:52" x14ac:dyDescent="0.25">
      <c r="A358" s="80"/>
      <c r="B358" s="81"/>
      <c r="C358" s="81"/>
      <c r="D358" s="82"/>
      <c r="E358" s="91"/>
      <c r="F358" s="81"/>
      <c r="G358" s="81"/>
      <c r="H358" s="81"/>
      <c r="I358" s="110" t="str">
        <f t="shared" si="18"/>
        <v/>
      </c>
      <c r="J358" s="59">
        <f t="shared" si="17"/>
        <v>1</v>
      </c>
      <c r="K358" s="59">
        <f t="shared" si="19"/>
        <v>1</v>
      </c>
      <c r="L358" s="86">
        <v>1</v>
      </c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8"/>
      <c r="AR358" s="88"/>
      <c r="AS358" s="88"/>
      <c r="AT358" s="88"/>
      <c r="AU358" s="88"/>
      <c r="AV358" s="88"/>
      <c r="AW358" s="88"/>
      <c r="AX358" s="88"/>
      <c r="AY358" s="162"/>
      <c r="AZ358" s="160">
        <v>1</v>
      </c>
    </row>
    <row r="359" spans="1:52" x14ac:dyDescent="0.25">
      <c r="A359" s="80"/>
      <c r="B359" s="81"/>
      <c r="C359" s="81"/>
      <c r="D359" s="82"/>
      <c r="E359" s="91"/>
      <c r="F359" s="81"/>
      <c r="G359" s="81"/>
      <c r="H359" s="81"/>
      <c r="I359" s="110" t="str">
        <f t="shared" si="18"/>
        <v/>
      </c>
      <c r="J359" s="59">
        <f t="shared" si="17"/>
        <v>1</v>
      </c>
      <c r="K359" s="59">
        <f t="shared" si="19"/>
        <v>1</v>
      </c>
      <c r="L359" s="86">
        <v>1</v>
      </c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8"/>
      <c r="AR359" s="88"/>
      <c r="AS359" s="88"/>
      <c r="AT359" s="88"/>
      <c r="AU359" s="88"/>
      <c r="AV359" s="88"/>
      <c r="AW359" s="88"/>
      <c r="AX359" s="88"/>
      <c r="AY359" s="162"/>
      <c r="AZ359" s="160">
        <v>1</v>
      </c>
    </row>
    <row r="360" spans="1:52" x14ac:dyDescent="0.25">
      <c r="A360" s="80"/>
      <c r="B360" s="81"/>
      <c r="C360" s="81"/>
      <c r="D360" s="82"/>
      <c r="E360" s="91"/>
      <c r="F360" s="81"/>
      <c r="G360" s="81"/>
      <c r="H360" s="81"/>
      <c r="I360" s="110" t="str">
        <f t="shared" si="18"/>
        <v/>
      </c>
      <c r="J360" s="59">
        <f t="shared" ref="J360:J423" si="20">IF(COUNTA(L360:AP360)=0,"",COUNTA(L360:AP360))</f>
        <v>1</v>
      </c>
      <c r="K360" s="59">
        <f t="shared" si="19"/>
        <v>1</v>
      </c>
      <c r="L360" s="86">
        <v>1</v>
      </c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8"/>
      <c r="AR360" s="88"/>
      <c r="AS360" s="88"/>
      <c r="AT360" s="88"/>
      <c r="AU360" s="88"/>
      <c r="AV360" s="88"/>
      <c r="AW360" s="88"/>
      <c r="AX360" s="88"/>
      <c r="AY360" s="162"/>
      <c r="AZ360" s="160">
        <v>1</v>
      </c>
    </row>
    <row r="361" spans="1:52" x14ac:dyDescent="0.25">
      <c r="A361" s="80"/>
      <c r="B361" s="81"/>
      <c r="C361" s="81"/>
      <c r="D361" s="82"/>
      <c r="E361" s="91"/>
      <c r="F361" s="81"/>
      <c r="G361" s="81"/>
      <c r="H361" s="81"/>
      <c r="I361" s="110" t="str">
        <f t="shared" si="18"/>
        <v/>
      </c>
      <c r="J361" s="59">
        <f t="shared" si="20"/>
        <v>1</v>
      </c>
      <c r="K361" s="59">
        <f t="shared" si="19"/>
        <v>1</v>
      </c>
      <c r="L361" s="86">
        <v>1</v>
      </c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8"/>
      <c r="AR361" s="88"/>
      <c r="AS361" s="88"/>
      <c r="AT361" s="88"/>
      <c r="AU361" s="88"/>
      <c r="AV361" s="88"/>
      <c r="AW361" s="88"/>
      <c r="AX361" s="88"/>
      <c r="AY361" s="162"/>
      <c r="AZ361" s="160">
        <v>1</v>
      </c>
    </row>
    <row r="362" spans="1:52" x14ac:dyDescent="0.25">
      <c r="A362" s="80"/>
      <c r="B362" s="81"/>
      <c r="C362" s="81"/>
      <c r="D362" s="82"/>
      <c r="E362" s="91"/>
      <c r="F362" s="81"/>
      <c r="G362" s="81"/>
      <c r="H362" s="81"/>
      <c r="I362" s="110" t="str">
        <f t="shared" si="18"/>
        <v/>
      </c>
      <c r="J362" s="59">
        <f t="shared" si="20"/>
        <v>1</v>
      </c>
      <c r="K362" s="59">
        <f t="shared" si="19"/>
        <v>1</v>
      </c>
      <c r="L362" s="86">
        <v>1</v>
      </c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8"/>
      <c r="AR362" s="88"/>
      <c r="AS362" s="88"/>
      <c r="AT362" s="88"/>
      <c r="AU362" s="88"/>
      <c r="AV362" s="88"/>
      <c r="AW362" s="88"/>
      <c r="AX362" s="88"/>
      <c r="AY362" s="162"/>
      <c r="AZ362" s="160">
        <v>1</v>
      </c>
    </row>
    <row r="363" spans="1:52" x14ac:dyDescent="0.25">
      <c r="A363" s="80"/>
      <c r="B363" s="81"/>
      <c r="C363" s="81"/>
      <c r="D363" s="82"/>
      <c r="E363" s="91"/>
      <c r="F363" s="81"/>
      <c r="G363" s="81"/>
      <c r="H363" s="81"/>
      <c r="I363" s="110" t="str">
        <f t="shared" si="18"/>
        <v/>
      </c>
      <c r="J363" s="59">
        <f t="shared" si="20"/>
        <v>1</v>
      </c>
      <c r="K363" s="59">
        <f t="shared" si="19"/>
        <v>1</v>
      </c>
      <c r="L363" s="86">
        <v>1</v>
      </c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8"/>
      <c r="AR363" s="88"/>
      <c r="AS363" s="88"/>
      <c r="AT363" s="88"/>
      <c r="AU363" s="88"/>
      <c r="AV363" s="88"/>
      <c r="AW363" s="88"/>
      <c r="AX363" s="88"/>
      <c r="AY363" s="162"/>
      <c r="AZ363" s="160">
        <v>1</v>
      </c>
    </row>
    <row r="364" spans="1:52" x14ac:dyDescent="0.25">
      <c r="A364" s="80"/>
      <c r="B364" s="81"/>
      <c r="C364" s="81"/>
      <c r="D364" s="82"/>
      <c r="E364" s="91"/>
      <c r="F364" s="81"/>
      <c r="G364" s="81"/>
      <c r="H364" s="81"/>
      <c r="I364" s="110" t="str">
        <f t="shared" si="18"/>
        <v/>
      </c>
      <c r="J364" s="59">
        <f t="shared" si="20"/>
        <v>1</v>
      </c>
      <c r="K364" s="59">
        <f t="shared" si="19"/>
        <v>1</v>
      </c>
      <c r="L364" s="86">
        <v>1</v>
      </c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8"/>
      <c r="AR364" s="88"/>
      <c r="AS364" s="88"/>
      <c r="AT364" s="88"/>
      <c r="AU364" s="88"/>
      <c r="AV364" s="88"/>
      <c r="AW364" s="88"/>
      <c r="AX364" s="88"/>
      <c r="AY364" s="162"/>
      <c r="AZ364" s="160">
        <v>1</v>
      </c>
    </row>
    <row r="365" spans="1:52" x14ac:dyDescent="0.25">
      <c r="A365" s="80"/>
      <c r="B365" s="81"/>
      <c r="C365" s="81"/>
      <c r="D365" s="82"/>
      <c r="E365" s="91"/>
      <c r="F365" s="81"/>
      <c r="G365" s="81"/>
      <c r="H365" s="81"/>
      <c r="I365" s="110" t="str">
        <f t="shared" si="18"/>
        <v/>
      </c>
      <c r="J365" s="59">
        <f t="shared" si="20"/>
        <v>1</v>
      </c>
      <c r="K365" s="59">
        <f t="shared" si="19"/>
        <v>1</v>
      </c>
      <c r="L365" s="86">
        <v>1</v>
      </c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8"/>
      <c r="AR365" s="88"/>
      <c r="AS365" s="88"/>
      <c r="AT365" s="88"/>
      <c r="AU365" s="88"/>
      <c r="AV365" s="88"/>
      <c r="AW365" s="88"/>
      <c r="AX365" s="88"/>
      <c r="AY365" s="162"/>
      <c r="AZ365" s="160">
        <v>1</v>
      </c>
    </row>
    <row r="366" spans="1:52" x14ac:dyDescent="0.25">
      <c r="A366" s="80"/>
      <c r="B366" s="81"/>
      <c r="C366" s="81"/>
      <c r="D366" s="82"/>
      <c r="E366" s="91"/>
      <c r="F366" s="81"/>
      <c r="G366" s="81"/>
      <c r="H366" s="81"/>
      <c r="I366" s="110" t="str">
        <f t="shared" si="18"/>
        <v/>
      </c>
      <c r="J366" s="59">
        <f t="shared" si="20"/>
        <v>1</v>
      </c>
      <c r="K366" s="59">
        <f t="shared" si="19"/>
        <v>1</v>
      </c>
      <c r="L366" s="86">
        <v>1</v>
      </c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8"/>
      <c r="AR366" s="88"/>
      <c r="AS366" s="88"/>
      <c r="AT366" s="88"/>
      <c r="AU366" s="88"/>
      <c r="AV366" s="88"/>
      <c r="AW366" s="88"/>
      <c r="AX366" s="88"/>
      <c r="AY366" s="162"/>
      <c r="AZ366" s="160">
        <v>1</v>
      </c>
    </row>
    <row r="367" spans="1:52" x14ac:dyDescent="0.25">
      <c r="A367" s="80"/>
      <c r="B367" s="81"/>
      <c r="C367" s="81"/>
      <c r="D367" s="82"/>
      <c r="E367" s="91"/>
      <c r="F367" s="81"/>
      <c r="G367" s="81"/>
      <c r="H367" s="81"/>
      <c r="I367" s="110" t="str">
        <f t="shared" si="18"/>
        <v/>
      </c>
      <c r="J367" s="59">
        <f t="shared" si="20"/>
        <v>1</v>
      </c>
      <c r="K367" s="59">
        <f t="shared" si="19"/>
        <v>1</v>
      </c>
      <c r="L367" s="86">
        <v>1</v>
      </c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8"/>
      <c r="AR367" s="88"/>
      <c r="AS367" s="88"/>
      <c r="AT367" s="88"/>
      <c r="AU367" s="88"/>
      <c r="AV367" s="88"/>
      <c r="AW367" s="88"/>
      <c r="AX367" s="88"/>
      <c r="AY367" s="162"/>
      <c r="AZ367" s="160">
        <v>1</v>
      </c>
    </row>
    <row r="368" spans="1:52" x14ac:dyDescent="0.25">
      <c r="A368" s="80"/>
      <c r="B368" s="81"/>
      <c r="C368" s="81"/>
      <c r="D368" s="82"/>
      <c r="E368" s="91"/>
      <c r="F368" s="81"/>
      <c r="G368" s="81"/>
      <c r="H368" s="81"/>
      <c r="I368" s="110" t="str">
        <f t="shared" si="18"/>
        <v/>
      </c>
      <c r="J368" s="59">
        <f t="shared" si="20"/>
        <v>1</v>
      </c>
      <c r="K368" s="59">
        <f t="shared" si="19"/>
        <v>1</v>
      </c>
      <c r="L368" s="86">
        <v>1</v>
      </c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8"/>
      <c r="AR368" s="88"/>
      <c r="AS368" s="88"/>
      <c r="AT368" s="88"/>
      <c r="AU368" s="88"/>
      <c r="AV368" s="88"/>
      <c r="AW368" s="88"/>
      <c r="AX368" s="88"/>
      <c r="AY368" s="162"/>
      <c r="AZ368" s="160">
        <v>1</v>
      </c>
    </row>
    <row r="369" spans="1:52" x14ac:dyDescent="0.25">
      <c r="A369" s="80"/>
      <c r="B369" s="81"/>
      <c r="C369" s="81"/>
      <c r="D369" s="82"/>
      <c r="E369" s="91"/>
      <c r="F369" s="81"/>
      <c r="G369" s="81"/>
      <c r="H369" s="81"/>
      <c r="I369" s="110" t="str">
        <f t="shared" si="18"/>
        <v/>
      </c>
      <c r="J369" s="59">
        <f t="shared" si="20"/>
        <v>1</v>
      </c>
      <c r="K369" s="59">
        <f t="shared" si="19"/>
        <v>1</v>
      </c>
      <c r="L369" s="86">
        <v>1</v>
      </c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  <c r="AA369" s="86"/>
      <c r="AB369" s="86"/>
      <c r="AC369" s="86"/>
      <c r="AD369" s="86"/>
      <c r="AE369" s="86"/>
      <c r="AF369" s="86"/>
      <c r="AG369" s="86"/>
      <c r="AH369" s="86"/>
      <c r="AI369" s="86"/>
      <c r="AJ369" s="86"/>
      <c r="AK369" s="86"/>
      <c r="AL369" s="86"/>
      <c r="AM369" s="86"/>
      <c r="AN369" s="86"/>
      <c r="AO369" s="86"/>
      <c r="AP369" s="86"/>
      <c r="AQ369" s="88"/>
      <c r="AR369" s="88"/>
      <c r="AS369" s="88"/>
      <c r="AT369" s="88"/>
      <c r="AU369" s="88"/>
      <c r="AV369" s="88"/>
      <c r="AW369" s="88"/>
      <c r="AX369" s="88"/>
      <c r="AY369" s="162"/>
      <c r="AZ369" s="160">
        <v>1</v>
      </c>
    </row>
    <row r="370" spans="1:52" x14ac:dyDescent="0.25">
      <c r="A370" s="80"/>
      <c r="B370" s="81"/>
      <c r="C370" s="81"/>
      <c r="D370" s="82"/>
      <c r="E370" s="91"/>
      <c r="F370" s="81"/>
      <c r="G370" s="81"/>
      <c r="H370" s="81"/>
      <c r="I370" s="110" t="str">
        <f t="shared" si="18"/>
        <v/>
      </c>
      <c r="J370" s="59">
        <f t="shared" si="20"/>
        <v>1</v>
      </c>
      <c r="K370" s="59">
        <f t="shared" si="19"/>
        <v>1</v>
      </c>
      <c r="L370" s="86">
        <v>1</v>
      </c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  <c r="AA370" s="86"/>
      <c r="AB370" s="86"/>
      <c r="AC370" s="86"/>
      <c r="AD370" s="86"/>
      <c r="AE370" s="86"/>
      <c r="AF370" s="86"/>
      <c r="AG370" s="86"/>
      <c r="AH370" s="86"/>
      <c r="AI370" s="86"/>
      <c r="AJ370" s="86"/>
      <c r="AK370" s="86"/>
      <c r="AL370" s="86"/>
      <c r="AM370" s="86"/>
      <c r="AN370" s="86"/>
      <c r="AO370" s="86"/>
      <c r="AP370" s="86"/>
      <c r="AQ370" s="88"/>
      <c r="AR370" s="88"/>
      <c r="AS370" s="88"/>
      <c r="AT370" s="88"/>
      <c r="AU370" s="88"/>
      <c r="AV370" s="88"/>
      <c r="AW370" s="88"/>
      <c r="AX370" s="88"/>
      <c r="AY370" s="162"/>
      <c r="AZ370" s="160">
        <v>1</v>
      </c>
    </row>
    <row r="371" spans="1:52" x14ac:dyDescent="0.25">
      <c r="A371" s="80"/>
      <c r="B371" s="81"/>
      <c r="C371" s="81"/>
      <c r="D371" s="82"/>
      <c r="E371" s="91"/>
      <c r="F371" s="81"/>
      <c r="G371" s="81"/>
      <c r="H371" s="81"/>
      <c r="I371" s="110" t="str">
        <f t="shared" si="18"/>
        <v/>
      </c>
      <c r="J371" s="59">
        <f t="shared" si="20"/>
        <v>1</v>
      </c>
      <c r="K371" s="59">
        <f t="shared" si="19"/>
        <v>1</v>
      </c>
      <c r="L371" s="86">
        <v>1</v>
      </c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  <c r="AA371" s="86"/>
      <c r="AB371" s="86"/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8"/>
      <c r="AR371" s="88"/>
      <c r="AS371" s="88"/>
      <c r="AT371" s="88"/>
      <c r="AU371" s="88"/>
      <c r="AV371" s="88"/>
      <c r="AW371" s="88"/>
      <c r="AX371" s="88"/>
      <c r="AY371" s="162"/>
      <c r="AZ371" s="160">
        <v>1</v>
      </c>
    </row>
    <row r="372" spans="1:52" x14ac:dyDescent="0.25">
      <c r="A372" s="80"/>
      <c r="B372" s="81"/>
      <c r="C372" s="81"/>
      <c r="D372" s="82"/>
      <c r="E372" s="91"/>
      <c r="F372" s="81"/>
      <c r="G372" s="81"/>
      <c r="H372" s="81"/>
      <c r="I372" s="110" t="str">
        <f t="shared" si="18"/>
        <v/>
      </c>
      <c r="J372" s="59">
        <f t="shared" si="20"/>
        <v>1</v>
      </c>
      <c r="K372" s="59">
        <f t="shared" si="19"/>
        <v>1</v>
      </c>
      <c r="L372" s="86">
        <v>1</v>
      </c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  <c r="AA372" s="86"/>
      <c r="AB372" s="86"/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8"/>
      <c r="AR372" s="88"/>
      <c r="AS372" s="88"/>
      <c r="AT372" s="88"/>
      <c r="AU372" s="88"/>
      <c r="AV372" s="88"/>
      <c r="AW372" s="88"/>
      <c r="AX372" s="88"/>
      <c r="AY372" s="162"/>
      <c r="AZ372" s="160">
        <v>1</v>
      </c>
    </row>
    <row r="373" spans="1:52" x14ac:dyDescent="0.25">
      <c r="A373" s="80"/>
      <c r="B373" s="81"/>
      <c r="C373" s="81"/>
      <c r="D373" s="82"/>
      <c r="E373" s="91"/>
      <c r="F373" s="81"/>
      <c r="G373" s="81"/>
      <c r="H373" s="81"/>
      <c r="I373" s="110" t="str">
        <f t="shared" si="18"/>
        <v/>
      </c>
      <c r="J373" s="59">
        <f t="shared" si="20"/>
        <v>1</v>
      </c>
      <c r="K373" s="59">
        <f t="shared" si="19"/>
        <v>1</v>
      </c>
      <c r="L373" s="86">
        <v>1</v>
      </c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8"/>
      <c r="AR373" s="88"/>
      <c r="AS373" s="88"/>
      <c r="AT373" s="88"/>
      <c r="AU373" s="88"/>
      <c r="AV373" s="88"/>
      <c r="AW373" s="88"/>
      <c r="AX373" s="88"/>
      <c r="AY373" s="162"/>
      <c r="AZ373" s="160">
        <v>1</v>
      </c>
    </row>
    <row r="374" spans="1:52" x14ac:dyDescent="0.25">
      <c r="A374" s="80"/>
      <c r="B374" s="81"/>
      <c r="C374" s="81"/>
      <c r="D374" s="82"/>
      <c r="E374" s="91"/>
      <c r="F374" s="81"/>
      <c r="G374" s="81"/>
      <c r="H374" s="81"/>
      <c r="I374" s="110" t="str">
        <f t="shared" si="18"/>
        <v/>
      </c>
      <c r="J374" s="59">
        <f t="shared" si="20"/>
        <v>1</v>
      </c>
      <c r="K374" s="59">
        <f t="shared" si="19"/>
        <v>1</v>
      </c>
      <c r="L374" s="86">
        <v>1</v>
      </c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  <c r="AA374" s="86"/>
      <c r="AB374" s="86"/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8"/>
      <c r="AR374" s="88"/>
      <c r="AS374" s="88"/>
      <c r="AT374" s="88"/>
      <c r="AU374" s="88"/>
      <c r="AV374" s="88"/>
      <c r="AW374" s="88"/>
      <c r="AX374" s="88"/>
      <c r="AY374" s="162"/>
      <c r="AZ374" s="160">
        <v>1</v>
      </c>
    </row>
    <row r="375" spans="1:52" x14ac:dyDescent="0.25">
      <c r="A375" s="80"/>
      <c r="B375" s="81"/>
      <c r="C375" s="81"/>
      <c r="D375" s="82"/>
      <c r="E375" s="91"/>
      <c r="F375" s="81"/>
      <c r="G375" s="81"/>
      <c r="H375" s="81"/>
      <c r="I375" s="110" t="str">
        <f t="shared" si="18"/>
        <v/>
      </c>
      <c r="J375" s="59">
        <f t="shared" si="20"/>
        <v>1</v>
      </c>
      <c r="K375" s="59">
        <f t="shared" si="19"/>
        <v>1</v>
      </c>
      <c r="L375" s="86">
        <v>1</v>
      </c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8"/>
      <c r="AR375" s="88"/>
      <c r="AS375" s="88"/>
      <c r="AT375" s="88"/>
      <c r="AU375" s="88"/>
      <c r="AV375" s="88"/>
      <c r="AW375" s="88"/>
      <c r="AX375" s="88"/>
      <c r="AY375" s="162"/>
      <c r="AZ375" s="160">
        <v>1</v>
      </c>
    </row>
    <row r="376" spans="1:52" x14ac:dyDescent="0.25">
      <c r="A376" s="80"/>
      <c r="B376" s="81"/>
      <c r="C376" s="81"/>
      <c r="D376" s="82"/>
      <c r="E376" s="91"/>
      <c r="F376" s="81"/>
      <c r="G376" s="81"/>
      <c r="H376" s="81"/>
      <c r="I376" s="110" t="str">
        <f t="shared" si="18"/>
        <v/>
      </c>
      <c r="J376" s="59">
        <f t="shared" si="20"/>
        <v>1</v>
      </c>
      <c r="K376" s="59">
        <f t="shared" si="19"/>
        <v>1</v>
      </c>
      <c r="L376" s="86">
        <v>1</v>
      </c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  <c r="AA376" s="86"/>
      <c r="AB376" s="86"/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8"/>
      <c r="AR376" s="88"/>
      <c r="AS376" s="88"/>
      <c r="AT376" s="88"/>
      <c r="AU376" s="88"/>
      <c r="AV376" s="88"/>
      <c r="AW376" s="88"/>
      <c r="AX376" s="88"/>
      <c r="AY376" s="162"/>
      <c r="AZ376" s="160">
        <v>1</v>
      </c>
    </row>
    <row r="377" spans="1:52" x14ac:dyDescent="0.25">
      <c r="A377" s="80"/>
      <c r="B377" s="81"/>
      <c r="C377" s="81"/>
      <c r="D377" s="82"/>
      <c r="E377" s="91"/>
      <c r="F377" s="81"/>
      <c r="G377" s="81"/>
      <c r="H377" s="81"/>
      <c r="I377" s="110" t="str">
        <f t="shared" si="18"/>
        <v/>
      </c>
      <c r="J377" s="59">
        <f t="shared" si="20"/>
        <v>1</v>
      </c>
      <c r="K377" s="59">
        <f t="shared" si="19"/>
        <v>1</v>
      </c>
      <c r="L377" s="86">
        <v>1</v>
      </c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  <c r="AA377" s="86"/>
      <c r="AB377" s="86"/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8"/>
      <c r="AR377" s="88"/>
      <c r="AS377" s="88"/>
      <c r="AT377" s="88"/>
      <c r="AU377" s="88"/>
      <c r="AV377" s="88"/>
      <c r="AW377" s="88"/>
      <c r="AX377" s="88"/>
      <c r="AY377" s="162"/>
      <c r="AZ377" s="160">
        <v>1</v>
      </c>
    </row>
    <row r="378" spans="1:52" x14ac:dyDescent="0.25">
      <c r="A378" s="80"/>
      <c r="B378" s="81"/>
      <c r="C378" s="81"/>
      <c r="D378" s="82"/>
      <c r="E378" s="91"/>
      <c r="F378" s="81"/>
      <c r="G378" s="81"/>
      <c r="H378" s="81"/>
      <c r="I378" s="110" t="str">
        <f t="shared" si="18"/>
        <v/>
      </c>
      <c r="J378" s="59">
        <f t="shared" si="20"/>
        <v>1</v>
      </c>
      <c r="K378" s="59">
        <f t="shared" si="19"/>
        <v>1</v>
      </c>
      <c r="L378" s="86">
        <v>1</v>
      </c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8"/>
      <c r="AR378" s="88"/>
      <c r="AS378" s="88"/>
      <c r="AT378" s="88"/>
      <c r="AU378" s="88"/>
      <c r="AV378" s="88"/>
      <c r="AW378" s="88"/>
      <c r="AX378" s="88"/>
      <c r="AY378" s="162"/>
      <c r="AZ378" s="160">
        <v>1</v>
      </c>
    </row>
    <row r="379" spans="1:52" x14ac:dyDescent="0.25">
      <c r="A379" s="80"/>
      <c r="B379" s="81"/>
      <c r="C379" s="81"/>
      <c r="D379" s="82"/>
      <c r="E379" s="91"/>
      <c r="F379" s="81"/>
      <c r="G379" s="81"/>
      <c r="H379" s="81"/>
      <c r="I379" s="110" t="str">
        <f t="shared" si="18"/>
        <v/>
      </c>
      <c r="J379" s="59">
        <f t="shared" si="20"/>
        <v>1</v>
      </c>
      <c r="K379" s="59">
        <f t="shared" si="19"/>
        <v>1</v>
      </c>
      <c r="L379" s="86">
        <v>1</v>
      </c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  <c r="AA379" s="86"/>
      <c r="AB379" s="86"/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8"/>
      <c r="AR379" s="88"/>
      <c r="AS379" s="88"/>
      <c r="AT379" s="88"/>
      <c r="AU379" s="88"/>
      <c r="AV379" s="88"/>
      <c r="AW379" s="88"/>
      <c r="AX379" s="88"/>
      <c r="AY379" s="162"/>
      <c r="AZ379" s="160">
        <v>1</v>
      </c>
    </row>
    <row r="380" spans="1:52" x14ac:dyDescent="0.25">
      <c r="A380" s="80"/>
      <c r="B380" s="81"/>
      <c r="C380" s="81"/>
      <c r="D380" s="82"/>
      <c r="E380" s="91"/>
      <c r="F380" s="81"/>
      <c r="G380" s="81"/>
      <c r="H380" s="81"/>
      <c r="I380" s="110" t="str">
        <f t="shared" si="18"/>
        <v/>
      </c>
      <c r="J380" s="59">
        <f t="shared" si="20"/>
        <v>1</v>
      </c>
      <c r="K380" s="59">
        <f t="shared" si="19"/>
        <v>1</v>
      </c>
      <c r="L380" s="86">
        <v>1</v>
      </c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  <c r="AA380" s="86"/>
      <c r="AB380" s="86"/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8"/>
      <c r="AR380" s="88"/>
      <c r="AS380" s="88"/>
      <c r="AT380" s="88"/>
      <c r="AU380" s="88"/>
      <c r="AV380" s="88"/>
      <c r="AW380" s="88"/>
      <c r="AX380" s="88"/>
      <c r="AY380" s="162"/>
      <c r="AZ380" s="160">
        <v>1</v>
      </c>
    </row>
    <row r="381" spans="1:52" x14ac:dyDescent="0.25">
      <c r="A381" s="80"/>
      <c r="B381" s="81"/>
      <c r="C381" s="81"/>
      <c r="D381" s="82"/>
      <c r="E381" s="91"/>
      <c r="F381" s="81"/>
      <c r="G381" s="81"/>
      <c r="H381" s="81"/>
      <c r="I381" s="110" t="str">
        <f t="shared" si="18"/>
        <v/>
      </c>
      <c r="J381" s="59">
        <f t="shared" si="20"/>
        <v>1</v>
      </c>
      <c r="K381" s="59">
        <f t="shared" si="19"/>
        <v>1</v>
      </c>
      <c r="L381" s="86">
        <v>1</v>
      </c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  <c r="AA381" s="86"/>
      <c r="AB381" s="86"/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8"/>
      <c r="AR381" s="88"/>
      <c r="AS381" s="88"/>
      <c r="AT381" s="88"/>
      <c r="AU381" s="88"/>
      <c r="AV381" s="88"/>
      <c r="AW381" s="88"/>
      <c r="AX381" s="88"/>
      <c r="AY381" s="162"/>
      <c r="AZ381" s="160">
        <v>1</v>
      </c>
    </row>
    <row r="382" spans="1:52" x14ac:dyDescent="0.25">
      <c r="A382" s="80"/>
      <c r="B382" s="81"/>
      <c r="C382" s="81"/>
      <c r="D382" s="82"/>
      <c r="E382" s="91"/>
      <c r="F382" s="81"/>
      <c r="G382" s="81"/>
      <c r="H382" s="81"/>
      <c r="I382" s="110" t="str">
        <f t="shared" si="18"/>
        <v/>
      </c>
      <c r="J382" s="59">
        <f t="shared" si="20"/>
        <v>1</v>
      </c>
      <c r="K382" s="59">
        <f t="shared" si="19"/>
        <v>1</v>
      </c>
      <c r="L382" s="86">
        <v>1</v>
      </c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  <c r="AA382" s="86"/>
      <c r="AB382" s="86"/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8"/>
      <c r="AR382" s="88"/>
      <c r="AS382" s="88"/>
      <c r="AT382" s="88"/>
      <c r="AU382" s="88"/>
      <c r="AV382" s="88"/>
      <c r="AW382" s="88"/>
      <c r="AX382" s="88"/>
      <c r="AY382" s="162"/>
      <c r="AZ382" s="160">
        <v>1</v>
      </c>
    </row>
    <row r="383" spans="1:52" x14ac:dyDescent="0.25">
      <c r="A383" s="80"/>
      <c r="B383" s="81"/>
      <c r="C383" s="81"/>
      <c r="D383" s="82"/>
      <c r="E383" s="91"/>
      <c r="F383" s="81"/>
      <c r="G383" s="81"/>
      <c r="H383" s="81"/>
      <c r="I383" s="110" t="str">
        <f t="shared" si="18"/>
        <v/>
      </c>
      <c r="J383" s="59">
        <f t="shared" si="20"/>
        <v>1</v>
      </c>
      <c r="K383" s="59">
        <f t="shared" si="19"/>
        <v>1</v>
      </c>
      <c r="L383" s="86">
        <v>1</v>
      </c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8"/>
      <c r="AR383" s="88"/>
      <c r="AS383" s="88"/>
      <c r="AT383" s="88"/>
      <c r="AU383" s="88"/>
      <c r="AV383" s="88"/>
      <c r="AW383" s="88"/>
      <c r="AX383" s="88"/>
      <c r="AY383" s="162"/>
      <c r="AZ383" s="160">
        <v>1</v>
      </c>
    </row>
    <row r="384" spans="1:52" x14ac:dyDescent="0.25">
      <c r="A384" s="80"/>
      <c r="B384" s="81"/>
      <c r="C384" s="81"/>
      <c r="D384" s="82"/>
      <c r="E384" s="91"/>
      <c r="F384" s="81"/>
      <c r="G384" s="81"/>
      <c r="H384" s="81"/>
      <c r="I384" s="110" t="str">
        <f t="shared" si="18"/>
        <v/>
      </c>
      <c r="J384" s="59">
        <f t="shared" si="20"/>
        <v>1</v>
      </c>
      <c r="K384" s="59">
        <f t="shared" si="19"/>
        <v>1</v>
      </c>
      <c r="L384" s="86">
        <v>1</v>
      </c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  <c r="AA384" s="86"/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8"/>
      <c r="AR384" s="88"/>
      <c r="AS384" s="88"/>
      <c r="AT384" s="88"/>
      <c r="AU384" s="88"/>
      <c r="AV384" s="88"/>
      <c r="AW384" s="88"/>
      <c r="AX384" s="88"/>
      <c r="AY384" s="162"/>
      <c r="AZ384" s="160">
        <v>1</v>
      </c>
    </row>
    <row r="385" spans="1:52" x14ac:dyDescent="0.25">
      <c r="A385" s="80"/>
      <c r="B385" s="81"/>
      <c r="C385" s="81"/>
      <c r="D385" s="82"/>
      <c r="E385" s="91"/>
      <c r="F385" s="81"/>
      <c r="G385" s="81"/>
      <c r="H385" s="81"/>
      <c r="I385" s="110" t="str">
        <f t="shared" si="18"/>
        <v/>
      </c>
      <c r="J385" s="59">
        <f t="shared" si="20"/>
        <v>1</v>
      </c>
      <c r="K385" s="59">
        <f t="shared" si="19"/>
        <v>1</v>
      </c>
      <c r="L385" s="86">
        <v>1</v>
      </c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  <c r="AA385" s="86"/>
      <c r="AB385" s="86"/>
      <c r="AC385" s="86"/>
      <c r="AD385" s="86"/>
      <c r="AE385" s="86"/>
      <c r="AF385" s="86"/>
      <c r="AG385" s="86"/>
      <c r="AH385" s="86"/>
      <c r="AI385" s="86"/>
      <c r="AJ385" s="86"/>
      <c r="AK385" s="86"/>
      <c r="AL385" s="86"/>
      <c r="AM385" s="86"/>
      <c r="AN385" s="86"/>
      <c r="AO385" s="86"/>
      <c r="AP385" s="86"/>
      <c r="AQ385" s="88"/>
      <c r="AR385" s="88"/>
      <c r="AS385" s="88"/>
      <c r="AT385" s="88"/>
      <c r="AU385" s="88"/>
      <c r="AV385" s="88"/>
      <c r="AW385" s="88"/>
      <c r="AX385" s="88"/>
      <c r="AY385" s="162"/>
      <c r="AZ385" s="160">
        <v>1</v>
      </c>
    </row>
    <row r="386" spans="1:52" x14ac:dyDescent="0.25">
      <c r="A386" s="80"/>
      <c r="B386" s="81"/>
      <c r="C386" s="81"/>
      <c r="D386" s="82"/>
      <c r="E386" s="91"/>
      <c r="F386" s="81"/>
      <c r="G386" s="81"/>
      <c r="H386" s="81"/>
      <c r="I386" s="110" t="str">
        <f t="shared" si="18"/>
        <v/>
      </c>
      <c r="J386" s="59">
        <f t="shared" si="20"/>
        <v>1</v>
      </c>
      <c r="K386" s="59">
        <f t="shared" si="19"/>
        <v>1</v>
      </c>
      <c r="L386" s="86">
        <v>1</v>
      </c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8"/>
      <c r="AR386" s="88"/>
      <c r="AS386" s="88"/>
      <c r="AT386" s="88"/>
      <c r="AU386" s="88"/>
      <c r="AV386" s="88"/>
      <c r="AW386" s="88"/>
      <c r="AX386" s="88"/>
      <c r="AY386" s="162"/>
      <c r="AZ386" s="160">
        <v>1</v>
      </c>
    </row>
    <row r="387" spans="1:52" x14ac:dyDescent="0.25">
      <c r="A387" s="80"/>
      <c r="B387" s="81"/>
      <c r="C387" s="81"/>
      <c r="D387" s="82"/>
      <c r="E387" s="91"/>
      <c r="F387" s="81"/>
      <c r="G387" s="81"/>
      <c r="H387" s="81"/>
      <c r="I387" s="110" t="str">
        <f t="shared" si="18"/>
        <v/>
      </c>
      <c r="J387" s="59">
        <f t="shared" si="20"/>
        <v>1</v>
      </c>
      <c r="K387" s="59">
        <f t="shared" si="19"/>
        <v>1</v>
      </c>
      <c r="L387" s="86">
        <v>1</v>
      </c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  <c r="AA387" s="86"/>
      <c r="AB387" s="86"/>
      <c r="AC387" s="86"/>
      <c r="AD387" s="86"/>
      <c r="AE387" s="86"/>
      <c r="AF387" s="86"/>
      <c r="AG387" s="86"/>
      <c r="AH387" s="86"/>
      <c r="AI387" s="86"/>
      <c r="AJ387" s="86"/>
      <c r="AK387" s="86"/>
      <c r="AL387" s="86"/>
      <c r="AM387" s="86"/>
      <c r="AN387" s="86"/>
      <c r="AO387" s="86"/>
      <c r="AP387" s="86"/>
      <c r="AQ387" s="88"/>
      <c r="AR387" s="88"/>
      <c r="AS387" s="88"/>
      <c r="AT387" s="88"/>
      <c r="AU387" s="88"/>
      <c r="AV387" s="88"/>
      <c r="AW387" s="88"/>
      <c r="AX387" s="88"/>
      <c r="AY387" s="162"/>
      <c r="AZ387" s="160">
        <v>1</v>
      </c>
    </row>
    <row r="388" spans="1:52" x14ac:dyDescent="0.25">
      <c r="A388" s="80"/>
      <c r="B388" s="81"/>
      <c r="C388" s="81"/>
      <c r="D388" s="82"/>
      <c r="E388" s="91"/>
      <c r="F388" s="81"/>
      <c r="G388" s="81"/>
      <c r="H388" s="81"/>
      <c r="I388" s="110" t="str">
        <f t="shared" si="18"/>
        <v/>
      </c>
      <c r="J388" s="59">
        <f t="shared" si="20"/>
        <v>1</v>
      </c>
      <c r="K388" s="59">
        <f t="shared" si="19"/>
        <v>1</v>
      </c>
      <c r="L388" s="86">
        <v>1</v>
      </c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  <c r="AE388" s="86"/>
      <c r="AF388" s="86"/>
      <c r="AG388" s="86"/>
      <c r="AH388" s="86"/>
      <c r="AI388" s="86"/>
      <c r="AJ388" s="86"/>
      <c r="AK388" s="86"/>
      <c r="AL388" s="86"/>
      <c r="AM388" s="86"/>
      <c r="AN388" s="86"/>
      <c r="AO388" s="86"/>
      <c r="AP388" s="86"/>
      <c r="AQ388" s="88"/>
      <c r="AR388" s="88"/>
      <c r="AS388" s="88"/>
      <c r="AT388" s="88"/>
      <c r="AU388" s="88"/>
      <c r="AV388" s="88"/>
      <c r="AW388" s="88"/>
      <c r="AX388" s="88"/>
      <c r="AY388" s="162"/>
      <c r="AZ388" s="160">
        <v>1</v>
      </c>
    </row>
    <row r="389" spans="1:52" x14ac:dyDescent="0.25">
      <c r="A389" s="80"/>
      <c r="B389" s="81"/>
      <c r="C389" s="81"/>
      <c r="D389" s="82"/>
      <c r="E389" s="91"/>
      <c r="F389" s="81"/>
      <c r="G389" s="81"/>
      <c r="H389" s="81"/>
      <c r="I389" s="110" t="str">
        <f t="shared" si="18"/>
        <v/>
      </c>
      <c r="J389" s="59">
        <f t="shared" si="20"/>
        <v>1</v>
      </c>
      <c r="K389" s="59">
        <f t="shared" si="19"/>
        <v>1</v>
      </c>
      <c r="L389" s="86">
        <v>1</v>
      </c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6"/>
      <c r="AL389" s="86"/>
      <c r="AM389" s="86"/>
      <c r="AN389" s="86"/>
      <c r="AO389" s="86"/>
      <c r="AP389" s="86"/>
      <c r="AQ389" s="88"/>
      <c r="AR389" s="88"/>
      <c r="AS389" s="88"/>
      <c r="AT389" s="88"/>
      <c r="AU389" s="88"/>
      <c r="AV389" s="88"/>
      <c r="AW389" s="88"/>
      <c r="AX389" s="88"/>
      <c r="AY389" s="162"/>
      <c r="AZ389" s="160">
        <v>1</v>
      </c>
    </row>
    <row r="390" spans="1:52" x14ac:dyDescent="0.25">
      <c r="A390" s="80"/>
      <c r="B390" s="81"/>
      <c r="C390" s="81"/>
      <c r="D390" s="82"/>
      <c r="E390" s="91"/>
      <c r="F390" s="81"/>
      <c r="G390" s="81"/>
      <c r="H390" s="81"/>
      <c r="I390" s="110" t="str">
        <f t="shared" si="18"/>
        <v/>
      </c>
      <c r="J390" s="59">
        <f t="shared" si="20"/>
        <v>1</v>
      </c>
      <c r="K390" s="59">
        <f t="shared" si="19"/>
        <v>1</v>
      </c>
      <c r="L390" s="86">
        <v>1</v>
      </c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  <c r="AA390" s="86"/>
      <c r="AB390" s="86"/>
      <c r="AC390" s="86"/>
      <c r="AD390" s="86"/>
      <c r="AE390" s="86"/>
      <c r="AF390" s="86"/>
      <c r="AG390" s="86"/>
      <c r="AH390" s="86"/>
      <c r="AI390" s="86"/>
      <c r="AJ390" s="86"/>
      <c r="AK390" s="86"/>
      <c r="AL390" s="86"/>
      <c r="AM390" s="86"/>
      <c r="AN390" s="86"/>
      <c r="AO390" s="86"/>
      <c r="AP390" s="86"/>
      <c r="AQ390" s="88"/>
      <c r="AR390" s="88"/>
      <c r="AS390" s="88"/>
      <c r="AT390" s="88"/>
      <c r="AU390" s="88"/>
      <c r="AV390" s="88"/>
      <c r="AW390" s="88"/>
      <c r="AX390" s="88"/>
      <c r="AY390" s="162"/>
      <c r="AZ390" s="160">
        <v>1</v>
      </c>
    </row>
    <row r="391" spans="1:52" x14ac:dyDescent="0.25">
      <c r="A391" s="80"/>
      <c r="B391" s="81"/>
      <c r="C391" s="81"/>
      <c r="D391" s="82"/>
      <c r="E391" s="91"/>
      <c r="F391" s="81"/>
      <c r="G391" s="81"/>
      <c r="H391" s="81"/>
      <c r="I391" s="110" t="str">
        <f t="shared" ref="I391:I454" si="21">IF(A391&lt;&gt;"",SUM(AQ391:AX391),"")</f>
        <v/>
      </c>
      <c r="J391" s="59">
        <f t="shared" si="20"/>
        <v>1</v>
      </c>
      <c r="K391" s="59">
        <f t="shared" ref="K391:K454" si="22">SUM(L391:AP391)</f>
        <v>1</v>
      </c>
      <c r="L391" s="86">
        <v>1</v>
      </c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  <c r="AA391" s="86"/>
      <c r="AB391" s="86"/>
      <c r="AC391" s="86"/>
      <c r="AD391" s="86"/>
      <c r="AE391" s="86"/>
      <c r="AF391" s="86"/>
      <c r="AG391" s="86"/>
      <c r="AH391" s="86"/>
      <c r="AI391" s="86"/>
      <c r="AJ391" s="86"/>
      <c r="AK391" s="86"/>
      <c r="AL391" s="86"/>
      <c r="AM391" s="86"/>
      <c r="AN391" s="86"/>
      <c r="AO391" s="86"/>
      <c r="AP391" s="86"/>
      <c r="AQ391" s="88"/>
      <c r="AR391" s="88"/>
      <c r="AS391" s="88"/>
      <c r="AT391" s="88"/>
      <c r="AU391" s="88"/>
      <c r="AV391" s="88"/>
      <c r="AW391" s="88"/>
      <c r="AX391" s="88"/>
      <c r="AY391" s="162"/>
      <c r="AZ391" s="160">
        <v>1</v>
      </c>
    </row>
    <row r="392" spans="1:52" x14ac:dyDescent="0.25">
      <c r="A392" s="80"/>
      <c r="B392" s="81"/>
      <c r="C392" s="81"/>
      <c r="D392" s="82"/>
      <c r="E392" s="91"/>
      <c r="F392" s="81"/>
      <c r="G392" s="81"/>
      <c r="H392" s="81"/>
      <c r="I392" s="110" t="str">
        <f t="shared" si="21"/>
        <v/>
      </c>
      <c r="J392" s="59">
        <f t="shared" si="20"/>
        <v>1</v>
      </c>
      <c r="K392" s="59">
        <f t="shared" si="22"/>
        <v>1</v>
      </c>
      <c r="L392" s="86">
        <v>1</v>
      </c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  <c r="AA392" s="86"/>
      <c r="AB392" s="86"/>
      <c r="AC392" s="86"/>
      <c r="AD392" s="86"/>
      <c r="AE392" s="86"/>
      <c r="AF392" s="86"/>
      <c r="AG392" s="86"/>
      <c r="AH392" s="86"/>
      <c r="AI392" s="86"/>
      <c r="AJ392" s="86"/>
      <c r="AK392" s="86"/>
      <c r="AL392" s="86"/>
      <c r="AM392" s="86"/>
      <c r="AN392" s="86"/>
      <c r="AO392" s="86"/>
      <c r="AP392" s="86"/>
      <c r="AQ392" s="88"/>
      <c r="AR392" s="88"/>
      <c r="AS392" s="88"/>
      <c r="AT392" s="88"/>
      <c r="AU392" s="88"/>
      <c r="AV392" s="88"/>
      <c r="AW392" s="88"/>
      <c r="AX392" s="88"/>
      <c r="AY392" s="162"/>
      <c r="AZ392" s="160">
        <v>1</v>
      </c>
    </row>
    <row r="393" spans="1:52" x14ac:dyDescent="0.25">
      <c r="A393" s="80"/>
      <c r="B393" s="81"/>
      <c r="C393" s="81"/>
      <c r="D393" s="82"/>
      <c r="E393" s="91"/>
      <c r="F393" s="81"/>
      <c r="G393" s="81"/>
      <c r="H393" s="81"/>
      <c r="I393" s="110" t="str">
        <f t="shared" si="21"/>
        <v/>
      </c>
      <c r="J393" s="59">
        <f t="shared" si="20"/>
        <v>1</v>
      </c>
      <c r="K393" s="59">
        <f t="shared" si="22"/>
        <v>1</v>
      </c>
      <c r="L393" s="86">
        <v>1</v>
      </c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8"/>
      <c r="AR393" s="88"/>
      <c r="AS393" s="88"/>
      <c r="AT393" s="88"/>
      <c r="AU393" s="88"/>
      <c r="AV393" s="88"/>
      <c r="AW393" s="88"/>
      <c r="AX393" s="88"/>
      <c r="AY393" s="162"/>
      <c r="AZ393" s="160">
        <v>1</v>
      </c>
    </row>
    <row r="394" spans="1:52" x14ac:dyDescent="0.25">
      <c r="A394" s="80"/>
      <c r="B394" s="81"/>
      <c r="C394" s="81"/>
      <c r="D394" s="82"/>
      <c r="E394" s="91"/>
      <c r="F394" s="81"/>
      <c r="G394" s="81"/>
      <c r="H394" s="81"/>
      <c r="I394" s="110" t="str">
        <f t="shared" si="21"/>
        <v/>
      </c>
      <c r="J394" s="59">
        <f t="shared" si="20"/>
        <v>1</v>
      </c>
      <c r="K394" s="59">
        <f t="shared" si="22"/>
        <v>1</v>
      </c>
      <c r="L394" s="86">
        <v>1</v>
      </c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  <c r="AA394" s="86"/>
      <c r="AB394" s="86"/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8"/>
      <c r="AR394" s="88"/>
      <c r="AS394" s="88"/>
      <c r="AT394" s="88"/>
      <c r="AU394" s="88"/>
      <c r="AV394" s="88"/>
      <c r="AW394" s="88"/>
      <c r="AX394" s="88"/>
      <c r="AY394" s="162"/>
      <c r="AZ394" s="160">
        <v>1</v>
      </c>
    </row>
    <row r="395" spans="1:52" x14ac:dyDescent="0.25">
      <c r="A395" s="80"/>
      <c r="B395" s="81"/>
      <c r="C395" s="81"/>
      <c r="D395" s="82"/>
      <c r="E395" s="91"/>
      <c r="F395" s="81"/>
      <c r="G395" s="81"/>
      <c r="H395" s="81"/>
      <c r="I395" s="110" t="str">
        <f t="shared" si="21"/>
        <v/>
      </c>
      <c r="J395" s="59">
        <f t="shared" si="20"/>
        <v>1</v>
      </c>
      <c r="K395" s="59">
        <f t="shared" si="22"/>
        <v>1</v>
      </c>
      <c r="L395" s="86">
        <v>1</v>
      </c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  <c r="AA395" s="86"/>
      <c r="AB395" s="86"/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8"/>
      <c r="AR395" s="88"/>
      <c r="AS395" s="88"/>
      <c r="AT395" s="88"/>
      <c r="AU395" s="88"/>
      <c r="AV395" s="88"/>
      <c r="AW395" s="88"/>
      <c r="AX395" s="88"/>
      <c r="AY395" s="162"/>
      <c r="AZ395" s="160">
        <v>1</v>
      </c>
    </row>
    <row r="396" spans="1:52" x14ac:dyDescent="0.25">
      <c r="A396" s="80"/>
      <c r="B396" s="81"/>
      <c r="C396" s="81"/>
      <c r="D396" s="82"/>
      <c r="E396" s="91"/>
      <c r="F396" s="81"/>
      <c r="G396" s="81"/>
      <c r="H396" s="81"/>
      <c r="I396" s="110" t="str">
        <f t="shared" si="21"/>
        <v/>
      </c>
      <c r="J396" s="59">
        <f t="shared" si="20"/>
        <v>1</v>
      </c>
      <c r="K396" s="59">
        <f t="shared" si="22"/>
        <v>1</v>
      </c>
      <c r="L396" s="86">
        <v>1</v>
      </c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  <c r="AA396" s="86"/>
      <c r="AB396" s="86"/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8"/>
      <c r="AR396" s="88"/>
      <c r="AS396" s="88"/>
      <c r="AT396" s="88"/>
      <c r="AU396" s="88"/>
      <c r="AV396" s="88"/>
      <c r="AW396" s="88"/>
      <c r="AX396" s="88"/>
      <c r="AY396" s="162"/>
      <c r="AZ396" s="160">
        <v>1</v>
      </c>
    </row>
    <row r="397" spans="1:52" x14ac:dyDescent="0.25">
      <c r="A397" s="80"/>
      <c r="B397" s="81"/>
      <c r="C397" s="81"/>
      <c r="D397" s="82"/>
      <c r="E397" s="91"/>
      <c r="F397" s="81"/>
      <c r="G397" s="81"/>
      <c r="H397" s="81"/>
      <c r="I397" s="110" t="str">
        <f t="shared" si="21"/>
        <v/>
      </c>
      <c r="J397" s="59">
        <f t="shared" si="20"/>
        <v>1</v>
      </c>
      <c r="K397" s="59">
        <f t="shared" si="22"/>
        <v>1</v>
      </c>
      <c r="L397" s="86">
        <v>1</v>
      </c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  <c r="AA397" s="86"/>
      <c r="AB397" s="86"/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8"/>
      <c r="AR397" s="88"/>
      <c r="AS397" s="88"/>
      <c r="AT397" s="88"/>
      <c r="AU397" s="88"/>
      <c r="AV397" s="88"/>
      <c r="AW397" s="88"/>
      <c r="AX397" s="88"/>
      <c r="AY397" s="162"/>
      <c r="AZ397" s="160">
        <v>1</v>
      </c>
    </row>
    <row r="398" spans="1:52" x14ac:dyDescent="0.25">
      <c r="A398" s="80"/>
      <c r="B398" s="81"/>
      <c r="C398" s="81"/>
      <c r="D398" s="82"/>
      <c r="E398" s="91"/>
      <c r="F398" s="81"/>
      <c r="G398" s="81"/>
      <c r="H398" s="81"/>
      <c r="I398" s="110" t="str">
        <f t="shared" si="21"/>
        <v/>
      </c>
      <c r="J398" s="59">
        <f t="shared" si="20"/>
        <v>1</v>
      </c>
      <c r="K398" s="59">
        <f t="shared" si="22"/>
        <v>1</v>
      </c>
      <c r="L398" s="86">
        <v>1</v>
      </c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8"/>
      <c r="AR398" s="88"/>
      <c r="AS398" s="88"/>
      <c r="AT398" s="88"/>
      <c r="AU398" s="88"/>
      <c r="AV398" s="88"/>
      <c r="AW398" s="88"/>
      <c r="AX398" s="88"/>
      <c r="AY398" s="162"/>
      <c r="AZ398" s="160">
        <v>1</v>
      </c>
    </row>
    <row r="399" spans="1:52" x14ac:dyDescent="0.25">
      <c r="A399" s="80"/>
      <c r="B399" s="81"/>
      <c r="C399" s="81"/>
      <c r="D399" s="82"/>
      <c r="E399" s="91"/>
      <c r="F399" s="81"/>
      <c r="G399" s="81"/>
      <c r="H399" s="81"/>
      <c r="I399" s="110" t="str">
        <f t="shared" si="21"/>
        <v/>
      </c>
      <c r="J399" s="59">
        <f t="shared" si="20"/>
        <v>1</v>
      </c>
      <c r="K399" s="59">
        <f t="shared" si="22"/>
        <v>1</v>
      </c>
      <c r="L399" s="86">
        <v>1</v>
      </c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  <c r="AA399" s="86"/>
      <c r="AB399" s="86"/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8"/>
      <c r="AR399" s="88"/>
      <c r="AS399" s="88"/>
      <c r="AT399" s="88"/>
      <c r="AU399" s="88"/>
      <c r="AV399" s="88"/>
      <c r="AW399" s="88"/>
      <c r="AX399" s="88"/>
      <c r="AY399" s="162"/>
      <c r="AZ399" s="160">
        <v>1</v>
      </c>
    </row>
    <row r="400" spans="1:52" x14ac:dyDescent="0.25">
      <c r="A400" s="80"/>
      <c r="B400" s="81"/>
      <c r="C400" s="81"/>
      <c r="D400" s="82"/>
      <c r="E400" s="91"/>
      <c r="F400" s="81"/>
      <c r="G400" s="81"/>
      <c r="H400" s="81"/>
      <c r="I400" s="110" t="str">
        <f t="shared" si="21"/>
        <v/>
      </c>
      <c r="J400" s="59">
        <f t="shared" si="20"/>
        <v>1</v>
      </c>
      <c r="K400" s="59">
        <f t="shared" si="22"/>
        <v>1</v>
      </c>
      <c r="L400" s="86">
        <v>1</v>
      </c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  <c r="AA400" s="86"/>
      <c r="AB400" s="86"/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8"/>
      <c r="AR400" s="88"/>
      <c r="AS400" s="88"/>
      <c r="AT400" s="88"/>
      <c r="AU400" s="88"/>
      <c r="AV400" s="88"/>
      <c r="AW400" s="88"/>
      <c r="AX400" s="88"/>
      <c r="AY400" s="162"/>
      <c r="AZ400" s="160">
        <v>1</v>
      </c>
    </row>
    <row r="401" spans="1:52" x14ac:dyDescent="0.25">
      <c r="A401" s="80"/>
      <c r="B401" s="81"/>
      <c r="C401" s="81"/>
      <c r="D401" s="82"/>
      <c r="E401" s="91"/>
      <c r="F401" s="81"/>
      <c r="G401" s="81"/>
      <c r="H401" s="81"/>
      <c r="I401" s="110" t="str">
        <f t="shared" si="21"/>
        <v/>
      </c>
      <c r="J401" s="59">
        <f t="shared" si="20"/>
        <v>1</v>
      </c>
      <c r="K401" s="59">
        <f t="shared" si="22"/>
        <v>1</v>
      </c>
      <c r="L401" s="86">
        <v>1</v>
      </c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  <c r="AA401" s="86"/>
      <c r="AB401" s="86"/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8"/>
      <c r="AR401" s="88"/>
      <c r="AS401" s="88"/>
      <c r="AT401" s="88"/>
      <c r="AU401" s="88"/>
      <c r="AV401" s="88"/>
      <c r="AW401" s="88"/>
      <c r="AX401" s="88"/>
      <c r="AY401" s="162"/>
      <c r="AZ401" s="160">
        <v>1</v>
      </c>
    </row>
    <row r="402" spans="1:52" x14ac:dyDescent="0.25">
      <c r="A402" s="80"/>
      <c r="B402" s="81"/>
      <c r="C402" s="81"/>
      <c r="D402" s="82"/>
      <c r="E402" s="91"/>
      <c r="F402" s="81"/>
      <c r="G402" s="81"/>
      <c r="H402" s="81"/>
      <c r="I402" s="110" t="str">
        <f t="shared" si="21"/>
        <v/>
      </c>
      <c r="J402" s="59">
        <f t="shared" si="20"/>
        <v>1</v>
      </c>
      <c r="K402" s="59">
        <f t="shared" si="22"/>
        <v>1</v>
      </c>
      <c r="L402" s="86">
        <v>1</v>
      </c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  <c r="AA402" s="86"/>
      <c r="AB402" s="86"/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8"/>
      <c r="AR402" s="88"/>
      <c r="AS402" s="88"/>
      <c r="AT402" s="88"/>
      <c r="AU402" s="88"/>
      <c r="AV402" s="88"/>
      <c r="AW402" s="88"/>
      <c r="AX402" s="88"/>
      <c r="AY402" s="162"/>
      <c r="AZ402" s="160">
        <v>1</v>
      </c>
    </row>
    <row r="403" spans="1:52" x14ac:dyDescent="0.25">
      <c r="A403" s="80"/>
      <c r="B403" s="81"/>
      <c r="C403" s="81"/>
      <c r="D403" s="82"/>
      <c r="E403" s="91"/>
      <c r="F403" s="81"/>
      <c r="G403" s="81"/>
      <c r="H403" s="81"/>
      <c r="I403" s="110" t="str">
        <f t="shared" si="21"/>
        <v/>
      </c>
      <c r="J403" s="59">
        <f t="shared" si="20"/>
        <v>1</v>
      </c>
      <c r="K403" s="59">
        <f t="shared" si="22"/>
        <v>1</v>
      </c>
      <c r="L403" s="86">
        <v>1</v>
      </c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8"/>
      <c r="AR403" s="88"/>
      <c r="AS403" s="88"/>
      <c r="AT403" s="88"/>
      <c r="AU403" s="88"/>
      <c r="AV403" s="88"/>
      <c r="AW403" s="88"/>
      <c r="AX403" s="88"/>
      <c r="AY403" s="162"/>
      <c r="AZ403" s="160">
        <v>1</v>
      </c>
    </row>
    <row r="404" spans="1:52" x14ac:dyDescent="0.25">
      <c r="A404" s="80"/>
      <c r="B404" s="81"/>
      <c r="C404" s="81"/>
      <c r="D404" s="82"/>
      <c r="E404" s="91"/>
      <c r="F404" s="81"/>
      <c r="G404" s="81"/>
      <c r="H404" s="81"/>
      <c r="I404" s="110" t="str">
        <f t="shared" si="21"/>
        <v/>
      </c>
      <c r="J404" s="59">
        <f t="shared" si="20"/>
        <v>1</v>
      </c>
      <c r="K404" s="59">
        <f t="shared" si="22"/>
        <v>1</v>
      </c>
      <c r="L404" s="86">
        <v>1</v>
      </c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  <c r="AA404" s="86"/>
      <c r="AB404" s="86"/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8"/>
      <c r="AR404" s="88"/>
      <c r="AS404" s="88"/>
      <c r="AT404" s="88"/>
      <c r="AU404" s="88"/>
      <c r="AV404" s="88"/>
      <c r="AW404" s="88"/>
      <c r="AX404" s="88"/>
      <c r="AY404" s="162"/>
      <c r="AZ404" s="160">
        <v>1</v>
      </c>
    </row>
    <row r="405" spans="1:52" x14ac:dyDescent="0.25">
      <c r="A405" s="80"/>
      <c r="B405" s="81"/>
      <c r="C405" s="81"/>
      <c r="D405" s="82"/>
      <c r="E405" s="91"/>
      <c r="F405" s="81"/>
      <c r="G405" s="81"/>
      <c r="H405" s="81"/>
      <c r="I405" s="110" t="str">
        <f t="shared" si="21"/>
        <v/>
      </c>
      <c r="J405" s="59">
        <f t="shared" si="20"/>
        <v>1</v>
      </c>
      <c r="K405" s="59">
        <f t="shared" si="22"/>
        <v>1</v>
      </c>
      <c r="L405" s="86">
        <v>1</v>
      </c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  <c r="AA405" s="86"/>
      <c r="AB405" s="86"/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8"/>
      <c r="AR405" s="88"/>
      <c r="AS405" s="88"/>
      <c r="AT405" s="88"/>
      <c r="AU405" s="88"/>
      <c r="AV405" s="88"/>
      <c r="AW405" s="88"/>
      <c r="AX405" s="88"/>
      <c r="AY405" s="162"/>
      <c r="AZ405" s="160">
        <v>1</v>
      </c>
    </row>
    <row r="406" spans="1:52" x14ac:dyDescent="0.25">
      <c r="A406" s="80"/>
      <c r="B406" s="81"/>
      <c r="C406" s="81"/>
      <c r="D406" s="82"/>
      <c r="E406" s="91"/>
      <c r="F406" s="81"/>
      <c r="G406" s="81"/>
      <c r="H406" s="81"/>
      <c r="I406" s="110" t="str">
        <f t="shared" si="21"/>
        <v/>
      </c>
      <c r="J406" s="59">
        <f t="shared" si="20"/>
        <v>1</v>
      </c>
      <c r="K406" s="59">
        <f t="shared" si="22"/>
        <v>1</v>
      </c>
      <c r="L406" s="86">
        <v>1</v>
      </c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  <c r="AA406" s="86"/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8"/>
      <c r="AR406" s="88"/>
      <c r="AS406" s="88"/>
      <c r="AT406" s="88"/>
      <c r="AU406" s="88"/>
      <c r="AV406" s="88"/>
      <c r="AW406" s="88"/>
      <c r="AX406" s="88"/>
      <c r="AY406" s="162"/>
      <c r="AZ406" s="160">
        <v>1</v>
      </c>
    </row>
    <row r="407" spans="1:52" x14ac:dyDescent="0.25">
      <c r="A407" s="80"/>
      <c r="B407" s="81"/>
      <c r="C407" s="81"/>
      <c r="D407" s="82"/>
      <c r="E407" s="91"/>
      <c r="F407" s="81"/>
      <c r="G407" s="81"/>
      <c r="H407" s="81"/>
      <c r="I407" s="110" t="str">
        <f t="shared" si="21"/>
        <v/>
      </c>
      <c r="J407" s="59">
        <f t="shared" si="20"/>
        <v>1</v>
      </c>
      <c r="K407" s="59">
        <f t="shared" si="22"/>
        <v>1</v>
      </c>
      <c r="L407" s="86">
        <v>1</v>
      </c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  <c r="AA407" s="86"/>
      <c r="AB407" s="86"/>
      <c r="AC407" s="86"/>
      <c r="AD407" s="86"/>
      <c r="AE407" s="86"/>
      <c r="AF407" s="86"/>
      <c r="AG407" s="86"/>
      <c r="AH407" s="86"/>
      <c r="AI407" s="86"/>
      <c r="AJ407" s="86"/>
      <c r="AK407" s="86"/>
      <c r="AL407" s="86"/>
      <c r="AM407" s="86"/>
      <c r="AN407" s="86"/>
      <c r="AO407" s="86"/>
      <c r="AP407" s="86"/>
      <c r="AQ407" s="88"/>
      <c r="AR407" s="88"/>
      <c r="AS407" s="88"/>
      <c r="AT407" s="88"/>
      <c r="AU407" s="88"/>
      <c r="AV407" s="88"/>
      <c r="AW407" s="88"/>
      <c r="AX407" s="88"/>
      <c r="AY407" s="162"/>
      <c r="AZ407" s="160">
        <v>1</v>
      </c>
    </row>
    <row r="408" spans="1:52" x14ac:dyDescent="0.25">
      <c r="A408" s="80"/>
      <c r="B408" s="81"/>
      <c r="C408" s="81"/>
      <c r="D408" s="82"/>
      <c r="E408" s="91"/>
      <c r="F408" s="81"/>
      <c r="G408" s="81"/>
      <c r="H408" s="81"/>
      <c r="I408" s="110" t="str">
        <f t="shared" si="21"/>
        <v/>
      </c>
      <c r="J408" s="59">
        <f t="shared" si="20"/>
        <v>1</v>
      </c>
      <c r="K408" s="59">
        <f t="shared" si="22"/>
        <v>1</v>
      </c>
      <c r="L408" s="86">
        <v>1</v>
      </c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8"/>
      <c r="AR408" s="88"/>
      <c r="AS408" s="88"/>
      <c r="AT408" s="88"/>
      <c r="AU408" s="88"/>
      <c r="AV408" s="88"/>
      <c r="AW408" s="88"/>
      <c r="AX408" s="88"/>
      <c r="AY408" s="162"/>
      <c r="AZ408" s="160">
        <v>1</v>
      </c>
    </row>
    <row r="409" spans="1:52" x14ac:dyDescent="0.25">
      <c r="A409" s="80"/>
      <c r="B409" s="81"/>
      <c r="C409" s="81"/>
      <c r="D409" s="82"/>
      <c r="E409" s="91"/>
      <c r="F409" s="81"/>
      <c r="G409" s="81"/>
      <c r="H409" s="81"/>
      <c r="I409" s="110" t="str">
        <f t="shared" si="21"/>
        <v/>
      </c>
      <c r="J409" s="59">
        <f t="shared" si="20"/>
        <v>1</v>
      </c>
      <c r="K409" s="59">
        <f t="shared" si="22"/>
        <v>1</v>
      </c>
      <c r="L409" s="86">
        <v>1</v>
      </c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  <c r="AA409" s="86"/>
      <c r="AB409" s="86"/>
      <c r="AC409" s="86"/>
      <c r="AD409" s="86"/>
      <c r="AE409" s="86"/>
      <c r="AF409" s="86"/>
      <c r="AG409" s="86"/>
      <c r="AH409" s="86"/>
      <c r="AI409" s="86"/>
      <c r="AJ409" s="86"/>
      <c r="AK409" s="86"/>
      <c r="AL409" s="86"/>
      <c r="AM409" s="86"/>
      <c r="AN409" s="86"/>
      <c r="AO409" s="86"/>
      <c r="AP409" s="86"/>
      <c r="AQ409" s="88"/>
      <c r="AR409" s="88"/>
      <c r="AS409" s="88"/>
      <c r="AT409" s="88"/>
      <c r="AU409" s="88"/>
      <c r="AV409" s="88"/>
      <c r="AW409" s="88"/>
      <c r="AX409" s="88"/>
      <c r="AY409" s="162"/>
      <c r="AZ409" s="160">
        <v>1</v>
      </c>
    </row>
    <row r="410" spans="1:52" x14ac:dyDescent="0.25">
      <c r="A410" s="80"/>
      <c r="B410" s="81"/>
      <c r="C410" s="81"/>
      <c r="D410" s="82"/>
      <c r="E410" s="91"/>
      <c r="F410" s="81"/>
      <c r="G410" s="81"/>
      <c r="H410" s="81"/>
      <c r="I410" s="110" t="str">
        <f t="shared" si="21"/>
        <v/>
      </c>
      <c r="J410" s="59">
        <f t="shared" si="20"/>
        <v>1</v>
      </c>
      <c r="K410" s="59">
        <f t="shared" si="22"/>
        <v>1</v>
      </c>
      <c r="L410" s="86">
        <v>1</v>
      </c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  <c r="AA410" s="86"/>
      <c r="AB410" s="86"/>
      <c r="AC410" s="86"/>
      <c r="AD410" s="86"/>
      <c r="AE410" s="86"/>
      <c r="AF410" s="86"/>
      <c r="AG410" s="86"/>
      <c r="AH410" s="86"/>
      <c r="AI410" s="86"/>
      <c r="AJ410" s="86"/>
      <c r="AK410" s="86"/>
      <c r="AL410" s="86"/>
      <c r="AM410" s="86"/>
      <c r="AN410" s="86"/>
      <c r="AO410" s="86"/>
      <c r="AP410" s="86"/>
      <c r="AQ410" s="88"/>
      <c r="AR410" s="88"/>
      <c r="AS410" s="88"/>
      <c r="AT410" s="88"/>
      <c r="AU410" s="88"/>
      <c r="AV410" s="88"/>
      <c r="AW410" s="88"/>
      <c r="AX410" s="88"/>
      <c r="AY410" s="162"/>
      <c r="AZ410" s="160">
        <v>1</v>
      </c>
    </row>
    <row r="411" spans="1:52" x14ac:dyDescent="0.25">
      <c r="A411" s="80"/>
      <c r="B411" s="81"/>
      <c r="C411" s="81"/>
      <c r="D411" s="82"/>
      <c r="E411" s="91"/>
      <c r="F411" s="81"/>
      <c r="G411" s="81"/>
      <c r="H411" s="81"/>
      <c r="I411" s="110" t="str">
        <f t="shared" si="21"/>
        <v/>
      </c>
      <c r="J411" s="59">
        <f t="shared" si="20"/>
        <v>1</v>
      </c>
      <c r="K411" s="59">
        <f t="shared" si="22"/>
        <v>1</v>
      </c>
      <c r="L411" s="86">
        <v>1</v>
      </c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  <c r="AA411" s="86"/>
      <c r="AB411" s="86"/>
      <c r="AC411" s="86"/>
      <c r="AD411" s="86"/>
      <c r="AE411" s="86"/>
      <c r="AF411" s="86"/>
      <c r="AG411" s="86"/>
      <c r="AH411" s="86"/>
      <c r="AI411" s="86"/>
      <c r="AJ411" s="86"/>
      <c r="AK411" s="86"/>
      <c r="AL411" s="86"/>
      <c r="AM411" s="86"/>
      <c r="AN411" s="86"/>
      <c r="AO411" s="86"/>
      <c r="AP411" s="86"/>
      <c r="AQ411" s="88"/>
      <c r="AR411" s="88"/>
      <c r="AS411" s="88"/>
      <c r="AT411" s="88"/>
      <c r="AU411" s="88"/>
      <c r="AV411" s="88"/>
      <c r="AW411" s="88"/>
      <c r="AX411" s="88"/>
      <c r="AY411" s="162"/>
      <c r="AZ411" s="160">
        <v>1</v>
      </c>
    </row>
    <row r="412" spans="1:52" x14ac:dyDescent="0.25">
      <c r="A412" s="80"/>
      <c r="B412" s="81"/>
      <c r="C412" s="81"/>
      <c r="D412" s="82"/>
      <c r="E412" s="91"/>
      <c r="F412" s="81"/>
      <c r="G412" s="81"/>
      <c r="H412" s="81"/>
      <c r="I412" s="110" t="str">
        <f t="shared" si="21"/>
        <v/>
      </c>
      <c r="J412" s="59">
        <f t="shared" si="20"/>
        <v>1</v>
      </c>
      <c r="K412" s="59">
        <f t="shared" si="22"/>
        <v>1</v>
      </c>
      <c r="L412" s="86">
        <v>1</v>
      </c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  <c r="AA412" s="86"/>
      <c r="AB412" s="86"/>
      <c r="AC412" s="86"/>
      <c r="AD412" s="86"/>
      <c r="AE412" s="86"/>
      <c r="AF412" s="86"/>
      <c r="AG412" s="86"/>
      <c r="AH412" s="86"/>
      <c r="AI412" s="86"/>
      <c r="AJ412" s="86"/>
      <c r="AK412" s="86"/>
      <c r="AL412" s="86"/>
      <c r="AM412" s="86"/>
      <c r="AN412" s="86"/>
      <c r="AO412" s="86"/>
      <c r="AP412" s="86"/>
      <c r="AQ412" s="88"/>
      <c r="AR412" s="88"/>
      <c r="AS412" s="88"/>
      <c r="AT412" s="88"/>
      <c r="AU412" s="88"/>
      <c r="AV412" s="88"/>
      <c r="AW412" s="88"/>
      <c r="AX412" s="88"/>
      <c r="AY412" s="162"/>
      <c r="AZ412" s="160">
        <v>1</v>
      </c>
    </row>
    <row r="413" spans="1:52" x14ac:dyDescent="0.25">
      <c r="A413" s="80"/>
      <c r="B413" s="81"/>
      <c r="C413" s="81"/>
      <c r="D413" s="82"/>
      <c r="E413" s="91"/>
      <c r="F413" s="81"/>
      <c r="G413" s="81"/>
      <c r="H413" s="81"/>
      <c r="I413" s="110" t="str">
        <f t="shared" si="21"/>
        <v/>
      </c>
      <c r="J413" s="59">
        <f t="shared" si="20"/>
        <v>1</v>
      </c>
      <c r="K413" s="59">
        <f t="shared" si="22"/>
        <v>1</v>
      </c>
      <c r="L413" s="86">
        <v>1</v>
      </c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  <c r="AE413" s="86"/>
      <c r="AF413" s="86"/>
      <c r="AG413" s="86"/>
      <c r="AH413" s="86"/>
      <c r="AI413" s="86"/>
      <c r="AJ413" s="86"/>
      <c r="AK413" s="86"/>
      <c r="AL413" s="86"/>
      <c r="AM413" s="86"/>
      <c r="AN413" s="86"/>
      <c r="AO413" s="86"/>
      <c r="AP413" s="86"/>
      <c r="AQ413" s="88"/>
      <c r="AR413" s="88"/>
      <c r="AS413" s="88"/>
      <c r="AT413" s="88"/>
      <c r="AU413" s="88"/>
      <c r="AV413" s="88"/>
      <c r="AW413" s="88"/>
      <c r="AX413" s="88"/>
      <c r="AY413" s="162"/>
      <c r="AZ413" s="160">
        <v>1</v>
      </c>
    </row>
    <row r="414" spans="1:52" x14ac:dyDescent="0.25">
      <c r="A414" s="80"/>
      <c r="B414" s="81"/>
      <c r="C414" s="81"/>
      <c r="D414" s="82"/>
      <c r="E414" s="91"/>
      <c r="F414" s="81"/>
      <c r="G414" s="81"/>
      <c r="H414" s="81"/>
      <c r="I414" s="110" t="str">
        <f t="shared" si="21"/>
        <v/>
      </c>
      <c r="J414" s="59">
        <f t="shared" si="20"/>
        <v>1</v>
      </c>
      <c r="K414" s="59">
        <f t="shared" si="22"/>
        <v>1</v>
      </c>
      <c r="L414" s="86">
        <v>1</v>
      </c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  <c r="AA414" s="86"/>
      <c r="AB414" s="86"/>
      <c r="AC414" s="86"/>
      <c r="AD414" s="86"/>
      <c r="AE414" s="86"/>
      <c r="AF414" s="86"/>
      <c r="AG414" s="86"/>
      <c r="AH414" s="86"/>
      <c r="AI414" s="86"/>
      <c r="AJ414" s="86"/>
      <c r="AK414" s="86"/>
      <c r="AL414" s="86"/>
      <c r="AM414" s="86"/>
      <c r="AN414" s="86"/>
      <c r="AO414" s="86"/>
      <c r="AP414" s="86"/>
      <c r="AQ414" s="88"/>
      <c r="AR414" s="88"/>
      <c r="AS414" s="88"/>
      <c r="AT414" s="88"/>
      <c r="AU414" s="88"/>
      <c r="AV414" s="88"/>
      <c r="AW414" s="88"/>
      <c r="AX414" s="88"/>
      <c r="AY414" s="162"/>
      <c r="AZ414" s="160">
        <v>1</v>
      </c>
    </row>
    <row r="415" spans="1:52" x14ac:dyDescent="0.25">
      <c r="A415" s="80"/>
      <c r="B415" s="81"/>
      <c r="C415" s="81"/>
      <c r="D415" s="82"/>
      <c r="E415" s="91"/>
      <c r="F415" s="81"/>
      <c r="G415" s="81"/>
      <c r="H415" s="81"/>
      <c r="I415" s="110" t="str">
        <f t="shared" si="21"/>
        <v/>
      </c>
      <c r="J415" s="59">
        <f t="shared" si="20"/>
        <v>1</v>
      </c>
      <c r="K415" s="59">
        <f t="shared" si="22"/>
        <v>1</v>
      </c>
      <c r="L415" s="86">
        <v>1</v>
      </c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  <c r="AA415" s="86"/>
      <c r="AB415" s="86"/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8"/>
      <c r="AR415" s="88"/>
      <c r="AS415" s="88"/>
      <c r="AT415" s="88"/>
      <c r="AU415" s="88"/>
      <c r="AV415" s="88"/>
      <c r="AW415" s="88"/>
      <c r="AX415" s="88"/>
      <c r="AY415" s="162"/>
      <c r="AZ415" s="160">
        <v>1</v>
      </c>
    </row>
    <row r="416" spans="1:52" x14ac:dyDescent="0.25">
      <c r="A416" s="80"/>
      <c r="B416" s="81"/>
      <c r="C416" s="81"/>
      <c r="D416" s="82"/>
      <c r="E416" s="91"/>
      <c r="F416" s="81"/>
      <c r="G416" s="81"/>
      <c r="H416" s="81"/>
      <c r="I416" s="110" t="str">
        <f t="shared" si="21"/>
        <v/>
      </c>
      <c r="J416" s="59">
        <f t="shared" si="20"/>
        <v>1</v>
      </c>
      <c r="K416" s="59">
        <f t="shared" si="22"/>
        <v>1</v>
      </c>
      <c r="L416" s="86">
        <v>1</v>
      </c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  <c r="AA416" s="86"/>
      <c r="AB416" s="86"/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8"/>
      <c r="AR416" s="88"/>
      <c r="AS416" s="88"/>
      <c r="AT416" s="88"/>
      <c r="AU416" s="88"/>
      <c r="AV416" s="88"/>
      <c r="AW416" s="88"/>
      <c r="AX416" s="88"/>
      <c r="AY416" s="162"/>
      <c r="AZ416" s="160">
        <v>1</v>
      </c>
    </row>
    <row r="417" spans="1:52" x14ac:dyDescent="0.25">
      <c r="A417" s="80"/>
      <c r="B417" s="81"/>
      <c r="C417" s="81"/>
      <c r="D417" s="82"/>
      <c r="E417" s="91"/>
      <c r="F417" s="81"/>
      <c r="G417" s="81"/>
      <c r="H417" s="81"/>
      <c r="I417" s="110" t="str">
        <f t="shared" si="21"/>
        <v/>
      </c>
      <c r="J417" s="59">
        <f t="shared" si="20"/>
        <v>1</v>
      </c>
      <c r="K417" s="59">
        <f t="shared" si="22"/>
        <v>1</v>
      </c>
      <c r="L417" s="86">
        <v>1</v>
      </c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  <c r="AA417" s="86"/>
      <c r="AB417" s="86"/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8"/>
      <c r="AR417" s="88"/>
      <c r="AS417" s="88"/>
      <c r="AT417" s="88"/>
      <c r="AU417" s="88"/>
      <c r="AV417" s="88"/>
      <c r="AW417" s="88"/>
      <c r="AX417" s="88"/>
      <c r="AY417" s="162"/>
      <c r="AZ417" s="160">
        <v>1</v>
      </c>
    </row>
    <row r="418" spans="1:52" x14ac:dyDescent="0.25">
      <c r="A418" s="80"/>
      <c r="B418" s="81"/>
      <c r="C418" s="81"/>
      <c r="D418" s="82"/>
      <c r="E418" s="91"/>
      <c r="F418" s="81"/>
      <c r="G418" s="81"/>
      <c r="H418" s="81"/>
      <c r="I418" s="110" t="str">
        <f t="shared" si="21"/>
        <v/>
      </c>
      <c r="J418" s="59">
        <f t="shared" si="20"/>
        <v>1</v>
      </c>
      <c r="K418" s="59">
        <f t="shared" si="22"/>
        <v>1</v>
      </c>
      <c r="L418" s="86">
        <v>1</v>
      </c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8"/>
      <c r="AR418" s="88"/>
      <c r="AS418" s="88"/>
      <c r="AT418" s="88"/>
      <c r="AU418" s="88"/>
      <c r="AV418" s="88"/>
      <c r="AW418" s="88"/>
      <c r="AX418" s="88"/>
      <c r="AY418" s="162"/>
      <c r="AZ418" s="160">
        <v>1</v>
      </c>
    </row>
    <row r="419" spans="1:52" x14ac:dyDescent="0.25">
      <c r="A419" s="80"/>
      <c r="B419" s="81"/>
      <c r="C419" s="81"/>
      <c r="D419" s="82"/>
      <c r="E419" s="91"/>
      <c r="F419" s="81"/>
      <c r="G419" s="81"/>
      <c r="H419" s="81"/>
      <c r="I419" s="110" t="str">
        <f t="shared" si="21"/>
        <v/>
      </c>
      <c r="J419" s="59">
        <f t="shared" si="20"/>
        <v>1</v>
      </c>
      <c r="K419" s="59">
        <f t="shared" si="22"/>
        <v>1</v>
      </c>
      <c r="L419" s="86">
        <v>1</v>
      </c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  <c r="AA419" s="86"/>
      <c r="AB419" s="86"/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8"/>
      <c r="AR419" s="88"/>
      <c r="AS419" s="88"/>
      <c r="AT419" s="88"/>
      <c r="AU419" s="88"/>
      <c r="AV419" s="88"/>
      <c r="AW419" s="88"/>
      <c r="AX419" s="88"/>
      <c r="AY419" s="162"/>
      <c r="AZ419" s="160">
        <v>1</v>
      </c>
    </row>
    <row r="420" spans="1:52" x14ac:dyDescent="0.25">
      <c r="A420" s="80"/>
      <c r="B420" s="81"/>
      <c r="C420" s="81"/>
      <c r="D420" s="82"/>
      <c r="E420" s="91"/>
      <c r="F420" s="81"/>
      <c r="G420" s="81"/>
      <c r="H420" s="81"/>
      <c r="I420" s="110" t="str">
        <f t="shared" si="21"/>
        <v/>
      </c>
      <c r="J420" s="59">
        <f t="shared" si="20"/>
        <v>1</v>
      </c>
      <c r="K420" s="59">
        <f t="shared" si="22"/>
        <v>1</v>
      </c>
      <c r="L420" s="86">
        <v>1</v>
      </c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  <c r="AA420" s="86"/>
      <c r="AB420" s="86"/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8"/>
      <c r="AR420" s="88"/>
      <c r="AS420" s="88"/>
      <c r="AT420" s="88"/>
      <c r="AU420" s="88"/>
      <c r="AV420" s="88"/>
      <c r="AW420" s="88"/>
      <c r="AX420" s="88"/>
      <c r="AY420" s="162"/>
      <c r="AZ420" s="160">
        <v>1</v>
      </c>
    </row>
    <row r="421" spans="1:52" x14ac:dyDescent="0.25">
      <c r="A421" s="80"/>
      <c r="B421" s="81"/>
      <c r="C421" s="81"/>
      <c r="D421" s="82"/>
      <c r="E421" s="91"/>
      <c r="F421" s="81"/>
      <c r="G421" s="81"/>
      <c r="H421" s="81"/>
      <c r="I421" s="110" t="str">
        <f t="shared" si="21"/>
        <v/>
      </c>
      <c r="J421" s="59">
        <f t="shared" si="20"/>
        <v>1</v>
      </c>
      <c r="K421" s="59">
        <f t="shared" si="22"/>
        <v>1</v>
      </c>
      <c r="L421" s="86">
        <v>1</v>
      </c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  <c r="AA421" s="86"/>
      <c r="AB421" s="86"/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8"/>
      <c r="AR421" s="88"/>
      <c r="AS421" s="88"/>
      <c r="AT421" s="88"/>
      <c r="AU421" s="88"/>
      <c r="AV421" s="88"/>
      <c r="AW421" s="88"/>
      <c r="AX421" s="88"/>
      <c r="AY421" s="162"/>
      <c r="AZ421" s="160">
        <v>1</v>
      </c>
    </row>
    <row r="422" spans="1:52" x14ac:dyDescent="0.25">
      <c r="A422" s="80"/>
      <c r="B422" s="81"/>
      <c r="C422" s="81"/>
      <c r="D422" s="82"/>
      <c r="E422" s="91"/>
      <c r="F422" s="81"/>
      <c r="G422" s="81"/>
      <c r="H422" s="81"/>
      <c r="I422" s="110" t="str">
        <f t="shared" si="21"/>
        <v/>
      </c>
      <c r="J422" s="59">
        <f t="shared" si="20"/>
        <v>1</v>
      </c>
      <c r="K422" s="59">
        <f t="shared" si="22"/>
        <v>1</v>
      </c>
      <c r="L422" s="86">
        <v>1</v>
      </c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8"/>
      <c r="AR422" s="88"/>
      <c r="AS422" s="88"/>
      <c r="AT422" s="88"/>
      <c r="AU422" s="88"/>
      <c r="AV422" s="88"/>
      <c r="AW422" s="88"/>
      <c r="AX422" s="88"/>
      <c r="AY422" s="162"/>
      <c r="AZ422" s="160">
        <v>1</v>
      </c>
    </row>
    <row r="423" spans="1:52" x14ac:dyDescent="0.25">
      <c r="A423" s="80"/>
      <c r="B423" s="81"/>
      <c r="C423" s="81"/>
      <c r="D423" s="82"/>
      <c r="E423" s="91"/>
      <c r="F423" s="81"/>
      <c r="G423" s="81"/>
      <c r="H423" s="81"/>
      <c r="I423" s="110" t="str">
        <f t="shared" si="21"/>
        <v/>
      </c>
      <c r="J423" s="59">
        <f t="shared" si="20"/>
        <v>1</v>
      </c>
      <c r="K423" s="59">
        <f t="shared" si="22"/>
        <v>1</v>
      </c>
      <c r="L423" s="86">
        <v>1</v>
      </c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8"/>
      <c r="AR423" s="88"/>
      <c r="AS423" s="88"/>
      <c r="AT423" s="88"/>
      <c r="AU423" s="88"/>
      <c r="AV423" s="88"/>
      <c r="AW423" s="88"/>
      <c r="AX423" s="88"/>
      <c r="AY423" s="162"/>
      <c r="AZ423" s="160">
        <v>1</v>
      </c>
    </row>
    <row r="424" spans="1:52" x14ac:dyDescent="0.25">
      <c r="A424" s="80"/>
      <c r="B424" s="81"/>
      <c r="C424" s="81"/>
      <c r="D424" s="82"/>
      <c r="E424" s="91"/>
      <c r="F424" s="81"/>
      <c r="G424" s="81"/>
      <c r="H424" s="81"/>
      <c r="I424" s="110" t="str">
        <f t="shared" si="21"/>
        <v/>
      </c>
      <c r="J424" s="59">
        <f t="shared" ref="J424:J487" si="23">IF(COUNTA(L424:AP424)=0,"",COUNTA(L424:AP424))</f>
        <v>1</v>
      </c>
      <c r="K424" s="59">
        <f t="shared" si="22"/>
        <v>1</v>
      </c>
      <c r="L424" s="86">
        <v>1</v>
      </c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  <c r="AA424" s="86"/>
      <c r="AB424" s="86"/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8"/>
      <c r="AR424" s="88"/>
      <c r="AS424" s="88"/>
      <c r="AT424" s="88"/>
      <c r="AU424" s="88"/>
      <c r="AV424" s="88"/>
      <c r="AW424" s="88"/>
      <c r="AX424" s="88"/>
      <c r="AY424" s="162"/>
      <c r="AZ424" s="160">
        <v>1</v>
      </c>
    </row>
    <row r="425" spans="1:52" x14ac:dyDescent="0.25">
      <c r="A425" s="80"/>
      <c r="B425" s="81"/>
      <c r="C425" s="81"/>
      <c r="D425" s="82"/>
      <c r="E425" s="91"/>
      <c r="F425" s="81"/>
      <c r="G425" s="81"/>
      <c r="H425" s="81"/>
      <c r="I425" s="110" t="str">
        <f t="shared" si="21"/>
        <v/>
      </c>
      <c r="J425" s="59">
        <f t="shared" si="23"/>
        <v>1</v>
      </c>
      <c r="K425" s="59">
        <f t="shared" si="22"/>
        <v>1</v>
      </c>
      <c r="L425" s="86">
        <v>1</v>
      </c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  <c r="AA425" s="86"/>
      <c r="AB425" s="86"/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8"/>
      <c r="AR425" s="88"/>
      <c r="AS425" s="88"/>
      <c r="AT425" s="88"/>
      <c r="AU425" s="88"/>
      <c r="AV425" s="88"/>
      <c r="AW425" s="88"/>
      <c r="AX425" s="88"/>
      <c r="AY425" s="162"/>
      <c r="AZ425" s="160">
        <v>1</v>
      </c>
    </row>
    <row r="426" spans="1:52" x14ac:dyDescent="0.25">
      <c r="A426" s="80"/>
      <c r="B426" s="81"/>
      <c r="C426" s="81"/>
      <c r="D426" s="82"/>
      <c r="E426" s="91"/>
      <c r="F426" s="81"/>
      <c r="G426" s="81"/>
      <c r="H426" s="81"/>
      <c r="I426" s="110" t="str">
        <f t="shared" si="21"/>
        <v/>
      </c>
      <c r="J426" s="59">
        <f t="shared" si="23"/>
        <v>1</v>
      </c>
      <c r="K426" s="59">
        <f t="shared" si="22"/>
        <v>1</v>
      </c>
      <c r="L426" s="86">
        <v>1</v>
      </c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  <c r="AA426" s="86"/>
      <c r="AB426" s="86"/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8"/>
      <c r="AR426" s="88"/>
      <c r="AS426" s="88"/>
      <c r="AT426" s="88"/>
      <c r="AU426" s="88"/>
      <c r="AV426" s="88"/>
      <c r="AW426" s="88"/>
      <c r="AX426" s="88"/>
      <c r="AY426" s="162"/>
      <c r="AZ426" s="160">
        <v>1</v>
      </c>
    </row>
    <row r="427" spans="1:52" x14ac:dyDescent="0.25">
      <c r="A427" s="80"/>
      <c r="B427" s="81"/>
      <c r="C427" s="81"/>
      <c r="D427" s="82"/>
      <c r="E427" s="91"/>
      <c r="F427" s="81"/>
      <c r="G427" s="81"/>
      <c r="H427" s="81"/>
      <c r="I427" s="110" t="str">
        <f t="shared" si="21"/>
        <v/>
      </c>
      <c r="J427" s="59">
        <f t="shared" si="23"/>
        <v>1</v>
      </c>
      <c r="K427" s="59">
        <f t="shared" si="22"/>
        <v>1</v>
      </c>
      <c r="L427" s="86">
        <v>1</v>
      </c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  <c r="AA427" s="86"/>
      <c r="AB427" s="86"/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8"/>
      <c r="AR427" s="88"/>
      <c r="AS427" s="88"/>
      <c r="AT427" s="88"/>
      <c r="AU427" s="88"/>
      <c r="AV427" s="88"/>
      <c r="AW427" s="88"/>
      <c r="AX427" s="88"/>
      <c r="AY427" s="162"/>
      <c r="AZ427" s="160">
        <v>1</v>
      </c>
    </row>
    <row r="428" spans="1:52" x14ac:dyDescent="0.25">
      <c r="A428" s="80"/>
      <c r="B428" s="81"/>
      <c r="C428" s="81"/>
      <c r="D428" s="82"/>
      <c r="E428" s="91"/>
      <c r="F428" s="81"/>
      <c r="G428" s="81"/>
      <c r="H428" s="81"/>
      <c r="I428" s="110" t="str">
        <f t="shared" si="21"/>
        <v/>
      </c>
      <c r="J428" s="59">
        <f t="shared" si="23"/>
        <v>1</v>
      </c>
      <c r="K428" s="59">
        <f t="shared" si="22"/>
        <v>1</v>
      </c>
      <c r="L428" s="86">
        <v>1</v>
      </c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8"/>
      <c r="AR428" s="88"/>
      <c r="AS428" s="88"/>
      <c r="AT428" s="88"/>
      <c r="AU428" s="88"/>
      <c r="AV428" s="88"/>
      <c r="AW428" s="88"/>
      <c r="AX428" s="88"/>
      <c r="AY428" s="162"/>
      <c r="AZ428" s="160">
        <v>1</v>
      </c>
    </row>
    <row r="429" spans="1:52" x14ac:dyDescent="0.25">
      <c r="A429" s="80"/>
      <c r="B429" s="81"/>
      <c r="C429" s="81"/>
      <c r="D429" s="82"/>
      <c r="E429" s="91"/>
      <c r="F429" s="81"/>
      <c r="G429" s="81"/>
      <c r="H429" s="81"/>
      <c r="I429" s="110" t="str">
        <f t="shared" si="21"/>
        <v/>
      </c>
      <c r="J429" s="59">
        <f t="shared" si="23"/>
        <v>1</v>
      </c>
      <c r="K429" s="59">
        <f t="shared" si="22"/>
        <v>1</v>
      </c>
      <c r="L429" s="86">
        <v>1</v>
      </c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  <c r="AA429" s="86"/>
      <c r="AB429" s="86"/>
      <c r="AC429" s="86"/>
      <c r="AD429" s="86"/>
      <c r="AE429" s="86"/>
      <c r="AF429" s="86"/>
      <c r="AG429" s="86"/>
      <c r="AH429" s="86"/>
      <c r="AI429" s="86"/>
      <c r="AJ429" s="86"/>
      <c r="AK429" s="86"/>
      <c r="AL429" s="86"/>
      <c r="AM429" s="86"/>
      <c r="AN429" s="86"/>
      <c r="AO429" s="86"/>
      <c r="AP429" s="86"/>
      <c r="AQ429" s="88"/>
      <c r="AR429" s="88"/>
      <c r="AS429" s="88"/>
      <c r="AT429" s="88"/>
      <c r="AU429" s="88"/>
      <c r="AV429" s="88"/>
      <c r="AW429" s="88"/>
      <c r="AX429" s="88"/>
      <c r="AY429" s="162"/>
      <c r="AZ429" s="160">
        <v>1</v>
      </c>
    </row>
    <row r="430" spans="1:52" x14ac:dyDescent="0.25">
      <c r="A430" s="80"/>
      <c r="B430" s="81"/>
      <c r="C430" s="81"/>
      <c r="D430" s="82"/>
      <c r="E430" s="91"/>
      <c r="F430" s="81"/>
      <c r="G430" s="81"/>
      <c r="H430" s="81"/>
      <c r="I430" s="110" t="str">
        <f t="shared" si="21"/>
        <v/>
      </c>
      <c r="J430" s="59">
        <f t="shared" si="23"/>
        <v>1</v>
      </c>
      <c r="K430" s="59">
        <f t="shared" si="22"/>
        <v>1</v>
      </c>
      <c r="L430" s="86">
        <v>1</v>
      </c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8"/>
      <c r="AR430" s="88"/>
      <c r="AS430" s="88"/>
      <c r="AT430" s="88"/>
      <c r="AU430" s="88"/>
      <c r="AV430" s="88"/>
      <c r="AW430" s="88"/>
      <c r="AX430" s="88"/>
      <c r="AY430" s="162"/>
      <c r="AZ430" s="160">
        <v>1</v>
      </c>
    </row>
    <row r="431" spans="1:52" x14ac:dyDescent="0.25">
      <c r="A431" s="80"/>
      <c r="B431" s="81"/>
      <c r="C431" s="81"/>
      <c r="D431" s="82"/>
      <c r="E431" s="91"/>
      <c r="F431" s="81"/>
      <c r="G431" s="81"/>
      <c r="H431" s="81"/>
      <c r="I431" s="110" t="str">
        <f t="shared" si="21"/>
        <v/>
      </c>
      <c r="J431" s="59">
        <f t="shared" si="23"/>
        <v>1</v>
      </c>
      <c r="K431" s="59">
        <f t="shared" si="22"/>
        <v>1</v>
      </c>
      <c r="L431" s="86">
        <v>1</v>
      </c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  <c r="AA431" s="86"/>
      <c r="AB431" s="86"/>
      <c r="AC431" s="86"/>
      <c r="AD431" s="86"/>
      <c r="AE431" s="86"/>
      <c r="AF431" s="86"/>
      <c r="AG431" s="86"/>
      <c r="AH431" s="86"/>
      <c r="AI431" s="86"/>
      <c r="AJ431" s="86"/>
      <c r="AK431" s="86"/>
      <c r="AL431" s="86"/>
      <c r="AM431" s="86"/>
      <c r="AN431" s="86"/>
      <c r="AO431" s="86"/>
      <c r="AP431" s="86"/>
      <c r="AQ431" s="88"/>
      <c r="AR431" s="88"/>
      <c r="AS431" s="88"/>
      <c r="AT431" s="88"/>
      <c r="AU431" s="88"/>
      <c r="AV431" s="88"/>
      <c r="AW431" s="88"/>
      <c r="AX431" s="88"/>
      <c r="AY431" s="162"/>
      <c r="AZ431" s="160">
        <v>1</v>
      </c>
    </row>
    <row r="432" spans="1:52" x14ac:dyDescent="0.25">
      <c r="A432" s="80"/>
      <c r="B432" s="81"/>
      <c r="C432" s="81"/>
      <c r="D432" s="82"/>
      <c r="E432" s="91"/>
      <c r="F432" s="81"/>
      <c r="G432" s="81"/>
      <c r="H432" s="81"/>
      <c r="I432" s="110" t="str">
        <f t="shared" si="21"/>
        <v/>
      </c>
      <c r="J432" s="59">
        <f t="shared" si="23"/>
        <v>1</v>
      </c>
      <c r="K432" s="59">
        <f t="shared" si="22"/>
        <v>1</v>
      </c>
      <c r="L432" s="86">
        <v>1</v>
      </c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  <c r="AA432" s="86"/>
      <c r="AB432" s="86"/>
      <c r="AC432" s="86"/>
      <c r="AD432" s="86"/>
      <c r="AE432" s="86"/>
      <c r="AF432" s="86"/>
      <c r="AG432" s="86"/>
      <c r="AH432" s="86"/>
      <c r="AI432" s="86"/>
      <c r="AJ432" s="86"/>
      <c r="AK432" s="86"/>
      <c r="AL432" s="86"/>
      <c r="AM432" s="86"/>
      <c r="AN432" s="86"/>
      <c r="AO432" s="86"/>
      <c r="AP432" s="86"/>
      <c r="AQ432" s="88"/>
      <c r="AR432" s="88"/>
      <c r="AS432" s="88"/>
      <c r="AT432" s="88"/>
      <c r="AU432" s="88"/>
      <c r="AV432" s="88"/>
      <c r="AW432" s="88"/>
      <c r="AX432" s="88"/>
      <c r="AY432" s="162"/>
      <c r="AZ432" s="160">
        <v>1</v>
      </c>
    </row>
    <row r="433" spans="1:52" x14ac:dyDescent="0.25">
      <c r="A433" s="80"/>
      <c r="B433" s="81"/>
      <c r="C433" s="81"/>
      <c r="D433" s="82"/>
      <c r="E433" s="91"/>
      <c r="F433" s="81"/>
      <c r="G433" s="81"/>
      <c r="H433" s="81"/>
      <c r="I433" s="110" t="str">
        <f t="shared" si="21"/>
        <v/>
      </c>
      <c r="J433" s="59">
        <f t="shared" si="23"/>
        <v>1</v>
      </c>
      <c r="K433" s="59">
        <f t="shared" si="22"/>
        <v>1</v>
      </c>
      <c r="L433" s="86">
        <v>1</v>
      </c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  <c r="AE433" s="86"/>
      <c r="AF433" s="86"/>
      <c r="AG433" s="86"/>
      <c r="AH433" s="86"/>
      <c r="AI433" s="86"/>
      <c r="AJ433" s="86"/>
      <c r="AK433" s="86"/>
      <c r="AL433" s="86"/>
      <c r="AM433" s="86"/>
      <c r="AN433" s="86"/>
      <c r="AO433" s="86"/>
      <c r="AP433" s="86"/>
      <c r="AQ433" s="88"/>
      <c r="AR433" s="88"/>
      <c r="AS433" s="88"/>
      <c r="AT433" s="88"/>
      <c r="AU433" s="88"/>
      <c r="AV433" s="88"/>
      <c r="AW433" s="88"/>
      <c r="AX433" s="88"/>
      <c r="AY433" s="162"/>
      <c r="AZ433" s="160">
        <v>1</v>
      </c>
    </row>
    <row r="434" spans="1:52" x14ac:dyDescent="0.25">
      <c r="A434" s="80"/>
      <c r="B434" s="81"/>
      <c r="C434" s="81"/>
      <c r="D434" s="82"/>
      <c r="E434" s="91"/>
      <c r="F434" s="81"/>
      <c r="G434" s="81"/>
      <c r="H434" s="81"/>
      <c r="I434" s="110" t="str">
        <f t="shared" si="21"/>
        <v/>
      </c>
      <c r="J434" s="59">
        <f t="shared" si="23"/>
        <v>1</v>
      </c>
      <c r="K434" s="59">
        <f t="shared" si="22"/>
        <v>1</v>
      </c>
      <c r="L434" s="86">
        <v>1</v>
      </c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  <c r="AA434" s="86"/>
      <c r="AB434" s="86"/>
      <c r="AC434" s="86"/>
      <c r="AD434" s="86"/>
      <c r="AE434" s="86"/>
      <c r="AF434" s="86"/>
      <c r="AG434" s="86"/>
      <c r="AH434" s="86"/>
      <c r="AI434" s="86"/>
      <c r="AJ434" s="86"/>
      <c r="AK434" s="86"/>
      <c r="AL434" s="86"/>
      <c r="AM434" s="86"/>
      <c r="AN434" s="86"/>
      <c r="AO434" s="86"/>
      <c r="AP434" s="86"/>
      <c r="AQ434" s="88"/>
      <c r="AR434" s="88"/>
      <c r="AS434" s="88"/>
      <c r="AT434" s="88"/>
      <c r="AU434" s="88"/>
      <c r="AV434" s="88"/>
      <c r="AW434" s="88"/>
      <c r="AX434" s="88"/>
      <c r="AY434" s="162"/>
      <c r="AZ434" s="160">
        <v>1</v>
      </c>
    </row>
    <row r="435" spans="1:52" x14ac:dyDescent="0.25">
      <c r="A435" s="80"/>
      <c r="B435" s="81"/>
      <c r="C435" s="81"/>
      <c r="D435" s="82"/>
      <c r="E435" s="91"/>
      <c r="F435" s="81"/>
      <c r="G435" s="81"/>
      <c r="H435" s="81"/>
      <c r="I435" s="110" t="str">
        <f t="shared" si="21"/>
        <v/>
      </c>
      <c r="J435" s="59">
        <f t="shared" si="23"/>
        <v>1</v>
      </c>
      <c r="K435" s="59">
        <f t="shared" si="22"/>
        <v>1</v>
      </c>
      <c r="L435" s="86">
        <v>1</v>
      </c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  <c r="AA435" s="86"/>
      <c r="AB435" s="86"/>
      <c r="AC435" s="86"/>
      <c r="AD435" s="86"/>
      <c r="AE435" s="86"/>
      <c r="AF435" s="86"/>
      <c r="AG435" s="86"/>
      <c r="AH435" s="86"/>
      <c r="AI435" s="86"/>
      <c r="AJ435" s="86"/>
      <c r="AK435" s="86"/>
      <c r="AL435" s="86"/>
      <c r="AM435" s="86"/>
      <c r="AN435" s="86"/>
      <c r="AO435" s="86"/>
      <c r="AP435" s="86"/>
      <c r="AQ435" s="88"/>
      <c r="AR435" s="88"/>
      <c r="AS435" s="88"/>
      <c r="AT435" s="88"/>
      <c r="AU435" s="88"/>
      <c r="AV435" s="88"/>
      <c r="AW435" s="88"/>
      <c r="AX435" s="88"/>
      <c r="AY435" s="162"/>
      <c r="AZ435" s="160">
        <v>1</v>
      </c>
    </row>
    <row r="436" spans="1:52" x14ac:dyDescent="0.25">
      <c r="A436" s="80"/>
      <c r="B436" s="81"/>
      <c r="C436" s="81"/>
      <c r="D436" s="82"/>
      <c r="E436" s="91"/>
      <c r="F436" s="81"/>
      <c r="G436" s="81"/>
      <c r="H436" s="81"/>
      <c r="I436" s="110" t="str">
        <f t="shared" si="21"/>
        <v/>
      </c>
      <c r="J436" s="59">
        <f t="shared" si="23"/>
        <v>1</v>
      </c>
      <c r="K436" s="59">
        <f t="shared" si="22"/>
        <v>1</v>
      </c>
      <c r="L436" s="86">
        <v>1</v>
      </c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6"/>
      <c r="AL436" s="86"/>
      <c r="AM436" s="86"/>
      <c r="AN436" s="86"/>
      <c r="AO436" s="86"/>
      <c r="AP436" s="86"/>
      <c r="AQ436" s="88"/>
      <c r="AR436" s="88"/>
      <c r="AS436" s="88"/>
      <c r="AT436" s="88"/>
      <c r="AU436" s="88"/>
      <c r="AV436" s="88"/>
      <c r="AW436" s="88"/>
      <c r="AX436" s="88"/>
      <c r="AY436" s="162"/>
      <c r="AZ436" s="160">
        <v>1</v>
      </c>
    </row>
    <row r="437" spans="1:52" x14ac:dyDescent="0.25">
      <c r="A437" s="80"/>
      <c r="B437" s="81"/>
      <c r="C437" s="81"/>
      <c r="D437" s="82"/>
      <c r="E437" s="91"/>
      <c r="F437" s="81"/>
      <c r="G437" s="81"/>
      <c r="H437" s="81"/>
      <c r="I437" s="110" t="str">
        <f t="shared" si="21"/>
        <v/>
      </c>
      <c r="J437" s="59">
        <f t="shared" si="23"/>
        <v>1</v>
      </c>
      <c r="K437" s="59">
        <f t="shared" si="22"/>
        <v>1</v>
      </c>
      <c r="L437" s="86">
        <v>1</v>
      </c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  <c r="AA437" s="86"/>
      <c r="AB437" s="86"/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8"/>
      <c r="AR437" s="88"/>
      <c r="AS437" s="88"/>
      <c r="AT437" s="88"/>
      <c r="AU437" s="88"/>
      <c r="AV437" s="88"/>
      <c r="AW437" s="88"/>
      <c r="AX437" s="88"/>
      <c r="AY437" s="162"/>
      <c r="AZ437" s="160">
        <v>1</v>
      </c>
    </row>
    <row r="438" spans="1:52" x14ac:dyDescent="0.25">
      <c r="A438" s="80"/>
      <c r="B438" s="81"/>
      <c r="C438" s="81"/>
      <c r="D438" s="82"/>
      <c r="E438" s="91"/>
      <c r="F438" s="81"/>
      <c r="G438" s="81"/>
      <c r="H438" s="81"/>
      <c r="I438" s="110" t="str">
        <f t="shared" si="21"/>
        <v/>
      </c>
      <c r="J438" s="59">
        <f t="shared" si="23"/>
        <v>1</v>
      </c>
      <c r="K438" s="59">
        <f t="shared" si="22"/>
        <v>1</v>
      </c>
      <c r="L438" s="86">
        <v>1</v>
      </c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8"/>
      <c r="AR438" s="88"/>
      <c r="AS438" s="88"/>
      <c r="AT438" s="88"/>
      <c r="AU438" s="88"/>
      <c r="AV438" s="88"/>
      <c r="AW438" s="88"/>
      <c r="AX438" s="88"/>
      <c r="AY438" s="162"/>
      <c r="AZ438" s="160">
        <v>1</v>
      </c>
    </row>
    <row r="439" spans="1:52" x14ac:dyDescent="0.25">
      <c r="A439" s="80"/>
      <c r="B439" s="81"/>
      <c r="C439" s="81"/>
      <c r="D439" s="82"/>
      <c r="E439" s="91"/>
      <c r="F439" s="81"/>
      <c r="G439" s="81"/>
      <c r="H439" s="81"/>
      <c r="I439" s="110" t="str">
        <f t="shared" si="21"/>
        <v/>
      </c>
      <c r="J439" s="59">
        <f t="shared" si="23"/>
        <v>1</v>
      </c>
      <c r="K439" s="59">
        <f t="shared" si="22"/>
        <v>1</v>
      </c>
      <c r="L439" s="86">
        <v>1</v>
      </c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  <c r="AA439" s="86"/>
      <c r="AB439" s="86"/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8"/>
      <c r="AR439" s="88"/>
      <c r="AS439" s="88"/>
      <c r="AT439" s="88"/>
      <c r="AU439" s="88"/>
      <c r="AV439" s="88"/>
      <c r="AW439" s="88"/>
      <c r="AX439" s="88"/>
      <c r="AY439" s="162"/>
      <c r="AZ439" s="160">
        <v>1</v>
      </c>
    </row>
    <row r="440" spans="1:52" x14ac:dyDescent="0.25">
      <c r="A440" s="80"/>
      <c r="B440" s="81"/>
      <c r="C440" s="81"/>
      <c r="D440" s="82"/>
      <c r="E440" s="91"/>
      <c r="F440" s="81"/>
      <c r="G440" s="81"/>
      <c r="H440" s="81"/>
      <c r="I440" s="110" t="str">
        <f t="shared" si="21"/>
        <v/>
      </c>
      <c r="J440" s="59">
        <f t="shared" si="23"/>
        <v>1</v>
      </c>
      <c r="K440" s="59">
        <f t="shared" si="22"/>
        <v>1</v>
      </c>
      <c r="L440" s="86">
        <v>1</v>
      </c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  <c r="AA440" s="86"/>
      <c r="AB440" s="86"/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8"/>
      <c r="AR440" s="88"/>
      <c r="AS440" s="88"/>
      <c r="AT440" s="88"/>
      <c r="AU440" s="88"/>
      <c r="AV440" s="88"/>
      <c r="AW440" s="88"/>
      <c r="AX440" s="88"/>
      <c r="AY440" s="162"/>
      <c r="AZ440" s="160">
        <v>1</v>
      </c>
    </row>
    <row r="441" spans="1:52" x14ac:dyDescent="0.25">
      <c r="A441" s="80"/>
      <c r="B441" s="81"/>
      <c r="C441" s="81"/>
      <c r="D441" s="82"/>
      <c r="E441" s="91"/>
      <c r="F441" s="81"/>
      <c r="G441" s="81"/>
      <c r="H441" s="81"/>
      <c r="I441" s="110" t="str">
        <f t="shared" si="21"/>
        <v/>
      </c>
      <c r="J441" s="59">
        <f t="shared" si="23"/>
        <v>1</v>
      </c>
      <c r="K441" s="59">
        <f t="shared" si="22"/>
        <v>1</v>
      </c>
      <c r="L441" s="86">
        <v>1</v>
      </c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  <c r="AA441" s="86"/>
      <c r="AB441" s="86"/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8"/>
      <c r="AR441" s="88"/>
      <c r="AS441" s="88"/>
      <c r="AT441" s="88"/>
      <c r="AU441" s="88"/>
      <c r="AV441" s="88"/>
      <c r="AW441" s="88"/>
      <c r="AX441" s="88"/>
      <c r="AY441" s="162"/>
      <c r="AZ441" s="160">
        <v>1</v>
      </c>
    </row>
    <row r="442" spans="1:52" x14ac:dyDescent="0.25">
      <c r="A442" s="80"/>
      <c r="B442" s="81"/>
      <c r="C442" s="81"/>
      <c r="D442" s="82"/>
      <c r="E442" s="91"/>
      <c r="F442" s="81"/>
      <c r="G442" s="81"/>
      <c r="H442" s="81"/>
      <c r="I442" s="110" t="str">
        <f t="shared" si="21"/>
        <v/>
      </c>
      <c r="J442" s="59">
        <f t="shared" si="23"/>
        <v>1</v>
      </c>
      <c r="K442" s="59">
        <f t="shared" si="22"/>
        <v>1</v>
      </c>
      <c r="L442" s="86">
        <v>1</v>
      </c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  <c r="AA442" s="86"/>
      <c r="AB442" s="86"/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8"/>
      <c r="AR442" s="88"/>
      <c r="AS442" s="88"/>
      <c r="AT442" s="88"/>
      <c r="AU442" s="88"/>
      <c r="AV442" s="88"/>
      <c r="AW442" s="88"/>
      <c r="AX442" s="88"/>
      <c r="AY442" s="162"/>
      <c r="AZ442" s="160">
        <v>1</v>
      </c>
    </row>
    <row r="443" spans="1:52" x14ac:dyDescent="0.25">
      <c r="A443" s="80"/>
      <c r="B443" s="81"/>
      <c r="C443" s="81"/>
      <c r="D443" s="82"/>
      <c r="E443" s="91"/>
      <c r="F443" s="81"/>
      <c r="G443" s="81"/>
      <c r="H443" s="81"/>
      <c r="I443" s="110" t="str">
        <f t="shared" si="21"/>
        <v/>
      </c>
      <c r="J443" s="59">
        <f t="shared" si="23"/>
        <v>1</v>
      </c>
      <c r="K443" s="59">
        <f t="shared" si="22"/>
        <v>1</v>
      </c>
      <c r="L443" s="86">
        <v>1</v>
      </c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8"/>
      <c r="AR443" s="88"/>
      <c r="AS443" s="88"/>
      <c r="AT443" s="88"/>
      <c r="AU443" s="88"/>
      <c r="AV443" s="88"/>
      <c r="AW443" s="88"/>
      <c r="AX443" s="88"/>
      <c r="AY443" s="162"/>
      <c r="AZ443" s="160">
        <v>1</v>
      </c>
    </row>
    <row r="444" spans="1:52" x14ac:dyDescent="0.25">
      <c r="A444" s="80"/>
      <c r="B444" s="81"/>
      <c r="C444" s="81"/>
      <c r="D444" s="82"/>
      <c r="E444" s="91"/>
      <c r="F444" s="81"/>
      <c r="G444" s="81"/>
      <c r="H444" s="81"/>
      <c r="I444" s="110" t="str">
        <f t="shared" si="21"/>
        <v/>
      </c>
      <c r="J444" s="59">
        <f t="shared" si="23"/>
        <v>1</v>
      </c>
      <c r="K444" s="59">
        <f t="shared" si="22"/>
        <v>1</v>
      </c>
      <c r="L444" s="86">
        <v>1</v>
      </c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  <c r="AA444" s="86"/>
      <c r="AB444" s="86"/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8"/>
      <c r="AR444" s="88"/>
      <c r="AS444" s="88"/>
      <c r="AT444" s="88"/>
      <c r="AU444" s="88"/>
      <c r="AV444" s="88"/>
      <c r="AW444" s="88"/>
      <c r="AX444" s="88"/>
      <c r="AY444" s="162"/>
      <c r="AZ444" s="160">
        <v>1</v>
      </c>
    </row>
    <row r="445" spans="1:52" x14ac:dyDescent="0.25">
      <c r="A445" s="80"/>
      <c r="B445" s="81"/>
      <c r="C445" s="81"/>
      <c r="D445" s="82"/>
      <c r="E445" s="91"/>
      <c r="F445" s="81"/>
      <c r="G445" s="81"/>
      <c r="H445" s="81"/>
      <c r="I445" s="110" t="str">
        <f t="shared" si="21"/>
        <v/>
      </c>
      <c r="J445" s="59">
        <f t="shared" si="23"/>
        <v>1</v>
      </c>
      <c r="K445" s="59">
        <f t="shared" si="22"/>
        <v>1</v>
      </c>
      <c r="L445" s="86">
        <v>1</v>
      </c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  <c r="AA445" s="86"/>
      <c r="AB445" s="86"/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8"/>
      <c r="AR445" s="88"/>
      <c r="AS445" s="88"/>
      <c r="AT445" s="88"/>
      <c r="AU445" s="88"/>
      <c r="AV445" s="88"/>
      <c r="AW445" s="88"/>
      <c r="AX445" s="88"/>
      <c r="AY445" s="162"/>
      <c r="AZ445" s="160">
        <v>1</v>
      </c>
    </row>
    <row r="446" spans="1:52" x14ac:dyDescent="0.25">
      <c r="A446" s="80"/>
      <c r="B446" s="81"/>
      <c r="C446" s="81"/>
      <c r="D446" s="82"/>
      <c r="E446" s="91"/>
      <c r="F446" s="81"/>
      <c r="G446" s="81"/>
      <c r="H446" s="81"/>
      <c r="I446" s="110" t="str">
        <f t="shared" si="21"/>
        <v/>
      </c>
      <c r="J446" s="59">
        <f t="shared" si="23"/>
        <v>1</v>
      </c>
      <c r="K446" s="59">
        <f t="shared" si="22"/>
        <v>1</v>
      </c>
      <c r="L446" s="86">
        <v>1</v>
      </c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  <c r="AA446" s="86"/>
      <c r="AB446" s="86"/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8"/>
      <c r="AR446" s="88"/>
      <c r="AS446" s="88"/>
      <c r="AT446" s="88"/>
      <c r="AU446" s="88"/>
      <c r="AV446" s="88"/>
      <c r="AW446" s="88"/>
      <c r="AX446" s="88"/>
      <c r="AY446" s="162"/>
      <c r="AZ446" s="160">
        <v>1</v>
      </c>
    </row>
    <row r="447" spans="1:52" x14ac:dyDescent="0.25">
      <c r="A447" s="80"/>
      <c r="B447" s="81"/>
      <c r="C447" s="81"/>
      <c r="D447" s="82"/>
      <c r="E447" s="91"/>
      <c r="F447" s="81"/>
      <c r="G447" s="81"/>
      <c r="H447" s="81"/>
      <c r="I447" s="110" t="str">
        <f t="shared" si="21"/>
        <v/>
      </c>
      <c r="J447" s="59">
        <f t="shared" si="23"/>
        <v>1</v>
      </c>
      <c r="K447" s="59">
        <f t="shared" si="22"/>
        <v>1</v>
      </c>
      <c r="L447" s="86">
        <v>1</v>
      </c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  <c r="AA447" s="86"/>
      <c r="AB447" s="86"/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8"/>
      <c r="AR447" s="88"/>
      <c r="AS447" s="88"/>
      <c r="AT447" s="88"/>
      <c r="AU447" s="88"/>
      <c r="AV447" s="88"/>
      <c r="AW447" s="88"/>
      <c r="AX447" s="88"/>
      <c r="AY447" s="162"/>
      <c r="AZ447" s="160">
        <v>1</v>
      </c>
    </row>
    <row r="448" spans="1:52" x14ac:dyDescent="0.25">
      <c r="A448" s="80"/>
      <c r="B448" s="81"/>
      <c r="C448" s="81"/>
      <c r="D448" s="82"/>
      <c r="E448" s="91"/>
      <c r="F448" s="81"/>
      <c r="G448" s="81"/>
      <c r="H448" s="81"/>
      <c r="I448" s="110" t="str">
        <f t="shared" si="21"/>
        <v/>
      </c>
      <c r="J448" s="59">
        <f t="shared" si="23"/>
        <v>1</v>
      </c>
      <c r="K448" s="59">
        <f t="shared" si="22"/>
        <v>1</v>
      </c>
      <c r="L448" s="86">
        <v>1</v>
      </c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8"/>
      <c r="AR448" s="88"/>
      <c r="AS448" s="88"/>
      <c r="AT448" s="88"/>
      <c r="AU448" s="88"/>
      <c r="AV448" s="88"/>
      <c r="AW448" s="88"/>
      <c r="AX448" s="88"/>
      <c r="AY448" s="162"/>
      <c r="AZ448" s="160">
        <v>1</v>
      </c>
    </row>
    <row r="449" spans="1:52" x14ac:dyDescent="0.25">
      <c r="A449" s="80"/>
      <c r="B449" s="81"/>
      <c r="C449" s="81"/>
      <c r="D449" s="82"/>
      <c r="E449" s="91"/>
      <c r="F449" s="81"/>
      <c r="G449" s="81"/>
      <c r="H449" s="81"/>
      <c r="I449" s="110" t="str">
        <f t="shared" si="21"/>
        <v/>
      </c>
      <c r="J449" s="59">
        <f t="shared" si="23"/>
        <v>1</v>
      </c>
      <c r="K449" s="59">
        <f t="shared" si="22"/>
        <v>1</v>
      </c>
      <c r="L449" s="86">
        <v>1</v>
      </c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  <c r="AA449" s="86"/>
      <c r="AB449" s="86"/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8"/>
      <c r="AR449" s="88"/>
      <c r="AS449" s="88"/>
      <c r="AT449" s="88"/>
      <c r="AU449" s="88"/>
      <c r="AV449" s="88"/>
      <c r="AW449" s="88"/>
      <c r="AX449" s="88"/>
      <c r="AY449" s="162"/>
      <c r="AZ449" s="160">
        <v>1</v>
      </c>
    </row>
    <row r="450" spans="1:52" x14ac:dyDescent="0.25">
      <c r="A450" s="80"/>
      <c r="B450" s="81"/>
      <c r="C450" s="81"/>
      <c r="D450" s="82"/>
      <c r="E450" s="91"/>
      <c r="F450" s="81"/>
      <c r="G450" s="81"/>
      <c r="H450" s="81"/>
      <c r="I450" s="110" t="str">
        <f t="shared" si="21"/>
        <v/>
      </c>
      <c r="J450" s="59">
        <f t="shared" si="23"/>
        <v>1</v>
      </c>
      <c r="K450" s="59">
        <f t="shared" si="22"/>
        <v>1</v>
      </c>
      <c r="L450" s="86">
        <v>1</v>
      </c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8"/>
      <c r="AR450" s="88"/>
      <c r="AS450" s="88"/>
      <c r="AT450" s="88"/>
      <c r="AU450" s="88"/>
      <c r="AV450" s="88"/>
      <c r="AW450" s="88"/>
      <c r="AX450" s="88"/>
      <c r="AY450" s="162"/>
      <c r="AZ450" s="160">
        <v>1</v>
      </c>
    </row>
    <row r="451" spans="1:52" x14ac:dyDescent="0.25">
      <c r="A451" s="80"/>
      <c r="B451" s="81"/>
      <c r="C451" s="81"/>
      <c r="D451" s="82"/>
      <c r="E451" s="91"/>
      <c r="F451" s="81"/>
      <c r="G451" s="81"/>
      <c r="H451" s="81"/>
      <c r="I451" s="110" t="str">
        <f t="shared" si="21"/>
        <v/>
      </c>
      <c r="J451" s="59">
        <f t="shared" si="23"/>
        <v>1</v>
      </c>
      <c r="K451" s="59">
        <f t="shared" si="22"/>
        <v>1</v>
      </c>
      <c r="L451" s="86">
        <v>1</v>
      </c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  <c r="AA451" s="86"/>
      <c r="AB451" s="86"/>
      <c r="AC451" s="86"/>
      <c r="AD451" s="86"/>
      <c r="AE451" s="86"/>
      <c r="AF451" s="86"/>
      <c r="AG451" s="86"/>
      <c r="AH451" s="86"/>
      <c r="AI451" s="86"/>
      <c r="AJ451" s="86"/>
      <c r="AK451" s="86"/>
      <c r="AL451" s="86"/>
      <c r="AM451" s="86"/>
      <c r="AN451" s="86"/>
      <c r="AO451" s="86"/>
      <c r="AP451" s="86"/>
      <c r="AQ451" s="88"/>
      <c r="AR451" s="88"/>
      <c r="AS451" s="88"/>
      <c r="AT451" s="88"/>
      <c r="AU451" s="88"/>
      <c r="AV451" s="88"/>
      <c r="AW451" s="88"/>
      <c r="AX451" s="88"/>
      <c r="AY451" s="162"/>
      <c r="AZ451" s="160">
        <v>1</v>
      </c>
    </row>
    <row r="452" spans="1:52" x14ac:dyDescent="0.25">
      <c r="A452" s="80"/>
      <c r="B452" s="81"/>
      <c r="C452" s="81"/>
      <c r="D452" s="82"/>
      <c r="E452" s="91"/>
      <c r="F452" s="81"/>
      <c r="G452" s="81"/>
      <c r="H452" s="81"/>
      <c r="I452" s="110" t="str">
        <f t="shared" si="21"/>
        <v/>
      </c>
      <c r="J452" s="59">
        <f t="shared" si="23"/>
        <v>1</v>
      </c>
      <c r="K452" s="59">
        <f t="shared" si="22"/>
        <v>1</v>
      </c>
      <c r="L452" s="86">
        <v>1</v>
      </c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8"/>
      <c r="AR452" s="88"/>
      <c r="AS452" s="88"/>
      <c r="AT452" s="88"/>
      <c r="AU452" s="88"/>
      <c r="AV452" s="88"/>
      <c r="AW452" s="88"/>
      <c r="AX452" s="88"/>
      <c r="AY452" s="162"/>
      <c r="AZ452" s="160">
        <v>1</v>
      </c>
    </row>
    <row r="453" spans="1:52" x14ac:dyDescent="0.25">
      <c r="A453" s="80"/>
      <c r="B453" s="81"/>
      <c r="C453" s="81"/>
      <c r="D453" s="82"/>
      <c r="E453" s="91"/>
      <c r="F453" s="81"/>
      <c r="G453" s="81"/>
      <c r="H453" s="81"/>
      <c r="I453" s="110" t="str">
        <f t="shared" si="21"/>
        <v/>
      </c>
      <c r="J453" s="59">
        <f t="shared" si="23"/>
        <v>1</v>
      </c>
      <c r="K453" s="59">
        <f t="shared" si="22"/>
        <v>1</v>
      </c>
      <c r="L453" s="86">
        <v>1</v>
      </c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  <c r="AE453" s="86"/>
      <c r="AF453" s="86"/>
      <c r="AG453" s="86"/>
      <c r="AH453" s="86"/>
      <c r="AI453" s="86"/>
      <c r="AJ453" s="86"/>
      <c r="AK453" s="86"/>
      <c r="AL453" s="86"/>
      <c r="AM453" s="86"/>
      <c r="AN453" s="86"/>
      <c r="AO453" s="86"/>
      <c r="AP453" s="86"/>
      <c r="AQ453" s="88"/>
      <c r="AR453" s="88"/>
      <c r="AS453" s="88"/>
      <c r="AT453" s="88"/>
      <c r="AU453" s="88"/>
      <c r="AV453" s="88"/>
      <c r="AW453" s="88"/>
      <c r="AX453" s="88"/>
      <c r="AY453" s="162"/>
      <c r="AZ453" s="160">
        <v>1</v>
      </c>
    </row>
    <row r="454" spans="1:52" x14ac:dyDescent="0.25">
      <c r="A454" s="80"/>
      <c r="B454" s="81"/>
      <c r="C454" s="81"/>
      <c r="D454" s="82"/>
      <c r="E454" s="91"/>
      <c r="F454" s="81"/>
      <c r="G454" s="81"/>
      <c r="H454" s="81"/>
      <c r="I454" s="110" t="str">
        <f t="shared" si="21"/>
        <v/>
      </c>
      <c r="J454" s="59">
        <f t="shared" si="23"/>
        <v>1</v>
      </c>
      <c r="K454" s="59">
        <f t="shared" si="22"/>
        <v>1</v>
      </c>
      <c r="L454" s="86">
        <v>1</v>
      </c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  <c r="AA454" s="86"/>
      <c r="AB454" s="86"/>
      <c r="AC454" s="86"/>
      <c r="AD454" s="86"/>
      <c r="AE454" s="86"/>
      <c r="AF454" s="86"/>
      <c r="AG454" s="86"/>
      <c r="AH454" s="86"/>
      <c r="AI454" s="86"/>
      <c r="AJ454" s="86"/>
      <c r="AK454" s="86"/>
      <c r="AL454" s="86"/>
      <c r="AM454" s="86"/>
      <c r="AN454" s="86"/>
      <c r="AO454" s="86"/>
      <c r="AP454" s="86"/>
      <c r="AQ454" s="88"/>
      <c r="AR454" s="88"/>
      <c r="AS454" s="88"/>
      <c r="AT454" s="88"/>
      <c r="AU454" s="88"/>
      <c r="AV454" s="88"/>
      <c r="AW454" s="88"/>
      <c r="AX454" s="88"/>
      <c r="AY454" s="162"/>
      <c r="AZ454" s="160">
        <v>1</v>
      </c>
    </row>
    <row r="455" spans="1:52" x14ac:dyDescent="0.25">
      <c r="A455" s="80"/>
      <c r="B455" s="81"/>
      <c r="C455" s="81"/>
      <c r="D455" s="82"/>
      <c r="E455" s="91"/>
      <c r="F455" s="81"/>
      <c r="G455" s="81"/>
      <c r="H455" s="81"/>
      <c r="I455" s="110" t="str">
        <f t="shared" ref="I455:I518" si="24">IF(A455&lt;&gt;"",SUM(AQ455:AX455),"")</f>
        <v/>
      </c>
      <c r="J455" s="59">
        <f t="shared" si="23"/>
        <v>1</v>
      </c>
      <c r="K455" s="59">
        <f t="shared" ref="K455:K518" si="25">SUM(L455:AP455)</f>
        <v>1</v>
      </c>
      <c r="L455" s="86">
        <v>1</v>
      </c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  <c r="AA455" s="86"/>
      <c r="AB455" s="86"/>
      <c r="AC455" s="86"/>
      <c r="AD455" s="86"/>
      <c r="AE455" s="86"/>
      <c r="AF455" s="86"/>
      <c r="AG455" s="86"/>
      <c r="AH455" s="86"/>
      <c r="AI455" s="86"/>
      <c r="AJ455" s="86"/>
      <c r="AK455" s="86"/>
      <c r="AL455" s="86"/>
      <c r="AM455" s="86"/>
      <c r="AN455" s="86"/>
      <c r="AO455" s="86"/>
      <c r="AP455" s="86"/>
      <c r="AQ455" s="88"/>
      <c r="AR455" s="88"/>
      <c r="AS455" s="88"/>
      <c r="AT455" s="88"/>
      <c r="AU455" s="88"/>
      <c r="AV455" s="88"/>
      <c r="AW455" s="88"/>
      <c r="AX455" s="88"/>
      <c r="AY455" s="162"/>
      <c r="AZ455" s="160">
        <v>1</v>
      </c>
    </row>
    <row r="456" spans="1:52" x14ac:dyDescent="0.25">
      <c r="A456" s="80"/>
      <c r="B456" s="81"/>
      <c r="C456" s="81"/>
      <c r="D456" s="82"/>
      <c r="E456" s="91"/>
      <c r="F456" s="81"/>
      <c r="G456" s="81"/>
      <c r="H456" s="81"/>
      <c r="I456" s="110" t="str">
        <f t="shared" si="24"/>
        <v/>
      </c>
      <c r="J456" s="59">
        <f t="shared" si="23"/>
        <v>1</v>
      </c>
      <c r="K456" s="59">
        <f t="shared" si="25"/>
        <v>1</v>
      </c>
      <c r="L456" s="86">
        <v>1</v>
      </c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  <c r="AA456" s="86"/>
      <c r="AB456" s="86"/>
      <c r="AC456" s="86"/>
      <c r="AD456" s="86"/>
      <c r="AE456" s="86"/>
      <c r="AF456" s="86"/>
      <c r="AG456" s="86"/>
      <c r="AH456" s="86"/>
      <c r="AI456" s="86"/>
      <c r="AJ456" s="86"/>
      <c r="AK456" s="86"/>
      <c r="AL456" s="86"/>
      <c r="AM456" s="86"/>
      <c r="AN456" s="86"/>
      <c r="AO456" s="86"/>
      <c r="AP456" s="86"/>
      <c r="AQ456" s="88"/>
      <c r="AR456" s="88"/>
      <c r="AS456" s="88"/>
      <c r="AT456" s="88"/>
      <c r="AU456" s="88"/>
      <c r="AV456" s="88"/>
      <c r="AW456" s="88"/>
      <c r="AX456" s="88"/>
      <c r="AY456" s="162"/>
      <c r="AZ456" s="160">
        <v>1</v>
      </c>
    </row>
    <row r="457" spans="1:52" x14ac:dyDescent="0.25">
      <c r="A457" s="80"/>
      <c r="B457" s="81"/>
      <c r="C457" s="81"/>
      <c r="D457" s="82"/>
      <c r="E457" s="91"/>
      <c r="F457" s="81"/>
      <c r="G457" s="81"/>
      <c r="H457" s="81"/>
      <c r="I457" s="110" t="str">
        <f t="shared" si="24"/>
        <v/>
      </c>
      <c r="J457" s="59">
        <f t="shared" si="23"/>
        <v>1</v>
      </c>
      <c r="K457" s="59">
        <f t="shared" si="25"/>
        <v>1</v>
      </c>
      <c r="L457" s="86">
        <v>1</v>
      </c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  <c r="AA457" s="86"/>
      <c r="AB457" s="86"/>
      <c r="AC457" s="86"/>
      <c r="AD457" s="86"/>
      <c r="AE457" s="86"/>
      <c r="AF457" s="86"/>
      <c r="AG457" s="86"/>
      <c r="AH457" s="86"/>
      <c r="AI457" s="86"/>
      <c r="AJ457" s="86"/>
      <c r="AK457" s="86"/>
      <c r="AL457" s="86"/>
      <c r="AM457" s="86"/>
      <c r="AN457" s="86"/>
      <c r="AO457" s="86"/>
      <c r="AP457" s="86"/>
      <c r="AQ457" s="88"/>
      <c r="AR457" s="88"/>
      <c r="AS457" s="88"/>
      <c r="AT457" s="88"/>
      <c r="AU457" s="88"/>
      <c r="AV457" s="88"/>
      <c r="AW457" s="88"/>
      <c r="AX457" s="88"/>
      <c r="AY457" s="162"/>
      <c r="AZ457" s="160">
        <v>1</v>
      </c>
    </row>
    <row r="458" spans="1:52" x14ac:dyDescent="0.25">
      <c r="A458" s="80"/>
      <c r="B458" s="81"/>
      <c r="C458" s="81"/>
      <c r="D458" s="82"/>
      <c r="E458" s="91"/>
      <c r="F458" s="81"/>
      <c r="G458" s="81"/>
      <c r="H458" s="81"/>
      <c r="I458" s="110" t="str">
        <f t="shared" si="24"/>
        <v/>
      </c>
      <c r="J458" s="59">
        <f t="shared" si="23"/>
        <v>1</v>
      </c>
      <c r="K458" s="59">
        <f t="shared" si="25"/>
        <v>1</v>
      </c>
      <c r="L458" s="86">
        <v>1</v>
      </c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  <c r="AE458" s="86"/>
      <c r="AF458" s="86"/>
      <c r="AG458" s="86"/>
      <c r="AH458" s="86"/>
      <c r="AI458" s="86"/>
      <c r="AJ458" s="86"/>
      <c r="AK458" s="86"/>
      <c r="AL458" s="86"/>
      <c r="AM458" s="86"/>
      <c r="AN458" s="86"/>
      <c r="AO458" s="86"/>
      <c r="AP458" s="86"/>
      <c r="AQ458" s="88"/>
      <c r="AR458" s="88"/>
      <c r="AS458" s="88"/>
      <c r="AT458" s="88"/>
      <c r="AU458" s="88"/>
      <c r="AV458" s="88"/>
      <c r="AW458" s="88"/>
      <c r="AX458" s="88"/>
      <c r="AY458" s="162"/>
      <c r="AZ458" s="160">
        <v>1</v>
      </c>
    </row>
    <row r="459" spans="1:52" x14ac:dyDescent="0.25">
      <c r="A459" s="80"/>
      <c r="B459" s="81"/>
      <c r="C459" s="81"/>
      <c r="D459" s="82"/>
      <c r="E459" s="91"/>
      <c r="F459" s="81"/>
      <c r="G459" s="81"/>
      <c r="H459" s="81"/>
      <c r="I459" s="110" t="str">
        <f t="shared" si="24"/>
        <v/>
      </c>
      <c r="J459" s="59">
        <f t="shared" si="23"/>
        <v>1</v>
      </c>
      <c r="K459" s="59">
        <f t="shared" si="25"/>
        <v>1</v>
      </c>
      <c r="L459" s="86">
        <v>1</v>
      </c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  <c r="AA459" s="86"/>
      <c r="AB459" s="86"/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8"/>
      <c r="AR459" s="88"/>
      <c r="AS459" s="88"/>
      <c r="AT459" s="88"/>
      <c r="AU459" s="88"/>
      <c r="AV459" s="88"/>
      <c r="AW459" s="88"/>
      <c r="AX459" s="88"/>
      <c r="AY459" s="162"/>
      <c r="AZ459" s="160">
        <v>1</v>
      </c>
    </row>
    <row r="460" spans="1:52" x14ac:dyDescent="0.25">
      <c r="A460" s="80"/>
      <c r="B460" s="81"/>
      <c r="C460" s="81"/>
      <c r="D460" s="82"/>
      <c r="E460" s="91"/>
      <c r="F460" s="81"/>
      <c r="G460" s="81"/>
      <c r="H460" s="81"/>
      <c r="I460" s="110" t="str">
        <f t="shared" si="24"/>
        <v/>
      </c>
      <c r="J460" s="59">
        <f t="shared" si="23"/>
        <v>1</v>
      </c>
      <c r="K460" s="59">
        <f t="shared" si="25"/>
        <v>1</v>
      </c>
      <c r="L460" s="86">
        <v>1</v>
      </c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  <c r="AA460" s="86"/>
      <c r="AB460" s="86"/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8"/>
      <c r="AR460" s="88"/>
      <c r="AS460" s="88"/>
      <c r="AT460" s="88"/>
      <c r="AU460" s="88"/>
      <c r="AV460" s="88"/>
      <c r="AW460" s="88"/>
      <c r="AX460" s="88"/>
      <c r="AY460" s="162"/>
      <c r="AZ460" s="160">
        <v>1</v>
      </c>
    </row>
    <row r="461" spans="1:52" x14ac:dyDescent="0.25">
      <c r="A461" s="80"/>
      <c r="B461" s="81"/>
      <c r="C461" s="81"/>
      <c r="D461" s="82"/>
      <c r="E461" s="91"/>
      <c r="F461" s="81"/>
      <c r="G461" s="81"/>
      <c r="H461" s="81"/>
      <c r="I461" s="110" t="str">
        <f t="shared" si="24"/>
        <v/>
      </c>
      <c r="J461" s="59">
        <f t="shared" si="23"/>
        <v>1</v>
      </c>
      <c r="K461" s="59">
        <f t="shared" si="25"/>
        <v>1</v>
      </c>
      <c r="L461" s="86">
        <v>1</v>
      </c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  <c r="AA461" s="86"/>
      <c r="AB461" s="86"/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8"/>
      <c r="AR461" s="88"/>
      <c r="AS461" s="88"/>
      <c r="AT461" s="88"/>
      <c r="AU461" s="88"/>
      <c r="AV461" s="88"/>
      <c r="AW461" s="88"/>
      <c r="AX461" s="88"/>
      <c r="AY461" s="162"/>
      <c r="AZ461" s="160">
        <v>1</v>
      </c>
    </row>
    <row r="462" spans="1:52" x14ac:dyDescent="0.25">
      <c r="A462" s="80"/>
      <c r="B462" s="81"/>
      <c r="C462" s="81"/>
      <c r="D462" s="82"/>
      <c r="E462" s="91"/>
      <c r="F462" s="81"/>
      <c r="G462" s="81"/>
      <c r="H462" s="81"/>
      <c r="I462" s="110" t="str">
        <f t="shared" si="24"/>
        <v/>
      </c>
      <c r="J462" s="59">
        <f t="shared" si="23"/>
        <v>1</v>
      </c>
      <c r="K462" s="59">
        <f t="shared" si="25"/>
        <v>1</v>
      </c>
      <c r="L462" s="86">
        <v>1</v>
      </c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  <c r="AA462" s="86"/>
      <c r="AB462" s="86"/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8"/>
      <c r="AR462" s="88"/>
      <c r="AS462" s="88"/>
      <c r="AT462" s="88"/>
      <c r="AU462" s="88"/>
      <c r="AV462" s="88"/>
      <c r="AW462" s="88"/>
      <c r="AX462" s="88"/>
      <c r="AY462" s="162"/>
      <c r="AZ462" s="160">
        <v>1</v>
      </c>
    </row>
    <row r="463" spans="1:52" x14ac:dyDescent="0.25">
      <c r="A463" s="80"/>
      <c r="B463" s="81"/>
      <c r="C463" s="81"/>
      <c r="D463" s="82"/>
      <c r="E463" s="91"/>
      <c r="F463" s="81"/>
      <c r="G463" s="81"/>
      <c r="H463" s="81"/>
      <c r="I463" s="110" t="str">
        <f t="shared" si="24"/>
        <v/>
      </c>
      <c r="J463" s="59">
        <f t="shared" si="23"/>
        <v>1</v>
      </c>
      <c r="K463" s="59">
        <f t="shared" si="25"/>
        <v>1</v>
      </c>
      <c r="L463" s="86">
        <v>1</v>
      </c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8"/>
      <c r="AR463" s="88"/>
      <c r="AS463" s="88"/>
      <c r="AT463" s="88"/>
      <c r="AU463" s="88"/>
      <c r="AV463" s="88"/>
      <c r="AW463" s="88"/>
      <c r="AX463" s="88"/>
      <c r="AY463" s="162"/>
      <c r="AZ463" s="160">
        <v>1</v>
      </c>
    </row>
    <row r="464" spans="1:52" x14ac:dyDescent="0.25">
      <c r="A464" s="80"/>
      <c r="B464" s="81"/>
      <c r="C464" s="81"/>
      <c r="D464" s="82"/>
      <c r="E464" s="91"/>
      <c r="F464" s="81"/>
      <c r="G464" s="81"/>
      <c r="H464" s="81"/>
      <c r="I464" s="110" t="str">
        <f t="shared" si="24"/>
        <v/>
      </c>
      <c r="J464" s="59">
        <f t="shared" si="23"/>
        <v>1</v>
      </c>
      <c r="K464" s="59">
        <f t="shared" si="25"/>
        <v>1</v>
      </c>
      <c r="L464" s="86">
        <v>1</v>
      </c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8"/>
      <c r="AR464" s="88"/>
      <c r="AS464" s="88"/>
      <c r="AT464" s="88"/>
      <c r="AU464" s="88"/>
      <c r="AV464" s="88"/>
      <c r="AW464" s="88"/>
      <c r="AX464" s="88"/>
      <c r="AY464" s="162"/>
      <c r="AZ464" s="160">
        <v>1</v>
      </c>
    </row>
    <row r="465" spans="1:52" x14ac:dyDescent="0.25">
      <c r="A465" s="80"/>
      <c r="B465" s="81"/>
      <c r="C465" s="81"/>
      <c r="D465" s="82"/>
      <c r="E465" s="91"/>
      <c r="F465" s="81"/>
      <c r="G465" s="81"/>
      <c r="H465" s="81"/>
      <c r="I465" s="110" t="str">
        <f t="shared" si="24"/>
        <v/>
      </c>
      <c r="J465" s="59">
        <f t="shared" si="23"/>
        <v>1</v>
      </c>
      <c r="K465" s="59">
        <f t="shared" si="25"/>
        <v>1</v>
      </c>
      <c r="L465" s="86">
        <v>1</v>
      </c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  <c r="AA465" s="86"/>
      <c r="AB465" s="86"/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8"/>
      <c r="AR465" s="88"/>
      <c r="AS465" s="88"/>
      <c r="AT465" s="88"/>
      <c r="AU465" s="88"/>
      <c r="AV465" s="88"/>
      <c r="AW465" s="88"/>
      <c r="AX465" s="88"/>
      <c r="AY465" s="162"/>
      <c r="AZ465" s="160">
        <v>1</v>
      </c>
    </row>
    <row r="466" spans="1:52" x14ac:dyDescent="0.25">
      <c r="A466" s="80"/>
      <c r="B466" s="81"/>
      <c r="C466" s="81"/>
      <c r="D466" s="82"/>
      <c r="E466" s="91"/>
      <c r="F466" s="81"/>
      <c r="G466" s="81"/>
      <c r="H466" s="81"/>
      <c r="I466" s="110" t="str">
        <f t="shared" si="24"/>
        <v/>
      </c>
      <c r="J466" s="59">
        <f t="shared" si="23"/>
        <v>1</v>
      </c>
      <c r="K466" s="59">
        <f t="shared" si="25"/>
        <v>1</v>
      </c>
      <c r="L466" s="86">
        <v>1</v>
      </c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  <c r="AA466" s="86"/>
      <c r="AB466" s="86"/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8"/>
      <c r="AR466" s="88"/>
      <c r="AS466" s="88"/>
      <c r="AT466" s="88"/>
      <c r="AU466" s="88"/>
      <c r="AV466" s="88"/>
      <c r="AW466" s="88"/>
      <c r="AX466" s="88"/>
      <c r="AY466" s="162"/>
      <c r="AZ466" s="160">
        <v>1</v>
      </c>
    </row>
    <row r="467" spans="1:52" x14ac:dyDescent="0.25">
      <c r="A467" s="80"/>
      <c r="B467" s="81"/>
      <c r="C467" s="81"/>
      <c r="D467" s="82"/>
      <c r="E467" s="91"/>
      <c r="F467" s="81"/>
      <c r="G467" s="81"/>
      <c r="H467" s="81"/>
      <c r="I467" s="110" t="str">
        <f t="shared" si="24"/>
        <v/>
      </c>
      <c r="J467" s="59">
        <f t="shared" si="23"/>
        <v>1</v>
      </c>
      <c r="K467" s="59">
        <f t="shared" si="25"/>
        <v>1</v>
      </c>
      <c r="L467" s="86">
        <v>1</v>
      </c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  <c r="AA467" s="86"/>
      <c r="AB467" s="86"/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8"/>
      <c r="AR467" s="88"/>
      <c r="AS467" s="88"/>
      <c r="AT467" s="88"/>
      <c r="AU467" s="88"/>
      <c r="AV467" s="88"/>
      <c r="AW467" s="88"/>
      <c r="AX467" s="88"/>
      <c r="AY467" s="162"/>
      <c r="AZ467" s="160">
        <v>1</v>
      </c>
    </row>
    <row r="468" spans="1:52" x14ac:dyDescent="0.25">
      <c r="A468" s="80"/>
      <c r="B468" s="81"/>
      <c r="C468" s="81"/>
      <c r="D468" s="82"/>
      <c r="E468" s="91"/>
      <c r="F468" s="81"/>
      <c r="G468" s="81"/>
      <c r="H468" s="81"/>
      <c r="I468" s="110" t="str">
        <f t="shared" si="24"/>
        <v/>
      </c>
      <c r="J468" s="59">
        <f t="shared" si="23"/>
        <v>1</v>
      </c>
      <c r="K468" s="59">
        <f t="shared" si="25"/>
        <v>1</v>
      </c>
      <c r="L468" s="86">
        <v>1</v>
      </c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8"/>
      <c r="AR468" s="88"/>
      <c r="AS468" s="88"/>
      <c r="AT468" s="88"/>
      <c r="AU468" s="88"/>
      <c r="AV468" s="88"/>
      <c r="AW468" s="88"/>
      <c r="AX468" s="88"/>
      <c r="AY468" s="162"/>
      <c r="AZ468" s="160">
        <v>1</v>
      </c>
    </row>
    <row r="469" spans="1:52" x14ac:dyDescent="0.25">
      <c r="A469" s="80"/>
      <c r="B469" s="81"/>
      <c r="C469" s="81"/>
      <c r="D469" s="82"/>
      <c r="E469" s="91"/>
      <c r="F469" s="81"/>
      <c r="G469" s="81"/>
      <c r="H469" s="81"/>
      <c r="I469" s="110" t="str">
        <f t="shared" si="24"/>
        <v/>
      </c>
      <c r="J469" s="59">
        <f t="shared" si="23"/>
        <v>1</v>
      </c>
      <c r="K469" s="59">
        <f t="shared" si="25"/>
        <v>1</v>
      </c>
      <c r="L469" s="86">
        <v>1</v>
      </c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  <c r="AA469" s="86"/>
      <c r="AB469" s="86"/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8"/>
      <c r="AR469" s="88"/>
      <c r="AS469" s="88"/>
      <c r="AT469" s="88"/>
      <c r="AU469" s="88"/>
      <c r="AV469" s="88"/>
      <c r="AW469" s="88"/>
      <c r="AX469" s="88"/>
      <c r="AY469" s="162"/>
      <c r="AZ469" s="160">
        <v>1</v>
      </c>
    </row>
    <row r="470" spans="1:52" x14ac:dyDescent="0.25">
      <c r="A470" s="80"/>
      <c r="B470" s="81"/>
      <c r="C470" s="81"/>
      <c r="D470" s="82"/>
      <c r="E470" s="91"/>
      <c r="F470" s="81"/>
      <c r="G470" s="81"/>
      <c r="H470" s="81"/>
      <c r="I470" s="110" t="str">
        <f t="shared" si="24"/>
        <v/>
      </c>
      <c r="J470" s="59">
        <f t="shared" si="23"/>
        <v>1</v>
      </c>
      <c r="K470" s="59">
        <f t="shared" si="25"/>
        <v>1</v>
      </c>
      <c r="L470" s="86">
        <v>1</v>
      </c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  <c r="AA470" s="86"/>
      <c r="AB470" s="86"/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8"/>
      <c r="AR470" s="88"/>
      <c r="AS470" s="88"/>
      <c r="AT470" s="88"/>
      <c r="AU470" s="88"/>
      <c r="AV470" s="88"/>
      <c r="AW470" s="88"/>
      <c r="AX470" s="88"/>
      <c r="AY470" s="162"/>
      <c r="AZ470" s="160">
        <v>1</v>
      </c>
    </row>
    <row r="471" spans="1:52" x14ac:dyDescent="0.25">
      <c r="A471" s="80"/>
      <c r="B471" s="81"/>
      <c r="C471" s="81"/>
      <c r="D471" s="82"/>
      <c r="E471" s="91"/>
      <c r="F471" s="81"/>
      <c r="G471" s="81"/>
      <c r="H471" s="81"/>
      <c r="I471" s="110" t="str">
        <f t="shared" si="24"/>
        <v/>
      </c>
      <c r="J471" s="59">
        <f t="shared" si="23"/>
        <v>1</v>
      </c>
      <c r="K471" s="59">
        <f t="shared" si="25"/>
        <v>1</v>
      </c>
      <c r="L471" s="86">
        <v>1</v>
      </c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  <c r="AA471" s="86"/>
      <c r="AB471" s="86"/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8"/>
      <c r="AR471" s="88"/>
      <c r="AS471" s="88"/>
      <c r="AT471" s="88"/>
      <c r="AU471" s="88"/>
      <c r="AV471" s="88"/>
      <c r="AW471" s="88"/>
      <c r="AX471" s="88"/>
      <c r="AY471" s="162"/>
      <c r="AZ471" s="160">
        <v>1</v>
      </c>
    </row>
    <row r="472" spans="1:52" x14ac:dyDescent="0.25">
      <c r="A472" s="80"/>
      <c r="B472" s="81"/>
      <c r="C472" s="81"/>
      <c r="D472" s="82"/>
      <c r="E472" s="91"/>
      <c r="F472" s="81"/>
      <c r="G472" s="81"/>
      <c r="H472" s="81"/>
      <c r="I472" s="110" t="str">
        <f t="shared" si="24"/>
        <v/>
      </c>
      <c r="J472" s="59">
        <f t="shared" si="23"/>
        <v>1</v>
      </c>
      <c r="K472" s="59">
        <f t="shared" si="25"/>
        <v>1</v>
      </c>
      <c r="L472" s="86">
        <v>1</v>
      </c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  <c r="AA472" s="86"/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8"/>
      <c r="AR472" s="88"/>
      <c r="AS472" s="88"/>
      <c r="AT472" s="88"/>
      <c r="AU472" s="88"/>
      <c r="AV472" s="88"/>
      <c r="AW472" s="88"/>
      <c r="AX472" s="88"/>
      <c r="AY472" s="162"/>
      <c r="AZ472" s="160">
        <v>1</v>
      </c>
    </row>
    <row r="473" spans="1:52" x14ac:dyDescent="0.25">
      <c r="A473" s="80"/>
      <c r="B473" s="81"/>
      <c r="C473" s="81"/>
      <c r="D473" s="82"/>
      <c r="E473" s="91"/>
      <c r="F473" s="81"/>
      <c r="G473" s="81"/>
      <c r="H473" s="81"/>
      <c r="I473" s="110" t="str">
        <f t="shared" si="24"/>
        <v/>
      </c>
      <c r="J473" s="59">
        <f t="shared" si="23"/>
        <v>1</v>
      </c>
      <c r="K473" s="59">
        <f t="shared" si="25"/>
        <v>1</v>
      </c>
      <c r="L473" s="86">
        <v>1</v>
      </c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  <c r="AE473" s="86"/>
      <c r="AF473" s="86"/>
      <c r="AG473" s="86"/>
      <c r="AH473" s="86"/>
      <c r="AI473" s="86"/>
      <c r="AJ473" s="86"/>
      <c r="AK473" s="86"/>
      <c r="AL473" s="86"/>
      <c r="AM473" s="86"/>
      <c r="AN473" s="86"/>
      <c r="AO473" s="86"/>
      <c r="AP473" s="86"/>
      <c r="AQ473" s="88"/>
      <c r="AR473" s="88"/>
      <c r="AS473" s="88"/>
      <c r="AT473" s="88"/>
      <c r="AU473" s="88"/>
      <c r="AV473" s="88"/>
      <c r="AW473" s="88"/>
      <c r="AX473" s="88"/>
      <c r="AY473" s="162"/>
      <c r="AZ473" s="160">
        <v>1</v>
      </c>
    </row>
    <row r="474" spans="1:52" x14ac:dyDescent="0.25">
      <c r="A474" s="80"/>
      <c r="B474" s="81"/>
      <c r="C474" s="81"/>
      <c r="D474" s="82"/>
      <c r="E474" s="91"/>
      <c r="F474" s="81"/>
      <c r="G474" s="81"/>
      <c r="H474" s="81"/>
      <c r="I474" s="110" t="str">
        <f t="shared" si="24"/>
        <v/>
      </c>
      <c r="J474" s="59">
        <f t="shared" si="23"/>
        <v>1</v>
      </c>
      <c r="K474" s="59">
        <f t="shared" si="25"/>
        <v>1</v>
      </c>
      <c r="L474" s="86">
        <v>1</v>
      </c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8"/>
      <c r="AR474" s="88"/>
      <c r="AS474" s="88"/>
      <c r="AT474" s="88"/>
      <c r="AU474" s="88"/>
      <c r="AV474" s="88"/>
      <c r="AW474" s="88"/>
      <c r="AX474" s="88"/>
      <c r="AY474" s="162"/>
      <c r="AZ474" s="160">
        <v>1</v>
      </c>
    </row>
    <row r="475" spans="1:52" x14ac:dyDescent="0.25">
      <c r="A475" s="80"/>
      <c r="B475" s="81"/>
      <c r="C475" s="81"/>
      <c r="D475" s="82"/>
      <c r="E475" s="91"/>
      <c r="F475" s="81"/>
      <c r="G475" s="81"/>
      <c r="H475" s="81"/>
      <c r="I475" s="110" t="str">
        <f t="shared" si="24"/>
        <v/>
      </c>
      <c r="J475" s="59">
        <f t="shared" si="23"/>
        <v>1</v>
      </c>
      <c r="K475" s="59">
        <f t="shared" si="25"/>
        <v>1</v>
      </c>
      <c r="L475" s="86">
        <v>1</v>
      </c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  <c r="AA475" s="86"/>
      <c r="AB475" s="86"/>
      <c r="AC475" s="86"/>
      <c r="AD475" s="86"/>
      <c r="AE475" s="86"/>
      <c r="AF475" s="86"/>
      <c r="AG475" s="86"/>
      <c r="AH475" s="86"/>
      <c r="AI475" s="86"/>
      <c r="AJ475" s="86"/>
      <c r="AK475" s="86"/>
      <c r="AL475" s="86"/>
      <c r="AM475" s="86"/>
      <c r="AN475" s="86"/>
      <c r="AO475" s="86"/>
      <c r="AP475" s="86"/>
      <c r="AQ475" s="88"/>
      <c r="AR475" s="88"/>
      <c r="AS475" s="88"/>
      <c r="AT475" s="88"/>
      <c r="AU475" s="88"/>
      <c r="AV475" s="88"/>
      <c r="AW475" s="88"/>
      <c r="AX475" s="88"/>
      <c r="AY475" s="162"/>
      <c r="AZ475" s="160">
        <v>1</v>
      </c>
    </row>
    <row r="476" spans="1:52" x14ac:dyDescent="0.25">
      <c r="A476" s="80"/>
      <c r="B476" s="81"/>
      <c r="C476" s="81"/>
      <c r="D476" s="82"/>
      <c r="E476" s="91"/>
      <c r="F476" s="81"/>
      <c r="G476" s="81"/>
      <c r="H476" s="81"/>
      <c r="I476" s="110" t="str">
        <f t="shared" si="24"/>
        <v/>
      </c>
      <c r="J476" s="59">
        <f t="shared" si="23"/>
        <v>1</v>
      </c>
      <c r="K476" s="59">
        <f t="shared" si="25"/>
        <v>1</v>
      </c>
      <c r="L476" s="86">
        <v>1</v>
      </c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  <c r="AA476" s="86"/>
      <c r="AB476" s="86"/>
      <c r="AC476" s="86"/>
      <c r="AD476" s="86"/>
      <c r="AE476" s="86"/>
      <c r="AF476" s="86"/>
      <c r="AG476" s="86"/>
      <c r="AH476" s="86"/>
      <c r="AI476" s="86"/>
      <c r="AJ476" s="86"/>
      <c r="AK476" s="86"/>
      <c r="AL476" s="86"/>
      <c r="AM476" s="86"/>
      <c r="AN476" s="86"/>
      <c r="AO476" s="86"/>
      <c r="AP476" s="86"/>
      <c r="AQ476" s="88"/>
      <c r="AR476" s="88"/>
      <c r="AS476" s="88"/>
      <c r="AT476" s="88"/>
      <c r="AU476" s="88"/>
      <c r="AV476" s="88"/>
      <c r="AW476" s="88"/>
      <c r="AX476" s="88"/>
      <c r="AY476" s="162"/>
      <c r="AZ476" s="160">
        <v>1</v>
      </c>
    </row>
    <row r="477" spans="1:52" x14ac:dyDescent="0.25">
      <c r="A477" s="80"/>
      <c r="B477" s="81"/>
      <c r="C477" s="81"/>
      <c r="D477" s="82"/>
      <c r="E477" s="91"/>
      <c r="F477" s="81"/>
      <c r="G477" s="81"/>
      <c r="H477" s="81"/>
      <c r="I477" s="110" t="str">
        <f t="shared" si="24"/>
        <v/>
      </c>
      <c r="J477" s="59">
        <f t="shared" si="23"/>
        <v>1</v>
      </c>
      <c r="K477" s="59">
        <f t="shared" si="25"/>
        <v>1</v>
      </c>
      <c r="L477" s="86">
        <v>1</v>
      </c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  <c r="AA477" s="86"/>
      <c r="AB477" s="86"/>
      <c r="AC477" s="86"/>
      <c r="AD477" s="86"/>
      <c r="AE477" s="86"/>
      <c r="AF477" s="86"/>
      <c r="AG477" s="86"/>
      <c r="AH477" s="86"/>
      <c r="AI477" s="86"/>
      <c r="AJ477" s="86"/>
      <c r="AK477" s="86"/>
      <c r="AL477" s="86"/>
      <c r="AM477" s="86"/>
      <c r="AN477" s="86"/>
      <c r="AO477" s="86"/>
      <c r="AP477" s="86"/>
      <c r="AQ477" s="88"/>
      <c r="AR477" s="88"/>
      <c r="AS477" s="88"/>
      <c r="AT477" s="88"/>
      <c r="AU477" s="88"/>
      <c r="AV477" s="88"/>
      <c r="AW477" s="88"/>
      <c r="AX477" s="88"/>
      <c r="AY477" s="162"/>
      <c r="AZ477" s="160">
        <v>1</v>
      </c>
    </row>
    <row r="478" spans="1:52" x14ac:dyDescent="0.25">
      <c r="A478" s="80"/>
      <c r="B478" s="81"/>
      <c r="C478" s="81"/>
      <c r="D478" s="82"/>
      <c r="E478" s="91"/>
      <c r="F478" s="81"/>
      <c r="G478" s="81"/>
      <c r="H478" s="81"/>
      <c r="I478" s="110" t="str">
        <f t="shared" si="24"/>
        <v/>
      </c>
      <c r="J478" s="59">
        <f t="shared" si="23"/>
        <v>1</v>
      </c>
      <c r="K478" s="59">
        <f t="shared" si="25"/>
        <v>1</v>
      </c>
      <c r="L478" s="86">
        <v>1</v>
      </c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6"/>
      <c r="AL478" s="86"/>
      <c r="AM478" s="86"/>
      <c r="AN478" s="86"/>
      <c r="AO478" s="86"/>
      <c r="AP478" s="86"/>
      <c r="AQ478" s="88"/>
      <c r="AR478" s="88"/>
      <c r="AS478" s="88"/>
      <c r="AT478" s="88"/>
      <c r="AU478" s="88"/>
      <c r="AV478" s="88"/>
      <c r="AW478" s="88"/>
      <c r="AX478" s="88"/>
      <c r="AY478" s="162"/>
      <c r="AZ478" s="160">
        <v>1</v>
      </c>
    </row>
    <row r="479" spans="1:52" x14ac:dyDescent="0.25">
      <c r="A479" s="80"/>
      <c r="B479" s="81"/>
      <c r="C479" s="81"/>
      <c r="D479" s="82"/>
      <c r="E479" s="91"/>
      <c r="F479" s="81"/>
      <c r="G479" s="81"/>
      <c r="H479" s="81"/>
      <c r="I479" s="110" t="str">
        <f t="shared" si="24"/>
        <v/>
      </c>
      <c r="J479" s="59">
        <f t="shared" si="23"/>
        <v>1</v>
      </c>
      <c r="K479" s="59">
        <f t="shared" si="25"/>
        <v>1</v>
      </c>
      <c r="L479" s="86">
        <v>1</v>
      </c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  <c r="AA479" s="86"/>
      <c r="AB479" s="86"/>
      <c r="AC479" s="86"/>
      <c r="AD479" s="86"/>
      <c r="AE479" s="86"/>
      <c r="AF479" s="86"/>
      <c r="AG479" s="86"/>
      <c r="AH479" s="86"/>
      <c r="AI479" s="86"/>
      <c r="AJ479" s="86"/>
      <c r="AK479" s="86"/>
      <c r="AL479" s="86"/>
      <c r="AM479" s="86"/>
      <c r="AN479" s="86"/>
      <c r="AO479" s="86"/>
      <c r="AP479" s="86"/>
      <c r="AQ479" s="88"/>
      <c r="AR479" s="88"/>
      <c r="AS479" s="88"/>
      <c r="AT479" s="88"/>
      <c r="AU479" s="88"/>
      <c r="AV479" s="88"/>
      <c r="AW479" s="88"/>
      <c r="AX479" s="88"/>
      <c r="AY479" s="162"/>
      <c r="AZ479" s="160">
        <v>1</v>
      </c>
    </row>
    <row r="480" spans="1:52" x14ac:dyDescent="0.25">
      <c r="A480" s="80"/>
      <c r="B480" s="81"/>
      <c r="C480" s="81"/>
      <c r="D480" s="82"/>
      <c r="E480" s="91"/>
      <c r="F480" s="81"/>
      <c r="G480" s="81"/>
      <c r="H480" s="81"/>
      <c r="I480" s="110" t="str">
        <f t="shared" si="24"/>
        <v/>
      </c>
      <c r="J480" s="59">
        <f t="shared" si="23"/>
        <v>1</v>
      </c>
      <c r="K480" s="59">
        <f t="shared" si="25"/>
        <v>1</v>
      </c>
      <c r="L480" s="86">
        <v>1</v>
      </c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  <c r="AA480" s="86"/>
      <c r="AB480" s="86"/>
      <c r="AC480" s="86"/>
      <c r="AD480" s="86"/>
      <c r="AE480" s="86"/>
      <c r="AF480" s="86"/>
      <c r="AG480" s="86"/>
      <c r="AH480" s="86"/>
      <c r="AI480" s="86"/>
      <c r="AJ480" s="86"/>
      <c r="AK480" s="86"/>
      <c r="AL480" s="86"/>
      <c r="AM480" s="86"/>
      <c r="AN480" s="86"/>
      <c r="AO480" s="86"/>
      <c r="AP480" s="86"/>
      <c r="AQ480" s="88"/>
      <c r="AR480" s="88"/>
      <c r="AS480" s="88"/>
      <c r="AT480" s="88"/>
      <c r="AU480" s="88"/>
      <c r="AV480" s="88"/>
      <c r="AW480" s="88"/>
      <c r="AX480" s="88"/>
      <c r="AY480" s="162"/>
      <c r="AZ480" s="160">
        <v>1</v>
      </c>
    </row>
    <row r="481" spans="1:52" x14ac:dyDescent="0.25">
      <c r="A481" s="80"/>
      <c r="B481" s="81"/>
      <c r="C481" s="81"/>
      <c r="D481" s="82"/>
      <c r="E481" s="91"/>
      <c r="F481" s="81"/>
      <c r="G481" s="81"/>
      <c r="H481" s="81"/>
      <c r="I481" s="110" t="str">
        <f t="shared" si="24"/>
        <v/>
      </c>
      <c r="J481" s="59">
        <f t="shared" si="23"/>
        <v>1</v>
      </c>
      <c r="K481" s="59">
        <f t="shared" si="25"/>
        <v>1</v>
      </c>
      <c r="L481" s="86">
        <v>1</v>
      </c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  <c r="AA481" s="86"/>
      <c r="AB481" s="86"/>
      <c r="AC481" s="86"/>
      <c r="AD481" s="86"/>
      <c r="AE481" s="86"/>
      <c r="AF481" s="86"/>
      <c r="AG481" s="86"/>
      <c r="AH481" s="86"/>
      <c r="AI481" s="86"/>
      <c r="AJ481" s="86"/>
      <c r="AK481" s="86"/>
      <c r="AL481" s="86"/>
      <c r="AM481" s="86"/>
      <c r="AN481" s="86"/>
      <c r="AO481" s="86"/>
      <c r="AP481" s="86"/>
      <c r="AQ481" s="88"/>
      <c r="AR481" s="88"/>
      <c r="AS481" s="88"/>
      <c r="AT481" s="88"/>
      <c r="AU481" s="88"/>
      <c r="AV481" s="88"/>
      <c r="AW481" s="88"/>
      <c r="AX481" s="88"/>
      <c r="AY481" s="162"/>
      <c r="AZ481" s="160">
        <v>1</v>
      </c>
    </row>
    <row r="482" spans="1:52" x14ac:dyDescent="0.25">
      <c r="A482" s="80"/>
      <c r="B482" s="81"/>
      <c r="C482" s="81"/>
      <c r="D482" s="82"/>
      <c r="E482" s="91"/>
      <c r="F482" s="81"/>
      <c r="G482" s="81"/>
      <c r="H482" s="81"/>
      <c r="I482" s="110" t="str">
        <f t="shared" si="24"/>
        <v/>
      </c>
      <c r="J482" s="59">
        <f t="shared" si="23"/>
        <v>1</v>
      </c>
      <c r="K482" s="59">
        <f t="shared" si="25"/>
        <v>1</v>
      </c>
      <c r="L482" s="86">
        <v>1</v>
      </c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  <c r="AA482" s="86"/>
      <c r="AB482" s="86"/>
      <c r="AC482" s="86"/>
      <c r="AD482" s="86"/>
      <c r="AE482" s="86"/>
      <c r="AF482" s="86"/>
      <c r="AG482" s="86"/>
      <c r="AH482" s="86"/>
      <c r="AI482" s="86"/>
      <c r="AJ482" s="86"/>
      <c r="AK482" s="86"/>
      <c r="AL482" s="86"/>
      <c r="AM482" s="86"/>
      <c r="AN482" s="86"/>
      <c r="AO482" s="86"/>
      <c r="AP482" s="86"/>
      <c r="AQ482" s="88"/>
      <c r="AR482" s="88"/>
      <c r="AS482" s="88"/>
      <c r="AT482" s="88"/>
      <c r="AU482" s="88"/>
      <c r="AV482" s="88"/>
      <c r="AW482" s="88"/>
      <c r="AX482" s="88"/>
      <c r="AY482" s="162"/>
      <c r="AZ482" s="160">
        <v>1</v>
      </c>
    </row>
    <row r="483" spans="1:52" x14ac:dyDescent="0.25">
      <c r="A483" s="80"/>
      <c r="B483" s="81"/>
      <c r="C483" s="81"/>
      <c r="D483" s="82"/>
      <c r="E483" s="91"/>
      <c r="F483" s="81"/>
      <c r="G483" s="81"/>
      <c r="H483" s="81"/>
      <c r="I483" s="110" t="str">
        <f t="shared" si="24"/>
        <v/>
      </c>
      <c r="J483" s="59">
        <f t="shared" si="23"/>
        <v>1</v>
      </c>
      <c r="K483" s="59">
        <f t="shared" si="25"/>
        <v>1</v>
      </c>
      <c r="L483" s="86">
        <v>1</v>
      </c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  <c r="AE483" s="86"/>
      <c r="AF483" s="86"/>
      <c r="AG483" s="86"/>
      <c r="AH483" s="86"/>
      <c r="AI483" s="86"/>
      <c r="AJ483" s="86"/>
      <c r="AK483" s="86"/>
      <c r="AL483" s="86"/>
      <c r="AM483" s="86"/>
      <c r="AN483" s="86"/>
      <c r="AO483" s="86"/>
      <c r="AP483" s="86"/>
      <c r="AQ483" s="88"/>
      <c r="AR483" s="88"/>
      <c r="AS483" s="88"/>
      <c r="AT483" s="88"/>
      <c r="AU483" s="88"/>
      <c r="AV483" s="88"/>
      <c r="AW483" s="88"/>
      <c r="AX483" s="88"/>
      <c r="AY483" s="162"/>
      <c r="AZ483" s="160">
        <v>1</v>
      </c>
    </row>
    <row r="484" spans="1:52" x14ac:dyDescent="0.25">
      <c r="A484" s="80"/>
      <c r="B484" s="81"/>
      <c r="C484" s="81"/>
      <c r="D484" s="82"/>
      <c r="E484" s="91"/>
      <c r="F484" s="81"/>
      <c r="G484" s="81"/>
      <c r="H484" s="81"/>
      <c r="I484" s="110" t="str">
        <f t="shared" si="24"/>
        <v/>
      </c>
      <c r="J484" s="59">
        <f t="shared" si="23"/>
        <v>1</v>
      </c>
      <c r="K484" s="59">
        <f t="shared" si="25"/>
        <v>1</v>
      </c>
      <c r="L484" s="86">
        <v>1</v>
      </c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  <c r="AA484" s="86"/>
      <c r="AB484" s="86"/>
      <c r="AC484" s="86"/>
      <c r="AD484" s="86"/>
      <c r="AE484" s="86"/>
      <c r="AF484" s="86"/>
      <c r="AG484" s="86"/>
      <c r="AH484" s="86"/>
      <c r="AI484" s="86"/>
      <c r="AJ484" s="86"/>
      <c r="AK484" s="86"/>
      <c r="AL484" s="86"/>
      <c r="AM484" s="86"/>
      <c r="AN484" s="86"/>
      <c r="AO484" s="86"/>
      <c r="AP484" s="86"/>
      <c r="AQ484" s="88"/>
      <c r="AR484" s="88"/>
      <c r="AS484" s="88"/>
      <c r="AT484" s="88"/>
      <c r="AU484" s="88"/>
      <c r="AV484" s="88"/>
      <c r="AW484" s="88"/>
      <c r="AX484" s="88"/>
      <c r="AY484" s="162"/>
      <c r="AZ484" s="160">
        <v>1</v>
      </c>
    </row>
    <row r="485" spans="1:52" x14ac:dyDescent="0.25">
      <c r="A485" s="80"/>
      <c r="B485" s="81"/>
      <c r="C485" s="81"/>
      <c r="D485" s="82"/>
      <c r="E485" s="91"/>
      <c r="F485" s="81"/>
      <c r="G485" s="81"/>
      <c r="H485" s="81"/>
      <c r="I485" s="110" t="str">
        <f t="shared" si="24"/>
        <v/>
      </c>
      <c r="J485" s="59">
        <f t="shared" si="23"/>
        <v>1</v>
      </c>
      <c r="K485" s="59">
        <f t="shared" si="25"/>
        <v>1</v>
      </c>
      <c r="L485" s="86">
        <v>1</v>
      </c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  <c r="AA485" s="86"/>
      <c r="AB485" s="86"/>
      <c r="AC485" s="86"/>
      <c r="AD485" s="86"/>
      <c r="AE485" s="86"/>
      <c r="AF485" s="86"/>
      <c r="AG485" s="86"/>
      <c r="AH485" s="86"/>
      <c r="AI485" s="86"/>
      <c r="AJ485" s="86"/>
      <c r="AK485" s="86"/>
      <c r="AL485" s="86"/>
      <c r="AM485" s="86"/>
      <c r="AN485" s="86"/>
      <c r="AO485" s="86"/>
      <c r="AP485" s="86"/>
      <c r="AQ485" s="88"/>
      <c r="AR485" s="88"/>
      <c r="AS485" s="88"/>
      <c r="AT485" s="88"/>
      <c r="AU485" s="88"/>
      <c r="AV485" s="88"/>
      <c r="AW485" s="88"/>
      <c r="AX485" s="88"/>
      <c r="AY485" s="162"/>
      <c r="AZ485" s="160">
        <v>1</v>
      </c>
    </row>
    <row r="486" spans="1:52" x14ac:dyDescent="0.25">
      <c r="A486" s="80"/>
      <c r="B486" s="81"/>
      <c r="C486" s="81"/>
      <c r="D486" s="82"/>
      <c r="E486" s="91"/>
      <c r="F486" s="81"/>
      <c r="G486" s="81"/>
      <c r="H486" s="81"/>
      <c r="I486" s="110" t="str">
        <f t="shared" si="24"/>
        <v/>
      </c>
      <c r="J486" s="59">
        <f t="shared" si="23"/>
        <v>1</v>
      </c>
      <c r="K486" s="59">
        <f t="shared" si="25"/>
        <v>1</v>
      </c>
      <c r="L486" s="86">
        <v>1</v>
      </c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  <c r="AA486" s="86"/>
      <c r="AB486" s="86"/>
      <c r="AC486" s="86"/>
      <c r="AD486" s="86"/>
      <c r="AE486" s="86"/>
      <c r="AF486" s="86"/>
      <c r="AG486" s="86"/>
      <c r="AH486" s="86"/>
      <c r="AI486" s="86"/>
      <c r="AJ486" s="86"/>
      <c r="AK486" s="86"/>
      <c r="AL486" s="86"/>
      <c r="AM486" s="86"/>
      <c r="AN486" s="86"/>
      <c r="AO486" s="86"/>
      <c r="AP486" s="86"/>
      <c r="AQ486" s="88"/>
      <c r="AR486" s="88"/>
      <c r="AS486" s="88"/>
      <c r="AT486" s="88"/>
      <c r="AU486" s="88"/>
      <c r="AV486" s="88"/>
      <c r="AW486" s="88"/>
      <c r="AX486" s="88"/>
      <c r="AY486" s="162"/>
      <c r="AZ486" s="160">
        <v>1</v>
      </c>
    </row>
    <row r="487" spans="1:52" x14ac:dyDescent="0.25">
      <c r="A487" s="80"/>
      <c r="B487" s="81"/>
      <c r="C487" s="81"/>
      <c r="D487" s="82"/>
      <c r="E487" s="91"/>
      <c r="F487" s="81"/>
      <c r="G487" s="81"/>
      <c r="H487" s="81"/>
      <c r="I487" s="110" t="str">
        <f t="shared" si="24"/>
        <v/>
      </c>
      <c r="J487" s="59">
        <f t="shared" si="23"/>
        <v>1</v>
      </c>
      <c r="K487" s="59">
        <f t="shared" si="25"/>
        <v>1</v>
      </c>
      <c r="L487" s="86">
        <v>1</v>
      </c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  <c r="AA487" s="86"/>
      <c r="AB487" s="86"/>
      <c r="AC487" s="86"/>
      <c r="AD487" s="86"/>
      <c r="AE487" s="86"/>
      <c r="AF487" s="86"/>
      <c r="AG487" s="86"/>
      <c r="AH487" s="86"/>
      <c r="AI487" s="86"/>
      <c r="AJ487" s="86"/>
      <c r="AK487" s="86"/>
      <c r="AL487" s="86"/>
      <c r="AM487" s="86"/>
      <c r="AN487" s="86"/>
      <c r="AO487" s="86"/>
      <c r="AP487" s="86"/>
      <c r="AQ487" s="88"/>
      <c r="AR487" s="88"/>
      <c r="AS487" s="88"/>
      <c r="AT487" s="88"/>
      <c r="AU487" s="88"/>
      <c r="AV487" s="88"/>
      <c r="AW487" s="88"/>
      <c r="AX487" s="88"/>
      <c r="AY487" s="162"/>
      <c r="AZ487" s="160">
        <v>1</v>
      </c>
    </row>
    <row r="488" spans="1:52" x14ac:dyDescent="0.25">
      <c r="A488" s="80"/>
      <c r="B488" s="81"/>
      <c r="C488" s="81"/>
      <c r="D488" s="82"/>
      <c r="E488" s="91"/>
      <c r="F488" s="81"/>
      <c r="G488" s="81"/>
      <c r="H488" s="81"/>
      <c r="I488" s="110" t="str">
        <f t="shared" si="24"/>
        <v/>
      </c>
      <c r="J488" s="59">
        <f t="shared" ref="J488:J550" si="26">IF(COUNTA(L488:AP488)=0,"",COUNTA(L488:AP488))</f>
        <v>1</v>
      </c>
      <c r="K488" s="59">
        <f t="shared" si="25"/>
        <v>1</v>
      </c>
      <c r="L488" s="86">
        <v>1</v>
      </c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  <c r="AA488" s="86"/>
      <c r="AB488" s="86"/>
      <c r="AC488" s="86"/>
      <c r="AD488" s="86"/>
      <c r="AE488" s="86"/>
      <c r="AF488" s="86"/>
      <c r="AG488" s="86"/>
      <c r="AH488" s="86"/>
      <c r="AI488" s="86"/>
      <c r="AJ488" s="86"/>
      <c r="AK488" s="86"/>
      <c r="AL488" s="86"/>
      <c r="AM488" s="86"/>
      <c r="AN488" s="86"/>
      <c r="AO488" s="86"/>
      <c r="AP488" s="86"/>
      <c r="AQ488" s="88"/>
      <c r="AR488" s="88"/>
      <c r="AS488" s="88"/>
      <c r="AT488" s="88"/>
      <c r="AU488" s="88"/>
      <c r="AV488" s="88"/>
      <c r="AW488" s="88"/>
      <c r="AX488" s="88"/>
      <c r="AY488" s="162"/>
      <c r="AZ488" s="160">
        <v>1</v>
      </c>
    </row>
    <row r="489" spans="1:52" x14ac:dyDescent="0.25">
      <c r="A489" s="80"/>
      <c r="B489" s="81"/>
      <c r="C489" s="81"/>
      <c r="D489" s="82"/>
      <c r="E489" s="91"/>
      <c r="F489" s="81"/>
      <c r="G489" s="81"/>
      <c r="H489" s="81"/>
      <c r="I489" s="110" t="str">
        <f t="shared" si="24"/>
        <v/>
      </c>
      <c r="J489" s="59">
        <f t="shared" si="26"/>
        <v>1</v>
      </c>
      <c r="K489" s="59">
        <f t="shared" si="25"/>
        <v>1</v>
      </c>
      <c r="L489" s="86">
        <v>1</v>
      </c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  <c r="AA489" s="86"/>
      <c r="AB489" s="86"/>
      <c r="AC489" s="86"/>
      <c r="AD489" s="86"/>
      <c r="AE489" s="86"/>
      <c r="AF489" s="86"/>
      <c r="AG489" s="86"/>
      <c r="AH489" s="86"/>
      <c r="AI489" s="86"/>
      <c r="AJ489" s="86"/>
      <c r="AK489" s="86"/>
      <c r="AL489" s="86"/>
      <c r="AM489" s="86"/>
      <c r="AN489" s="86"/>
      <c r="AO489" s="86"/>
      <c r="AP489" s="86"/>
      <c r="AQ489" s="88"/>
      <c r="AR489" s="88"/>
      <c r="AS489" s="88"/>
      <c r="AT489" s="88"/>
      <c r="AU489" s="88"/>
      <c r="AV489" s="88"/>
      <c r="AW489" s="88"/>
      <c r="AX489" s="88"/>
      <c r="AY489" s="162"/>
      <c r="AZ489" s="160">
        <v>1</v>
      </c>
    </row>
    <row r="490" spans="1:52" x14ac:dyDescent="0.25">
      <c r="A490" s="80"/>
      <c r="B490" s="81"/>
      <c r="C490" s="81"/>
      <c r="D490" s="82"/>
      <c r="E490" s="91"/>
      <c r="F490" s="81"/>
      <c r="G490" s="81"/>
      <c r="H490" s="81"/>
      <c r="I490" s="110" t="str">
        <f t="shared" si="24"/>
        <v/>
      </c>
      <c r="J490" s="59">
        <f t="shared" si="26"/>
        <v>1</v>
      </c>
      <c r="K490" s="59">
        <f t="shared" si="25"/>
        <v>1</v>
      </c>
      <c r="L490" s="86">
        <v>1</v>
      </c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  <c r="AA490" s="86"/>
      <c r="AB490" s="86"/>
      <c r="AC490" s="86"/>
      <c r="AD490" s="86"/>
      <c r="AE490" s="86"/>
      <c r="AF490" s="86"/>
      <c r="AG490" s="86"/>
      <c r="AH490" s="86"/>
      <c r="AI490" s="86"/>
      <c r="AJ490" s="86"/>
      <c r="AK490" s="86"/>
      <c r="AL490" s="86"/>
      <c r="AM490" s="86"/>
      <c r="AN490" s="86"/>
      <c r="AO490" s="86"/>
      <c r="AP490" s="86"/>
      <c r="AQ490" s="88"/>
      <c r="AR490" s="88"/>
      <c r="AS490" s="88"/>
      <c r="AT490" s="88"/>
      <c r="AU490" s="88"/>
      <c r="AV490" s="88"/>
      <c r="AW490" s="88"/>
      <c r="AX490" s="88"/>
      <c r="AY490" s="162"/>
      <c r="AZ490" s="160">
        <v>1</v>
      </c>
    </row>
    <row r="491" spans="1:52" x14ac:dyDescent="0.25">
      <c r="A491" s="80"/>
      <c r="B491" s="81"/>
      <c r="C491" s="81"/>
      <c r="D491" s="82"/>
      <c r="E491" s="91"/>
      <c r="F491" s="81"/>
      <c r="G491" s="81"/>
      <c r="H491" s="81"/>
      <c r="I491" s="110" t="str">
        <f t="shared" si="24"/>
        <v/>
      </c>
      <c r="J491" s="59">
        <f t="shared" si="26"/>
        <v>1</v>
      </c>
      <c r="K491" s="59">
        <f t="shared" si="25"/>
        <v>1</v>
      </c>
      <c r="L491" s="86">
        <v>1</v>
      </c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  <c r="AA491" s="86"/>
      <c r="AB491" s="86"/>
      <c r="AC491" s="86"/>
      <c r="AD491" s="86"/>
      <c r="AE491" s="86"/>
      <c r="AF491" s="86"/>
      <c r="AG491" s="86"/>
      <c r="AH491" s="86"/>
      <c r="AI491" s="86"/>
      <c r="AJ491" s="86"/>
      <c r="AK491" s="86"/>
      <c r="AL491" s="86"/>
      <c r="AM491" s="86"/>
      <c r="AN491" s="86"/>
      <c r="AO491" s="86"/>
      <c r="AP491" s="86"/>
      <c r="AQ491" s="88"/>
      <c r="AR491" s="88"/>
      <c r="AS491" s="88"/>
      <c r="AT491" s="88"/>
      <c r="AU491" s="88"/>
      <c r="AV491" s="88"/>
      <c r="AW491" s="88"/>
      <c r="AX491" s="88"/>
      <c r="AY491" s="162"/>
      <c r="AZ491" s="160">
        <v>1</v>
      </c>
    </row>
    <row r="492" spans="1:52" x14ac:dyDescent="0.25">
      <c r="A492" s="80"/>
      <c r="B492" s="81"/>
      <c r="C492" s="81"/>
      <c r="D492" s="82"/>
      <c r="E492" s="91"/>
      <c r="F492" s="81"/>
      <c r="G492" s="81"/>
      <c r="H492" s="81"/>
      <c r="I492" s="110" t="str">
        <f t="shared" si="24"/>
        <v/>
      </c>
      <c r="J492" s="59">
        <f t="shared" si="26"/>
        <v>1</v>
      </c>
      <c r="K492" s="59">
        <f t="shared" si="25"/>
        <v>1</v>
      </c>
      <c r="L492" s="86">
        <v>1</v>
      </c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  <c r="AA492" s="86"/>
      <c r="AB492" s="86"/>
      <c r="AC492" s="86"/>
      <c r="AD492" s="86"/>
      <c r="AE492" s="86"/>
      <c r="AF492" s="86"/>
      <c r="AG492" s="86"/>
      <c r="AH492" s="86"/>
      <c r="AI492" s="86"/>
      <c r="AJ492" s="86"/>
      <c r="AK492" s="86"/>
      <c r="AL492" s="86"/>
      <c r="AM492" s="86"/>
      <c r="AN492" s="86"/>
      <c r="AO492" s="86"/>
      <c r="AP492" s="86"/>
      <c r="AQ492" s="88"/>
      <c r="AR492" s="88"/>
      <c r="AS492" s="88"/>
      <c r="AT492" s="88"/>
      <c r="AU492" s="88"/>
      <c r="AV492" s="88"/>
      <c r="AW492" s="88"/>
      <c r="AX492" s="88"/>
      <c r="AY492" s="162"/>
      <c r="AZ492" s="160">
        <v>1</v>
      </c>
    </row>
    <row r="493" spans="1:52" x14ac:dyDescent="0.25">
      <c r="A493" s="80"/>
      <c r="B493" s="81"/>
      <c r="C493" s="81"/>
      <c r="D493" s="82"/>
      <c r="E493" s="91"/>
      <c r="F493" s="81"/>
      <c r="G493" s="81"/>
      <c r="H493" s="81"/>
      <c r="I493" s="110" t="str">
        <f t="shared" si="24"/>
        <v/>
      </c>
      <c r="J493" s="59">
        <f t="shared" si="26"/>
        <v>1</v>
      </c>
      <c r="K493" s="59">
        <f t="shared" si="25"/>
        <v>1</v>
      </c>
      <c r="L493" s="86">
        <v>1</v>
      </c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  <c r="AE493" s="86"/>
      <c r="AF493" s="86"/>
      <c r="AG493" s="86"/>
      <c r="AH493" s="86"/>
      <c r="AI493" s="86"/>
      <c r="AJ493" s="86"/>
      <c r="AK493" s="86"/>
      <c r="AL493" s="86"/>
      <c r="AM493" s="86"/>
      <c r="AN493" s="86"/>
      <c r="AO493" s="86"/>
      <c r="AP493" s="86"/>
      <c r="AQ493" s="88"/>
      <c r="AR493" s="88"/>
      <c r="AS493" s="88"/>
      <c r="AT493" s="88"/>
      <c r="AU493" s="88"/>
      <c r="AV493" s="88"/>
      <c r="AW493" s="88"/>
      <c r="AX493" s="88"/>
      <c r="AY493" s="162"/>
      <c r="AZ493" s="160">
        <v>1</v>
      </c>
    </row>
    <row r="494" spans="1:52" x14ac:dyDescent="0.25">
      <c r="A494" s="80"/>
      <c r="B494" s="81"/>
      <c r="C494" s="81"/>
      <c r="D494" s="82"/>
      <c r="E494" s="91"/>
      <c r="F494" s="81"/>
      <c r="G494" s="81"/>
      <c r="H494" s="81"/>
      <c r="I494" s="110" t="str">
        <f t="shared" si="24"/>
        <v/>
      </c>
      <c r="J494" s="59">
        <f t="shared" si="26"/>
        <v>1</v>
      </c>
      <c r="K494" s="59">
        <f t="shared" si="25"/>
        <v>1</v>
      </c>
      <c r="L494" s="86">
        <v>1</v>
      </c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  <c r="AA494" s="86"/>
      <c r="AB494" s="86"/>
      <c r="AC494" s="86"/>
      <c r="AD494" s="86"/>
      <c r="AE494" s="86"/>
      <c r="AF494" s="86"/>
      <c r="AG494" s="86"/>
      <c r="AH494" s="86"/>
      <c r="AI494" s="86"/>
      <c r="AJ494" s="86"/>
      <c r="AK494" s="86"/>
      <c r="AL494" s="86"/>
      <c r="AM494" s="86"/>
      <c r="AN494" s="86"/>
      <c r="AO494" s="86"/>
      <c r="AP494" s="86"/>
      <c r="AQ494" s="88"/>
      <c r="AR494" s="88"/>
      <c r="AS494" s="88"/>
      <c r="AT494" s="88"/>
      <c r="AU494" s="88"/>
      <c r="AV494" s="88"/>
      <c r="AW494" s="88"/>
      <c r="AX494" s="88"/>
      <c r="AY494" s="162"/>
      <c r="AZ494" s="160">
        <v>1</v>
      </c>
    </row>
    <row r="495" spans="1:52" x14ac:dyDescent="0.25">
      <c r="A495" s="80"/>
      <c r="B495" s="81"/>
      <c r="C495" s="81"/>
      <c r="D495" s="82"/>
      <c r="E495" s="91"/>
      <c r="F495" s="81"/>
      <c r="G495" s="81"/>
      <c r="H495" s="81"/>
      <c r="I495" s="110" t="str">
        <f t="shared" si="24"/>
        <v/>
      </c>
      <c r="J495" s="59">
        <f t="shared" si="26"/>
        <v>1</v>
      </c>
      <c r="K495" s="59">
        <f t="shared" si="25"/>
        <v>1</v>
      </c>
      <c r="L495" s="86">
        <v>1</v>
      </c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  <c r="AA495" s="86"/>
      <c r="AB495" s="86"/>
      <c r="AC495" s="86"/>
      <c r="AD495" s="86"/>
      <c r="AE495" s="86"/>
      <c r="AF495" s="86"/>
      <c r="AG495" s="86"/>
      <c r="AH495" s="86"/>
      <c r="AI495" s="86"/>
      <c r="AJ495" s="86"/>
      <c r="AK495" s="86"/>
      <c r="AL495" s="86"/>
      <c r="AM495" s="86"/>
      <c r="AN495" s="86"/>
      <c r="AO495" s="86"/>
      <c r="AP495" s="86"/>
      <c r="AQ495" s="88"/>
      <c r="AR495" s="88"/>
      <c r="AS495" s="88"/>
      <c r="AT495" s="88"/>
      <c r="AU495" s="88"/>
      <c r="AV495" s="88"/>
      <c r="AW495" s="88"/>
      <c r="AX495" s="88"/>
      <c r="AY495" s="162"/>
      <c r="AZ495" s="160">
        <v>1</v>
      </c>
    </row>
    <row r="496" spans="1:52" x14ac:dyDescent="0.25">
      <c r="A496" s="80"/>
      <c r="B496" s="81"/>
      <c r="C496" s="81"/>
      <c r="D496" s="82"/>
      <c r="E496" s="91"/>
      <c r="F496" s="81"/>
      <c r="G496" s="81"/>
      <c r="H496" s="81"/>
      <c r="I496" s="110" t="str">
        <f t="shared" si="24"/>
        <v/>
      </c>
      <c r="J496" s="59">
        <f t="shared" si="26"/>
        <v>1</v>
      </c>
      <c r="K496" s="59">
        <f t="shared" si="25"/>
        <v>1</v>
      </c>
      <c r="L496" s="86">
        <v>1</v>
      </c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  <c r="AA496" s="86"/>
      <c r="AB496" s="86"/>
      <c r="AC496" s="86"/>
      <c r="AD496" s="86"/>
      <c r="AE496" s="86"/>
      <c r="AF496" s="86"/>
      <c r="AG496" s="86"/>
      <c r="AH496" s="86"/>
      <c r="AI496" s="86"/>
      <c r="AJ496" s="86"/>
      <c r="AK496" s="86"/>
      <c r="AL496" s="86"/>
      <c r="AM496" s="86"/>
      <c r="AN496" s="86"/>
      <c r="AO496" s="86"/>
      <c r="AP496" s="86"/>
      <c r="AQ496" s="88"/>
      <c r="AR496" s="88"/>
      <c r="AS496" s="88"/>
      <c r="AT496" s="88"/>
      <c r="AU496" s="88"/>
      <c r="AV496" s="88"/>
      <c r="AW496" s="88"/>
      <c r="AX496" s="88"/>
      <c r="AY496" s="162"/>
      <c r="AZ496" s="160">
        <v>1</v>
      </c>
    </row>
    <row r="497" spans="1:52" x14ac:dyDescent="0.25">
      <c r="A497" s="80"/>
      <c r="B497" s="81"/>
      <c r="C497" s="81"/>
      <c r="D497" s="82"/>
      <c r="E497" s="91"/>
      <c r="F497" s="81"/>
      <c r="G497" s="81"/>
      <c r="H497" s="81"/>
      <c r="I497" s="110" t="str">
        <f t="shared" si="24"/>
        <v/>
      </c>
      <c r="J497" s="59">
        <f t="shared" si="26"/>
        <v>1</v>
      </c>
      <c r="K497" s="59">
        <f t="shared" si="25"/>
        <v>1</v>
      </c>
      <c r="L497" s="86">
        <v>1</v>
      </c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  <c r="AA497" s="86"/>
      <c r="AB497" s="86"/>
      <c r="AC497" s="86"/>
      <c r="AD497" s="86"/>
      <c r="AE497" s="86"/>
      <c r="AF497" s="86"/>
      <c r="AG497" s="86"/>
      <c r="AH497" s="86"/>
      <c r="AI497" s="86"/>
      <c r="AJ497" s="86"/>
      <c r="AK497" s="86"/>
      <c r="AL497" s="86"/>
      <c r="AM497" s="86"/>
      <c r="AN497" s="86"/>
      <c r="AO497" s="86"/>
      <c r="AP497" s="86"/>
      <c r="AQ497" s="88"/>
      <c r="AR497" s="88"/>
      <c r="AS497" s="88"/>
      <c r="AT497" s="88"/>
      <c r="AU497" s="88"/>
      <c r="AV497" s="88"/>
      <c r="AW497" s="88"/>
      <c r="AX497" s="88"/>
      <c r="AY497" s="162"/>
      <c r="AZ497" s="160">
        <v>1</v>
      </c>
    </row>
    <row r="498" spans="1:52" x14ac:dyDescent="0.25">
      <c r="A498" s="80"/>
      <c r="B498" s="81"/>
      <c r="C498" s="81"/>
      <c r="D498" s="82"/>
      <c r="E498" s="91"/>
      <c r="F498" s="81"/>
      <c r="G498" s="81"/>
      <c r="H498" s="81"/>
      <c r="I498" s="110" t="str">
        <f t="shared" si="24"/>
        <v/>
      </c>
      <c r="J498" s="59">
        <f t="shared" si="26"/>
        <v>1</v>
      </c>
      <c r="K498" s="59">
        <f t="shared" si="25"/>
        <v>1</v>
      </c>
      <c r="L498" s="86">
        <v>1</v>
      </c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  <c r="AE498" s="86"/>
      <c r="AF498" s="86"/>
      <c r="AG498" s="86"/>
      <c r="AH498" s="86"/>
      <c r="AI498" s="86"/>
      <c r="AJ498" s="86"/>
      <c r="AK498" s="86"/>
      <c r="AL498" s="86"/>
      <c r="AM498" s="86"/>
      <c r="AN498" s="86"/>
      <c r="AO498" s="86"/>
      <c r="AP498" s="86"/>
      <c r="AQ498" s="88"/>
      <c r="AR498" s="88"/>
      <c r="AS498" s="88"/>
      <c r="AT498" s="88"/>
      <c r="AU498" s="88"/>
      <c r="AV498" s="88"/>
      <c r="AW498" s="88"/>
      <c r="AX498" s="88"/>
      <c r="AY498" s="162"/>
      <c r="AZ498" s="160">
        <v>1</v>
      </c>
    </row>
    <row r="499" spans="1:52" x14ac:dyDescent="0.25">
      <c r="A499" s="80"/>
      <c r="B499" s="81"/>
      <c r="C499" s="81"/>
      <c r="D499" s="82"/>
      <c r="E499" s="91"/>
      <c r="F499" s="81"/>
      <c r="G499" s="81"/>
      <c r="H499" s="81"/>
      <c r="I499" s="110" t="str">
        <f t="shared" si="24"/>
        <v/>
      </c>
      <c r="J499" s="59">
        <f t="shared" si="26"/>
        <v>1</v>
      </c>
      <c r="K499" s="59">
        <f t="shared" si="25"/>
        <v>1</v>
      </c>
      <c r="L499" s="86">
        <v>1</v>
      </c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  <c r="AA499" s="86"/>
      <c r="AB499" s="86"/>
      <c r="AC499" s="86"/>
      <c r="AD499" s="86"/>
      <c r="AE499" s="86"/>
      <c r="AF499" s="86"/>
      <c r="AG499" s="86"/>
      <c r="AH499" s="86"/>
      <c r="AI499" s="86"/>
      <c r="AJ499" s="86"/>
      <c r="AK499" s="86"/>
      <c r="AL499" s="86"/>
      <c r="AM499" s="86"/>
      <c r="AN499" s="86"/>
      <c r="AO499" s="86"/>
      <c r="AP499" s="86"/>
      <c r="AQ499" s="88"/>
      <c r="AR499" s="88"/>
      <c r="AS499" s="88"/>
      <c r="AT499" s="88"/>
      <c r="AU499" s="88"/>
      <c r="AV499" s="88"/>
      <c r="AW499" s="88"/>
      <c r="AX499" s="88"/>
      <c r="AY499" s="162"/>
      <c r="AZ499" s="160">
        <v>1</v>
      </c>
    </row>
    <row r="500" spans="1:52" x14ac:dyDescent="0.25">
      <c r="A500" s="80"/>
      <c r="B500" s="81"/>
      <c r="C500" s="81"/>
      <c r="D500" s="82"/>
      <c r="E500" s="91"/>
      <c r="F500" s="81"/>
      <c r="G500" s="81"/>
      <c r="H500" s="81"/>
      <c r="I500" s="110" t="str">
        <f t="shared" si="24"/>
        <v/>
      </c>
      <c r="J500" s="59">
        <f t="shared" si="26"/>
        <v>1</v>
      </c>
      <c r="K500" s="59">
        <f t="shared" si="25"/>
        <v>1</v>
      </c>
      <c r="L500" s="86">
        <v>1</v>
      </c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  <c r="AA500" s="86"/>
      <c r="AB500" s="86"/>
      <c r="AC500" s="86"/>
      <c r="AD500" s="86"/>
      <c r="AE500" s="86"/>
      <c r="AF500" s="86"/>
      <c r="AG500" s="86"/>
      <c r="AH500" s="86"/>
      <c r="AI500" s="86"/>
      <c r="AJ500" s="86"/>
      <c r="AK500" s="86"/>
      <c r="AL500" s="86"/>
      <c r="AM500" s="86"/>
      <c r="AN500" s="86"/>
      <c r="AO500" s="86"/>
      <c r="AP500" s="86"/>
      <c r="AQ500" s="88"/>
      <c r="AR500" s="88"/>
      <c r="AS500" s="88"/>
      <c r="AT500" s="88"/>
      <c r="AU500" s="88"/>
      <c r="AV500" s="88"/>
      <c r="AW500" s="88"/>
      <c r="AX500" s="88"/>
      <c r="AY500" s="162"/>
      <c r="AZ500" s="160">
        <v>1</v>
      </c>
    </row>
    <row r="501" spans="1:52" x14ac:dyDescent="0.25">
      <c r="A501" s="80"/>
      <c r="B501" s="81"/>
      <c r="C501" s="81"/>
      <c r="D501" s="82"/>
      <c r="E501" s="91"/>
      <c r="F501" s="81"/>
      <c r="G501" s="81"/>
      <c r="H501" s="81"/>
      <c r="I501" s="110" t="str">
        <f t="shared" si="24"/>
        <v/>
      </c>
      <c r="J501" s="59">
        <f t="shared" si="26"/>
        <v>1</v>
      </c>
      <c r="K501" s="59">
        <f t="shared" si="25"/>
        <v>1</v>
      </c>
      <c r="L501" s="86">
        <v>1</v>
      </c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  <c r="AA501" s="86"/>
      <c r="AB501" s="86"/>
      <c r="AC501" s="86"/>
      <c r="AD501" s="86"/>
      <c r="AE501" s="86"/>
      <c r="AF501" s="86"/>
      <c r="AG501" s="86"/>
      <c r="AH501" s="86"/>
      <c r="AI501" s="86"/>
      <c r="AJ501" s="86"/>
      <c r="AK501" s="86"/>
      <c r="AL501" s="86"/>
      <c r="AM501" s="86"/>
      <c r="AN501" s="86"/>
      <c r="AO501" s="86"/>
      <c r="AP501" s="86"/>
      <c r="AQ501" s="88"/>
      <c r="AR501" s="88"/>
      <c r="AS501" s="88"/>
      <c r="AT501" s="88"/>
      <c r="AU501" s="88"/>
      <c r="AV501" s="88"/>
      <c r="AW501" s="88"/>
      <c r="AX501" s="88"/>
      <c r="AY501" s="162"/>
      <c r="AZ501" s="160">
        <v>1</v>
      </c>
    </row>
    <row r="502" spans="1:52" x14ac:dyDescent="0.25">
      <c r="A502" s="80"/>
      <c r="B502" s="81"/>
      <c r="C502" s="81"/>
      <c r="D502" s="82"/>
      <c r="E502" s="91"/>
      <c r="F502" s="81"/>
      <c r="G502" s="81"/>
      <c r="H502" s="81"/>
      <c r="I502" s="110" t="str">
        <f t="shared" si="24"/>
        <v/>
      </c>
      <c r="J502" s="59">
        <f t="shared" si="26"/>
        <v>1</v>
      </c>
      <c r="K502" s="59">
        <f t="shared" si="25"/>
        <v>1</v>
      </c>
      <c r="L502" s="86">
        <v>1</v>
      </c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  <c r="AA502" s="86"/>
      <c r="AB502" s="86"/>
      <c r="AC502" s="86"/>
      <c r="AD502" s="86"/>
      <c r="AE502" s="86"/>
      <c r="AF502" s="86"/>
      <c r="AG502" s="86"/>
      <c r="AH502" s="86"/>
      <c r="AI502" s="86"/>
      <c r="AJ502" s="86"/>
      <c r="AK502" s="86"/>
      <c r="AL502" s="86"/>
      <c r="AM502" s="86"/>
      <c r="AN502" s="86"/>
      <c r="AO502" s="86"/>
      <c r="AP502" s="86"/>
      <c r="AQ502" s="88"/>
      <c r="AR502" s="88"/>
      <c r="AS502" s="88"/>
      <c r="AT502" s="88"/>
      <c r="AU502" s="88"/>
      <c r="AV502" s="88"/>
      <c r="AW502" s="88"/>
      <c r="AX502" s="88"/>
      <c r="AY502" s="162"/>
      <c r="AZ502" s="160">
        <v>1</v>
      </c>
    </row>
    <row r="503" spans="1:52" x14ac:dyDescent="0.25">
      <c r="A503" s="80"/>
      <c r="B503" s="81"/>
      <c r="C503" s="81"/>
      <c r="D503" s="82"/>
      <c r="E503" s="91"/>
      <c r="F503" s="81"/>
      <c r="G503" s="81"/>
      <c r="H503" s="81"/>
      <c r="I503" s="110" t="str">
        <f t="shared" si="24"/>
        <v/>
      </c>
      <c r="J503" s="59">
        <f t="shared" si="26"/>
        <v>1</v>
      </c>
      <c r="K503" s="59">
        <f t="shared" si="25"/>
        <v>1</v>
      </c>
      <c r="L503" s="86">
        <v>1</v>
      </c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  <c r="AG503" s="86"/>
      <c r="AH503" s="86"/>
      <c r="AI503" s="86"/>
      <c r="AJ503" s="86"/>
      <c r="AK503" s="86"/>
      <c r="AL503" s="86"/>
      <c r="AM503" s="86"/>
      <c r="AN503" s="86"/>
      <c r="AO503" s="86"/>
      <c r="AP503" s="86"/>
      <c r="AQ503" s="88"/>
      <c r="AR503" s="88"/>
      <c r="AS503" s="88"/>
      <c r="AT503" s="88"/>
      <c r="AU503" s="88"/>
      <c r="AV503" s="88"/>
      <c r="AW503" s="88"/>
      <c r="AX503" s="88"/>
      <c r="AY503" s="162"/>
      <c r="AZ503" s="160">
        <v>1</v>
      </c>
    </row>
    <row r="504" spans="1:52" x14ac:dyDescent="0.25">
      <c r="A504" s="80"/>
      <c r="B504" s="81"/>
      <c r="C504" s="81"/>
      <c r="D504" s="82"/>
      <c r="E504" s="91"/>
      <c r="F504" s="81"/>
      <c r="G504" s="81"/>
      <c r="H504" s="81"/>
      <c r="I504" s="110" t="str">
        <f t="shared" si="24"/>
        <v/>
      </c>
      <c r="J504" s="59">
        <f t="shared" si="26"/>
        <v>1</v>
      </c>
      <c r="K504" s="59">
        <f t="shared" si="25"/>
        <v>1</v>
      </c>
      <c r="L504" s="86">
        <v>1</v>
      </c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  <c r="AG504" s="86"/>
      <c r="AH504" s="86"/>
      <c r="AI504" s="86"/>
      <c r="AJ504" s="86"/>
      <c r="AK504" s="86"/>
      <c r="AL504" s="86"/>
      <c r="AM504" s="86"/>
      <c r="AN504" s="86"/>
      <c r="AO504" s="86"/>
      <c r="AP504" s="86"/>
      <c r="AQ504" s="88"/>
      <c r="AR504" s="88"/>
      <c r="AS504" s="88"/>
      <c r="AT504" s="88"/>
      <c r="AU504" s="88"/>
      <c r="AV504" s="88"/>
      <c r="AW504" s="88"/>
      <c r="AX504" s="88"/>
      <c r="AY504" s="162"/>
      <c r="AZ504" s="160">
        <v>1</v>
      </c>
    </row>
    <row r="505" spans="1:52" x14ac:dyDescent="0.25">
      <c r="A505" s="80"/>
      <c r="B505" s="81"/>
      <c r="C505" s="81"/>
      <c r="D505" s="82"/>
      <c r="E505" s="91"/>
      <c r="F505" s="81"/>
      <c r="G505" s="81"/>
      <c r="H505" s="81"/>
      <c r="I505" s="110" t="str">
        <f t="shared" si="24"/>
        <v/>
      </c>
      <c r="J505" s="59">
        <f t="shared" si="26"/>
        <v>1</v>
      </c>
      <c r="K505" s="59">
        <f t="shared" si="25"/>
        <v>1</v>
      </c>
      <c r="L505" s="86">
        <v>1</v>
      </c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  <c r="AG505" s="86"/>
      <c r="AH505" s="86"/>
      <c r="AI505" s="86"/>
      <c r="AJ505" s="86"/>
      <c r="AK505" s="86"/>
      <c r="AL505" s="86"/>
      <c r="AM505" s="86"/>
      <c r="AN505" s="86"/>
      <c r="AO505" s="86"/>
      <c r="AP505" s="86"/>
      <c r="AQ505" s="88"/>
      <c r="AR505" s="88"/>
      <c r="AS505" s="88"/>
      <c r="AT505" s="88"/>
      <c r="AU505" s="88"/>
      <c r="AV505" s="88"/>
      <c r="AW505" s="88"/>
      <c r="AX505" s="88"/>
      <c r="AY505" s="162"/>
      <c r="AZ505" s="160">
        <v>1</v>
      </c>
    </row>
    <row r="506" spans="1:52" x14ac:dyDescent="0.25">
      <c r="A506" s="80"/>
      <c r="B506" s="81"/>
      <c r="C506" s="81"/>
      <c r="D506" s="82"/>
      <c r="E506" s="91"/>
      <c r="F506" s="81"/>
      <c r="G506" s="81"/>
      <c r="H506" s="81"/>
      <c r="I506" s="110" t="str">
        <f t="shared" si="24"/>
        <v/>
      </c>
      <c r="J506" s="59">
        <f t="shared" si="26"/>
        <v>1</v>
      </c>
      <c r="K506" s="59">
        <f t="shared" si="25"/>
        <v>1</v>
      </c>
      <c r="L506" s="86">
        <v>1</v>
      </c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  <c r="AG506" s="86"/>
      <c r="AH506" s="86"/>
      <c r="AI506" s="86"/>
      <c r="AJ506" s="86"/>
      <c r="AK506" s="86"/>
      <c r="AL506" s="86"/>
      <c r="AM506" s="86"/>
      <c r="AN506" s="86"/>
      <c r="AO506" s="86"/>
      <c r="AP506" s="86"/>
      <c r="AQ506" s="88"/>
      <c r="AR506" s="88"/>
      <c r="AS506" s="88"/>
      <c r="AT506" s="88"/>
      <c r="AU506" s="88"/>
      <c r="AV506" s="88"/>
      <c r="AW506" s="88"/>
      <c r="AX506" s="88"/>
      <c r="AY506" s="162"/>
      <c r="AZ506" s="160">
        <v>1</v>
      </c>
    </row>
    <row r="507" spans="1:52" x14ac:dyDescent="0.25">
      <c r="A507" s="80"/>
      <c r="B507" s="81"/>
      <c r="C507" s="81"/>
      <c r="D507" s="82"/>
      <c r="E507" s="91"/>
      <c r="F507" s="81"/>
      <c r="G507" s="81"/>
      <c r="H507" s="81"/>
      <c r="I507" s="110" t="str">
        <f t="shared" si="24"/>
        <v/>
      </c>
      <c r="J507" s="59">
        <f t="shared" si="26"/>
        <v>1</v>
      </c>
      <c r="K507" s="59">
        <f t="shared" si="25"/>
        <v>1</v>
      </c>
      <c r="L507" s="86">
        <v>1</v>
      </c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  <c r="AA507" s="86"/>
      <c r="AB507" s="86"/>
      <c r="AC507" s="86"/>
      <c r="AD507" s="86"/>
      <c r="AE507" s="86"/>
      <c r="AF507" s="86"/>
      <c r="AG507" s="86"/>
      <c r="AH507" s="86"/>
      <c r="AI507" s="86"/>
      <c r="AJ507" s="86"/>
      <c r="AK507" s="86"/>
      <c r="AL507" s="86"/>
      <c r="AM507" s="86"/>
      <c r="AN507" s="86"/>
      <c r="AO507" s="86"/>
      <c r="AP507" s="86"/>
      <c r="AQ507" s="88"/>
      <c r="AR507" s="88"/>
      <c r="AS507" s="88"/>
      <c r="AT507" s="88"/>
      <c r="AU507" s="88"/>
      <c r="AV507" s="88"/>
      <c r="AW507" s="88"/>
      <c r="AX507" s="88"/>
      <c r="AY507" s="162"/>
      <c r="AZ507" s="160">
        <v>1</v>
      </c>
    </row>
    <row r="508" spans="1:52" x14ac:dyDescent="0.25">
      <c r="A508" s="80"/>
      <c r="B508" s="81"/>
      <c r="C508" s="81"/>
      <c r="D508" s="82"/>
      <c r="E508" s="91"/>
      <c r="F508" s="81"/>
      <c r="G508" s="81"/>
      <c r="H508" s="81"/>
      <c r="I508" s="110" t="str">
        <f t="shared" si="24"/>
        <v/>
      </c>
      <c r="J508" s="59">
        <f t="shared" si="26"/>
        <v>1</v>
      </c>
      <c r="K508" s="59">
        <f t="shared" si="25"/>
        <v>1</v>
      </c>
      <c r="L508" s="86">
        <v>1</v>
      </c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  <c r="AE508" s="86"/>
      <c r="AF508" s="86"/>
      <c r="AG508" s="86"/>
      <c r="AH508" s="86"/>
      <c r="AI508" s="86"/>
      <c r="AJ508" s="86"/>
      <c r="AK508" s="86"/>
      <c r="AL508" s="86"/>
      <c r="AM508" s="86"/>
      <c r="AN508" s="86"/>
      <c r="AO508" s="86"/>
      <c r="AP508" s="86"/>
      <c r="AQ508" s="88"/>
      <c r="AR508" s="88"/>
      <c r="AS508" s="88"/>
      <c r="AT508" s="88"/>
      <c r="AU508" s="88"/>
      <c r="AV508" s="88"/>
      <c r="AW508" s="88"/>
      <c r="AX508" s="88"/>
      <c r="AY508" s="162"/>
      <c r="AZ508" s="160">
        <v>1</v>
      </c>
    </row>
    <row r="509" spans="1:52" x14ac:dyDescent="0.25">
      <c r="A509" s="80"/>
      <c r="B509" s="81"/>
      <c r="C509" s="81"/>
      <c r="D509" s="82"/>
      <c r="E509" s="91"/>
      <c r="F509" s="81"/>
      <c r="G509" s="81"/>
      <c r="H509" s="81"/>
      <c r="I509" s="110" t="str">
        <f t="shared" si="24"/>
        <v/>
      </c>
      <c r="J509" s="59">
        <f t="shared" si="26"/>
        <v>1</v>
      </c>
      <c r="K509" s="59">
        <f t="shared" si="25"/>
        <v>1</v>
      </c>
      <c r="L509" s="86">
        <v>1</v>
      </c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  <c r="AA509" s="86"/>
      <c r="AB509" s="86"/>
      <c r="AC509" s="86"/>
      <c r="AD509" s="86"/>
      <c r="AE509" s="86"/>
      <c r="AF509" s="86"/>
      <c r="AG509" s="86"/>
      <c r="AH509" s="86"/>
      <c r="AI509" s="86"/>
      <c r="AJ509" s="86"/>
      <c r="AK509" s="86"/>
      <c r="AL509" s="86"/>
      <c r="AM509" s="86"/>
      <c r="AN509" s="86"/>
      <c r="AO509" s="86"/>
      <c r="AP509" s="86"/>
      <c r="AQ509" s="88"/>
      <c r="AR509" s="88"/>
      <c r="AS509" s="88"/>
      <c r="AT509" s="88"/>
      <c r="AU509" s="88"/>
      <c r="AV509" s="88"/>
      <c r="AW509" s="88"/>
      <c r="AX509" s="88"/>
      <c r="AY509" s="162"/>
      <c r="AZ509" s="160">
        <v>1</v>
      </c>
    </row>
    <row r="510" spans="1:52" x14ac:dyDescent="0.25">
      <c r="A510" s="80"/>
      <c r="B510" s="81"/>
      <c r="C510" s="81"/>
      <c r="D510" s="82"/>
      <c r="E510" s="91"/>
      <c r="F510" s="81"/>
      <c r="G510" s="81"/>
      <c r="H510" s="81"/>
      <c r="I510" s="110" t="str">
        <f t="shared" si="24"/>
        <v/>
      </c>
      <c r="J510" s="59">
        <f t="shared" si="26"/>
        <v>1</v>
      </c>
      <c r="K510" s="59">
        <f t="shared" si="25"/>
        <v>1</v>
      </c>
      <c r="L510" s="86">
        <v>1</v>
      </c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  <c r="AA510" s="86"/>
      <c r="AB510" s="86"/>
      <c r="AC510" s="86"/>
      <c r="AD510" s="86"/>
      <c r="AE510" s="86"/>
      <c r="AF510" s="86"/>
      <c r="AG510" s="86"/>
      <c r="AH510" s="86"/>
      <c r="AI510" s="86"/>
      <c r="AJ510" s="86"/>
      <c r="AK510" s="86"/>
      <c r="AL510" s="86"/>
      <c r="AM510" s="86"/>
      <c r="AN510" s="86"/>
      <c r="AO510" s="86"/>
      <c r="AP510" s="86"/>
      <c r="AQ510" s="88"/>
      <c r="AR510" s="88"/>
      <c r="AS510" s="88"/>
      <c r="AT510" s="88"/>
      <c r="AU510" s="88"/>
      <c r="AV510" s="88"/>
      <c r="AW510" s="88"/>
      <c r="AX510" s="88"/>
      <c r="AY510" s="162"/>
      <c r="AZ510" s="160">
        <v>1</v>
      </c>
    </row>
    <row r="511" spans="1:52" x14ac:dyDescent="0.25">
      <c r="A511" s="80"/>
      <c r="B511" s="81"/>
      <c r="C511" s="81"/>
      <c r="D511" s="82"/>
      <c r="E511" s="91"/>
      <c r="F511" s="81"/>
      <c r="G511" s="81"/>
      <c r="H511" s="81"/>
      <c r="I511" s="110" t="str">
        <f t="shared" si="24"/>
        <v/>
      </c>
      <c r="J511" s="59">
        <f t="shared" si="26"/>
        <v>1</v>
      </c>
      <c r="K511" s="59">
        <f t="shared" si="25"/>
        <v>1</v>
      </c>
      <c r="L511" s="86">
        <v>1</v>
      </c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  <c r="AA511" s="86"/>
      <c r="AB511" s="86"/>
      <c r="AC511" s="86"/>
      <c r="AD511" s="86"/>
      <c r="AE511" s="86"/>
      <c r="AF511" s="86"/>
      <c r="AG511" s="86"/>
      <c r="AH511" s="86"/>
      <c r="AI511" s="86"/>
      <c r="AJ511" s="86"/>
      <c r="AK511" s="86"/>
      <c r="AL511" s="86"/>
      <c r="AM511" s="86"/>
      <c r="AN511" s="86"/>
      <c r="AO511" s="86"/>
      <c r="AP511" s="86"/>
      <c r="AQ511" s="88"/>
      <c r="AR511" s="88"/>
      <c r="AS511" s="88"/>
      <c r="AT511" s="88"/>
      <c r="AU511" s="88"/>
      <c r="AV511" s="88"/>
      <c r="AW511" s="88"/>
      <c r="AX511" s="88"/>
      <c r="AY511" s="162"/>
      <c r="AZ511" s="160">
        <v>1</v>
      </c>
    </row>
    <row r="512" spans="1:52" x14ac:dyDescent="0.25">
      <c r="A512" s="80"/>
      <c r="B512" s="81"/>
      <c r="C512" s="81"/>
      <c r="D512" s="82"/>
      <c r="E512" s="91"/>
      <c r="F512" s="81"/>
      <c r="G512" s="81"/>
      <c r="H512" s="81"/>
      <c r="I512" s="110" t="str">
        <f t="shared" si="24"/>
        <v/>
      </c>
      <c r="J512" s="59">
        <f t="shared" si="26"/>
        <v>1</v>
      </c>
      <c r="K512" s="59">
        <f t="shared" si="25"/>
        <v>1</v>
      </c>
      <c r="L512" s="86">
        <v>1</v>
      </c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  <c r="AA512" s="86"/>
      <c r="AB512" s="86"/>
      <c r="AC512" s="86"/>
      <c r="AD512" s="86"/>
      <c r="AE512" s="86"/>
      <c r="AF512" s="86"/>
      <c r="AG512" s="86"/>
      <c r="AH512" s="86"/>
      <c r="AI512" s="86"/>
      <c r="AJ512" s="86"/>
      <c r="AK512" s="86"/>
      <c r="AL512" s="86"/>
      <c r="AM512" s="86"/>
      <c r="AN512" s="86"/>
      <c r="AO512" s="86"/>
      <c r="AP512" s="86"/>
      <c r="AQ512" s="88"/>
      <c r="AR512" s="88"/>
      <c r="AS512" s="88"/>
      <c r="AT512" s="88"/>
      <c r="AU512" s="88"/>
      <c r="AV512" s="88"/>
      <c r="AW512" s="88"/>
      <c r="AX512" s="88"/>
      <c r="AY512" s="162"/>
      <c r="AZ512" s="160">
        <v>1</v>
      </c>
    </row>
    <row r="513" spans="1:52" x14ac:dyDescent="0.25">
      <c r="A513" s="80"/>
      <c r="B513" s="81"/>
      <c r="C513" s="81"/>
      <c r="D513" s="82"/>
      <c r="E513" s="91"/>
      <c r="F513" s="81"/>
      <c r="G513" s="81"/>
      <c r="H513" s="81"/>
      <c r="I513" s="110" t="str">
        <f t="shared" si="24"/>
        <v/>
      </c>
      <c r="J513" s="59">
        <f t="shared" si="26"/>
        <v>1</v>
      </c>
      <c r="K513" s="59">
        <f t="shared" si="25"/>
        <v>1</v>
      </c>
      <c r="L513" s="86">
        <v>1</v>
      </c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  <c r="AE513" s="86"/>
      <c r="AF513" s="86"/>
      <c r="AG513" s="86"/>
      <c r="AH513" s="86"/>
      <c r="AI513" s="86"/>
      <c r="AJ513" s="86"/>
      <c r="AK513" s="86"/>
      <c r="AL513" s="86"/>
      <c r="AM513" s="86"/>
      <c r="AN513" s="86"/>
      <c r="AO513" s="86"/>
      <c r="AP513" s="86"/>
      <c r="AQ513" s="88"/>
      <c r="AR513" s="88"/>
      <c r="AS513" s="88"/>
      <c r="AT513" s="88"/>
      <c r="AU513" s="88"/>
      <c r="AV513" s="88"/>
      <c r="AW513" s="88"/>
      <c r="AX513" s="88"/>
      <c r="AY513" s="162"/>
      <c r="AZ513" s="160">
        <v>1</v>
      </c>
    </row>
    <row r="514" spans="1:52" x14ac:dyDescent="0.25">
      <c r="A514" s="80"/>
      <c r="B514" s="81"/>
      <c r="C514" s="81"/>
      <c r="D514" s="82"/>
      <c r="E514" s="91"/>
      <c r="F514" s="81"/>
      <c r="G514" s="81"/>
      <c r="H514" s="81"/>
      <c r="I514" s="110" t="str">
        <f t="shared" si="24"/>
        <v/>
      </c>
      <c r="J514" s="59">
        <f t="shared" si="26"/>
        <v>1</v>
      </c>
      <c r="K514" s="59">
        <f t="shared" si="25"/>
        <v>1</v>
      </c>
      <c r="L514" s="86">
        <v>1</v>
      </c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  <c r="AA514" s="86"/>
      <c r="AB514" s="86"/>
      <c r="AC514" s="86"/>
      <c r="AD514" s="86"/>
      <c r="AE514" s="86"/>
      <c r="AF514" s="86"/>
      <c r="AG514" s="86"/>
      <c r="AH514" s="86"/>
      <c r="AI514" s="86"/>
      <c r="AJ514" s="86"/>
      <c r="AK514" s="86"/>
      <c r="AL514" s="86"/>
      <c r="AM514" s="86"/>
      <c r="AN514" s="86"/>
      <c r="AO514" s="86"/>
      <c r="AP514" s="86"/>
      <c r="AQ514" s="88"/>
      <c r="AR514" s="88"/>
      <c r="AS514" s="88"/>
      <c r="AT514" s="88"/>
      <c r="AU514" s="88"/>
      <c r="AV514" s="88"/>
      <c r="AW514" s="88"/>
      <c r="AX514" s="88"/>
      <c r="AY514" s="162"/>
      <c r="AZ514" s="160">
        <v>1</v>
      </c>
    </row>
    <row r="515" spans="1:52" x14ac:dyDescent="0.25">
      <c r="A515" s="80"/>
      <c r="B515" s="81"/>
      <c r="C515" s="81"/>
      <c r="D515" s="82"/>
      <c r="E515" s="91"/>
      <c r="F515" s="81"/>
      <c r="G515" s="81"/>
      <c r="H515" s="81"/>
      <c r="I515" s="110" t="str">
        <f t="shared" si="24"/>
        <v/>
      </c>
      <c r="J515" s="59">
        <f t="shared" si="26"/>
        <v>1</v>
      </c>
      <c r="K515" s="59">
        <f t="shared" si="25"/>
        <v>1</v>
      </c>
      <c r="L515" s="86">
        <v>1</v>
      </c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  <c r="AA515" s="86"/>
      <c r="AB515" s="86"/>
      <c r="AC515" s="86"/>
      <c r="AD515" s="86"/>
      <c r="AE515" s="86"/>
      <c r="AF515" s="86"/>
      <c r="AG515" s="86"/>
      <c r="AH515" s="86"/>
      <c r="AI515" s="86"/>
      <c r="AJ515" s="86"/>
      <c r="AK515" s="86"/>
      <c r="AL515" s="86"/>
      <c r="AM515" s="86"/>
      <c r="AN515" s="86"/>
      <c r="AO515" s="86"/>
      <c r="AP515" s="86"/>
      <c r="AQ515" s="88"/>
      <c r="AR515" s="88"/>
      <c r="AS515" s="88"/>
      <c r="AT515" s="88"/>
      <c r="AU515" s="88"/>
      <c r="AV515" s="88"/>
      <c r="AW515" s="88"/>
      <c r="AX515" s="88"/>
      <c r="AY515" s="162"/>
      <c r="AZ515" s="160">
        <v>1</v>
      </c>
    </row>
    <row r="516" spans="1:52" x14ac:dyDescent="0.25">
      <c r="A516" s="80"/>
      <c r="B516" s="81"/>
      <c r="C516" s="81"/>
      <c r="D516" s="82"/>
      <c r="E516" s="91"/>
      <c r="F516" s="81"/>
      <c r="G516" s="81"/>
      <c r="H516" s="81"/>
      <c r="I516" s="110" t="str">
        <f t="shared" si="24"/>
        <v/>
      </c>
      <c r="J516" s="59">
        <f t="shared" si="26"/>
        <v>1</v>
      </c>
      <c r="K516" s="59">
        <f t="shared" si="25"/>
        <v>1</v>
      </c>
      <c r="L516" s="86">
        <v>1</v>
      </c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  <c r="AA516" s="86"/>
      <c r="AB516" s="86"/>
      <c r="AC516" s="86"/>
      <c r="AD516" s="86"/>
      <c r="AE516" s="86"/>
      <c r="AF516" s="86"/>
      <c r="AG516" s="86"/>
      <c r="AH516" s="86"/>
      <c r="AI516" s="86"/>
      <c r="AJ516" s="86"/>
      <c r="AK516" s="86"/>
      <c r="AL516" s="86"/>
      <c r="AM516" s="86"/>
      <c r="AN516" s="86"/>
      <c r="AO516" s="86"/>
      <c r="AP516" s="86"/>
      <c r="AQ516" s="88"/>
      <c r="AR516" s="88"/>
      <c r="AS516" s="88"/>
      <c r="AT516" s="88"/>
      <c r="AU516" s="88"/>
      <c r="AV516" s="88"/>
      <c r="AW516" s="88"/>
      <c r="AX516" s="88"/>
      <c r="AY516" s="162"/>
      <c r="AZ516" s="160">
        <v>1</v>
      </c>
    </row>
    <row r="517" spans="1:52" x14ac:dyDescent="0.25">
      <c r="A517" s="80"/>
      <c r="B517" s="81"/>
      <c r="C517" s="81"/>
      <c r="D517" s="82"/>
      <c r="E517" s="91"/>
      <c r="F517" s="81"/>
      <c r="G517" s="81"/>
      <c r="H517" s="81"/>
      <c r="I517" s="110" t="str">
        <f t="shared" si="24"/>
        <v/>
      </c>
      <c r="J517" s="59">
        <f t="shared" si="26"/>
        <v>1</v>
      </c>
      <c r="K517" s="59">
        <f t="shared" si="25"/>
        <v>1</v>
      </c>
      <c r="L517" s="86">
        <v>1</v>
      </c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  <c r="AA517" s="86"/>
      <c r="AB517" s="86"/>
      <c r="AC517" s="86"/>
      <c r="AD517" s="86"/>
      <c r="AE517" s="86"/>
      <c r="AF517" s="86"/>
      <c r="AG517" s="86"/>
      <c r="AH517" s="86"/>
      <c r="AI517" s="86"/>
      <c r="AJ517" s="86"/>
      <c r="AK517" s="86"/>
      <c r="AL517" s="86"/>
      <c r="AM517" s="86"/>
      <c r="AN517" s="86"/>
      <c r="AO517" s="86"/>
      <c r="AP517" s="86"/>
      <c r="AQ517" s="88"/>
      <c r="AR517" s="88"/>
      <c r="AS517" s="88"/>
      <c r="AT517" s="88"/>
      <c r="AU517" s="88"/>
      <c r="AV517" s="88"/>
      <c r="AW517" s="88"/>
      <c r="AX517" s="88"/>
      <c r="AY517" s="162"/>
      <c r="AZ517" s="160">
        <v>1</v>
      </c>
    </row>
    <row r="518" spans="1:52" x14ac:dyDescent="0.25">
      <c r="A518" s="80"/>
      <c r="B518" s="81"/>
      <c r="C518" s="81"/>
      <c r="D518" s="82"/>
      <c r="E518" s="91"/>
      <c r="F518" s="81"/>
      <c r="G518" s="81"/>
      <c r="H518" s="81"/>
      <c r="I518" s="110" t="str">
        <f t="shared" si="24"/>
        <v/>
      </c>
      <c r="J518" s="59">
        <f t="shared" si="26"/>
        <v>1</v>
      </c>
      <c r="K518" s="59">
        <f t="shared" si="25"/>
        <v>1</v>
      </c>
      <c r="L518" s="86">
        <v>1</v>
      </c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  <c r="AA518" s="86"/>
      <c r="AB518" s="86"/>
      <c r="AC518" s="86"/>
      <c r="AD518" s="86"/>
      <c r="AE518" s="86"/>
      <c r="AF518" s="86"/>
      <c r="AG518" s="86"/>
      <c r="AH518" s="86"/>
      <c r="AI518" s="86"/>
      <c r="AJ518" s="86"/>
      <c r="AK518" s="86"/>
      <c r="AL518" s="86"/>
      <c r="AM518" s="86"/>
      <c r="AN518" s="86"/>
      <c r="AO518" s="86"/>
      <c r="AP518" s="86"/>
      <c r="AQ518" s="88"/>
      <c r="AR518" s="88"/>
      <c r="AS518" s="88"/>
      <c r="AT518" s="88"/>
      <c r="AU518" s="88"/>
      <c r="AV518" s="88"/>
      <c r="AW518" s="88"/>
      <c r="AX518" s="88"/>
      <c r="AY518" s="162"/>
      <c r="AZ518" s="160">
        <v>1</v>
      </c>
    </row>
    <row r="519" spans="1:52" x14ac:dyDescent="0.25">
      <c r="A519" s="80"/>
      <c r="B519" s="81"/>
      <c r="C519" s="81"/>
      <c r="D519" s="82"/>
      <c r="E519" s="91"/>
      <c r="F519" s="81"/>
      <c r="G519" s="81"/>
      <c r="H519" s="81"/>
      <c r="I519" s="110" t="str">
        <f t="shared" ref="I519:I550" si="27">IF(A519&lt;&gt;"",SUM(AQ519:AX519),"")</f>
        <v/>
      </c>
      <c r="J519" s="59">
        <f t="shared" si="26"/>
        <v>1</v>
      </c>
      <c r="K519" s="59">
        <f t="shared" ref="K519:K550" si="28">SUM(L519:AP519)</f>
        <v>1</v>
      </c>
      <c r="L519" s="86">
        <v>1</v>
      </c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  <c r="AA519" s="86"/>
      <c r="AB519" s="86"/>
      <c r="AC519" s="86"/>
      <c r="AD519" s="86"/>
      <c r="AE519" s="86"/>
      <c r="AF519" s="86"/>
      <c r="AG519" s="86"/>
      <c r="AH519" s="86"/>
      <c r="AI519" s="86"/>
      <c r="AJ519" s="86"/>
      <c r="AK519" s="86"/>
      <c r="AL519" s="86"/>
      <c r="AM519" s="86"/>
      <c r="AN519" s="86"/>
      <c r="AO519" s="86"/>
      <c r="AP519" s="86"/>
      <c r="AQ519" s="88"/>
      <c r="AR519" s="88"/>
      <c r="AS519" s="88"/>
      <c r="AT519" s="88"/>
      <c r="AU519" s="88"/>
      <c r="AV519" s="88"/>
      <c r="AW519" s="88"/>
      <c r="AX519" s="88"/>
      <c r="AY519" s="162"/>
      <c r="AZ519" s="160">
        <v>1</v>
      </c>
    </row>
    <row r="520" spans="1:52" x14ac:dyDescent="0.25">
      <c r="A520" s="80"/>
      <c r="B520" s="81"/>
      <c r="C520" s="81"/>
      <c r="D520" s="82"/>
      <c r="E520" s="91"/>
      <c r="F520" s="81"/>
      <c r="G520" s="81"/>
      <c r="H520" s="81"/>
      <c r="I520" s="110" t="str">
        <f t="shared" si="27"/>
        <v/>
      </c>
      <c r="J520" s="59">
        <f t="shared" ref="J520:J549" si="29">IF(COUNTA(L520:AP520)=0,"",COUNTA(L520:AP520))</f>
        <v>1</v>
      </c>
      <c r="K520" s="59">
        <f t="shared" si="28"/>
        <v>1</v>
      </c>
      <c r="L520" s="86">
        <v>1</v>
      </c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  <c r="AA520" s="86"/>
      <c r="AB520" s="86"/>
      <c r="AC520" s="86"/>
      <c r="AD520" s="86"/>
      <c r="AE520" s="86"/>
      <c r="AF520" s="86"/>
      <c r="AG520" s="86"/>
      <c r="AH520" s="86"/>
      <c r="AI520" s="86"/>
      <c r="AJ520" s="86"/>
      <c r="AK520" s="86"/>
      <c r="AL520" s="86"/>
      <c r="AM520" s="86"/>
      <c r="AN520" s="86"/>
      <c r="AO520" s="86"/>
      <c r="AP520" s="86"/>
      <c r="AQ520" s="88"/>
      <c r="AR520" s="88"/>
      <c r="AS520" s="88"/>
      <c r="AT520" s="88"/>
      <c r="AU520" s="88"/>
      <c r="AV520" s="88"/>
      <c r="AW520" s="88"/>
      <c r="AX520" s="88"/>
      <c r="AY520" s="162"/>
      <c r="AZ520" s="160">
        <v>1</v>
      </c>
    </row>
    <row r="521" spans="1:52" x14ac:dyDescent="0.25">
      <c r="A521" s="80"/>
      <c r="B521" s="81"/>
      <c r="C521" s="81"/>
      <c r="D521" s="82"/>
      <c r="E521" s="91"/>
      <c r="F521" s="81"/>
      <c r="G521" s="81"/>
      <c r="H521" s="81"/>
      <c r="I521" s="110" t="str">
        <f t="shared" si="27"/>
        <v/>
      </c>
      <c r="J521" s="59">
        <f t="shared" si="29"/>
        <v>1</v>
      </c>
      <c r="K521" s="59">
        <f t="shared" si="28"/>
        <v>1</v>
      </c>
      <c r="L521" s="86">
        <v>1</v>
      </c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  <c r="AA521" s="86"/>
      <c r="AB521" s="86"/>
      <c r="AC521" s="86"/>
      <c r="AD521" s="86"/>
      <c r="AE521" s="86"/>
      <c r="AF521" s="86"/>
      <c r="AG521" s="86"/>
      <c r="AH521" s="86"/>
      <c r="AI521" s="86"/>
      <c r="AJ521" s="86"/>
      <c r="AK521" s="86"/>
      <c r="AL521" s="86"/>
      <c r="AM521" s="86"/>
      <c r="AN521" s="86"/>
      <c r="AO521" s="86"/>
      <c r="AP521" s="86"/>
      <c r="AQ521" s="88"/>
      <c r="AR521" s="88"/>
      <c r="AS521" s="88"/>
      <c r="AT521" s="88"/>
      <c r="AU521" s="88"/>
      <c r="AV521" s="88"/>
      <c r="AW521" s="88"/>
      <c r="AX521" s="88"/>
      <c r="AY521" s="162"/>
      <c r="AZ521" s="160">
        <v>1</v>
      </c>
    </row>
    <row r="522" spans="1:52" x14ac:dyDescent="0.25">
      <c r="A522" s="80"/>
      <c r="B522" s="81"/>
      <c r="C522" s="81"/>
      <c r="D522" s="82"/>
      <c r="E522" s="91"/>
      <c r="F522" s="81"/>
      <c r="G522" s="81"/>
      <c r="H522" s="81"/>
      <c r="I522" s="110" t="str">
        <f t="shared" si="27"/>
        <v/>
      </c>
      <c r="J522" s="59">
        <f t="shared" si="29"/>
        <v>1</v>
      </c>
      <c r="K522" s="59">
        <f t="shared" si="28"/>
        <v>1</v>
      </c>
      <c r="L522" s="86">
        <v>1</v>
      </c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  <c r="AA522" s="86"/>
      <c r="AB522" s="86"/>
      <c r="AC522" s="86"/>
      <c r="AD522" s="86"/>
      <c r="AE522" s="86"/>
      <c r="AF522" s="86"/>
      <c r="AG522" s="86"/>
      <c r="AH522" s="86"/>
      <c r="AI522" s="86"/>
      <c r="AJ522" s="86"/>
      <c r="AK522" s="86"/>
      <c r="AL522" s="86"/>
      <c r="AM522" s="86"/>
      <c r="AN522" s="86"/>
      <c r="AO522" s="86"/>
      <c r="AP522" s="86"/>
      <c r="AQ522" s="88"/>
      <c r="AR522" s="88"/>
      <c r="AS522" s="88"/>
      <c r="AT522" s="88"/>
      <c r="AU522" s="88"/>
      <c r="AV522" s="88"/>
      <c r="AW522" s="88"/>
      <c r="AX522" s="88"/>
      <c r="AY522" s="162"/>
      <c r="AZ522" s="160">
        <v>1</v>
      </c>
    </row>
    <row r="523" spans="1:52" x14ac:dyDescent="0.25">
      <c r="A523" s="80"/>
      <c r="B523" s="81"/>
      <c r="C523" s="81"/>
      <c r="D523" s="82"/>
      <c r="E523" s="91"/>
      <c r="F523" s="81"/>
      <c r="G523" s="81"/>
      <c r="H523" s="81"/>
      <c r="I523" s="110" t="str">
        <f t="shared" si="27"/>
        <v/>
      </c>
      <c r="J523" s="59">
        <f t="shared" si="29"/>
        <v>1</v>
      </c>
      <c r="K523" s="59">
        <f t="shared" si="28"/>
        <v>1</v>
      </c>
      <c r="L523" s="86">
        <v>1</v>
      </c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  <c r="AE523" s="86"/>
      <c r="AF523" s="86"/>
      <c r="AG523" s="86"/>
      <c r="AH523" s="86"/>
      <c r="AI523" s="86"/>
      <c r="AJ523" s="86"/>
      <c r="AK523" s="86"/>
      <c r="AL523" s="86"/>
      <c r="AM523" s="86"/>
      <c r="AN523" s="86"/>
      <c r="AO523" s="86"/>
      <c r="AP523" s="86"/>
      <c r="AQ523" s="88"/>
      <c r="AR523" s="88"/>
      <c r="AS523" s="88"/>
      <c r="AT523" s="88"/>
      <c r="AU523" s="88"/>
      <c r="AV523" s="88"/>
      <c r="AW523" s="88"/>
      <c r="AX523" s="88"/>
      <c r="AY523" s="162"/>
      <c r="AZ523" s="160">
        <v>1</v>
      </c>
    </row>
    <row r="524" spans="1:52" x14ac:dyDescent="0.25">
      <c r="A524" s="80"/>
      <c r="B524" s="81"/>
      <c r="C524" s="81"/>
      <c r="D524" s="82"/>
      <c r="E524" s="91"/>
      <c r="F524" s="81"/>
      <c r="G524" s="81"/>
      <c r="H524" s="81"/>
      <c r="I524" s="110" t="str">
        <f t="shared" si="27"/>
        <v/>
      </c>
      <c r="J524" s="59">
        <f t="shared" si="29"/>
        <v>1</v>
      </c>
      <c r="K524" s="59">
        <f t="shared" si="28"/>
        <v>1</v>
      </c>
      <c r="L524" s="86">
        <v>1</v>
      </c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  <c r="AA524" s="86"/>
      <c r="AB524" s="86"/>
      <c r="AC524" s="86"/>
      <c r="AD524" s="86"/>
      <c r="AE524" s="86"/>
      <c r="AF524" s="86"/>
      <c r="AG524" s="86"/>
      <c r="AH524" s="86"/>
      <c r="AI524" s="86"/>
      <c r="AJ524" s="86"/>
      <c r="AK524" s="86"/>
      <c r="AL524" s="86"/>
      <c r="AM524" s="86"/>
      <c r="AN524" s="86"/>
      <c r="AO524" s="86"/>
      <c r="AP524" s="86"/>
      <c r="AQ524" s="88"/>
      <c r="AR524" s="88"/>
      <c r="AS524" s="88"/>
      <c r="AT524" s="88"/>
      <c r="AU524" s="88"/>
      <c r="AV524" s="88"/>
      <c r="AW524" s="88"/>
      <c r="AX524" s="88"/>
      <c r="AY524" s="162"/>
      <c r="AZ524" s="160">
        <v>1</v>
      </c>
    </row>
    <row r="525" spans="1:52" x14ac:dyDescent="0.25">
      <c r="A525" s="80"/>
      <c r="B525" s="81"/>
      <c r="C525" s="81"/>
      <c r="D525" s="82"/>
      <c r="E525" s="91"/>
      <c r="F525" s="81"/>
      <c r="G525" s="81"/>
      <c r="H525" s="81"/>
      <c r="I525" s="110" t="str">
        <f t="shared" si="27"/>
        <v/>
      </c>
      <c r="J525" s="59">
        <f t="shared" si="29"/>
        <v>1</v>
      </c>
      <c r="K525" s="59">
        <f t="shared" si="28"/>
        <v>1</v>
      </c>
      <c r="L525" s="86">
        <v>1</v>
      </c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  <c r="AA525" s="86"/>
      <c r="AB525" s="86"/>
      <c r="AC525" s="86"/>
      <c r="AD525" s="86"/>
      <c r="AE525" s="86"/>
      <c r="AF525" s="86"/>
      <c r="AG525" s="86"/>
      <c r="AH525" s="86"/>
      <c r="AI525" s="86"/>
      <c r="AJ525" s="86"/>
      <c r="AK525" s="86"/>
      <c r="AL525" s="86"/>
      <c r="AM525" s="86"/>
      <c r="AN525" s="86"/>
      <c r="AO525" s="86"/>
      <c r="AP525" s="86"/>
      <c r="AQ525" s="88"/>
      <c r="AR525" s="88"/>
      <c r="AS525" s="88"/>
      <c r="AT525" s="88"/>
      <c r="AU525" s="88"/>
      <c r="AV525" s="88"/>
      <c r="AW525" s="88"/>
      <c r="AX525" s="88"/>
      <c r="AY525" s="162"/>
      <c r="AZ525" s="160">
        <v>1</v>
      </c>
    </row>
    <row r="526" spans="1:52" x14ac:dyDescent="0.25">
      <c r="A526" s="80"/>
      <c r="B526" s="81"/>
      <c r="C526" s="81"/>
      <c r="D526" s="82"/>
      <c r="E526" s="91"/>
      <c r="F526" s="81"/>
      <c r="G526" s="81"/>
      <c r="H526" s="81"/>
      <c r="I526" s="110" t="str">
        <f t="shared" si="27"/>
        <v/>
      </c>
      <c r="J526" s="59">
        <f t="shared" si="29"/>
        <v>1</v>
      </c>
      <c r="K526" s="59">
        <f t="shared" si="28"/>
        <v>1</v>
      </c>
      <c r="L526" s="86">
        <v>1</v>
      </c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  <c r="AA526" s="86"/>
      <c r="AB526" s="86"/>
      <c r="AC526" s="86"/>
      <c r="AD526" s="86"/>
      <c r="AE526" s="86"/>
      <c r="AF526" s="86"/>
      <c r="AG526" s="86"/>
      <c r="AH526" s="86"/>
      <c r="AI526" s="86"/>
      <c r="AJ526" s="86"/>
      <c r="AK526" s="86"/>
      <c r="AL526" s="86"/>
      <c r="AM526" s="86"/>
      <c r="AN526" s="86"/>
      <c r="AO526" s="86"/>
      <c r="AP526" s="86"/>
      <c r="AQ526" s="88"/>
      <c r="AR526" s="88"/>
      <c r="AS526" s="88"/>
      <c r="AT526" s="88"/>
      <c r="AU526" s="88"/>
      <c r="AV526" s="88"/>
      <c r="AW526" s="88"/>
      <c r="AX526" s="88"/>
      <c r="AY526" s="162"/>
      <c r="AZ526" s="160">
        <v>1</v>
      </c>
    </row>
    <row r="527" spans="1:52" x14ac:dyDescent="0.25">
      <c r="A527" s="80"/>
      <c r="B527" s="81"/>
      <c r="C527" s="81"/>
      <c r="D527" s="82"/>
      <c r="E527" s="91"/>
      <c r="F527" s="81"/>
      <c r="G527" s="81"/>
      <c r="H527" s="81"/>
      <c r="I527" s="110" t="str">
        <f t="shared" si="27"/>
        <v/>
      </c>
      <c r="J527" s="59">
        <f t="shared" si="29"/>
        <v>1</v>
      </c>
      <c r="K527" s="59">
        <f t="shared" si="28"/>
        <v>1</v>
      </c>
      <c r="L527" s="86">
        <v>1</v>
      </c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  <c r="AA527" s="86"/>
      <c r="AB527" s="86"/>
      <c r="AC527" s="86"/>
      <c r="AD527" s="86"/>
      <c r="AE527" s="86"/>
      <c r="AF527" s="86"/>
      <c r="AG527" s="86"/>
      <c r="AH527" s="86"/>
      <c r="AI527" s="86"/>
      <c r="AJ527" s="86"/>
      <c r="AK527" s="86"/>
      <c r="AL527" s="86"/>
      <c r="AM527" s="86"/>
      <c r="AN527" s="86"/>
      <c r="AO527" s="86"/>
      <c r="AP527" s="86"/>
      <c r="AQ527" s="88"/>
      <c r="AR527" s="88"/>
      <c r="AS527" s="88"/>
      <c r="AT527" s="88"/>
      <c r="AU527" s="88"/>
      <c r="AV527" s="88"/>
      <c r="AW527" s="88"/>
      <c r="AX527" s="88"/>
      <c r="AY527" s="162"/>
      <c r="AZ527" s="160">
        <v>1</v>
      </c>
    </row>
    <row r="528" spans="1:52" x14ac:dyDescent="0.25">
      <c r="A528" s="80"/>
      <c r="B528" s="81"/>
      <c r="C528" s="81"/>
      <c r="D528" s="82"/>
      <c r="E528" s="91"/>
      <c r="F528" s="81"/>
      <c r="G528" s="81"/>
      <c r="H528" s="81"/>
      <c r="I528" s="110" t="str">
        <f t="shared" si="27"/>
        <v/>
      </c>
      <c r="J528" s="59">
        <f t="shared" si="29"/>
        <v>1</v>
      </c>
      <c r="K528" s="59">
        <f t="shared" si="28"/>
        <v>1</v>
      </c>
      <c r="L528" s="86">
        <v>1</v>
      </c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  <c r="AE528" s="86"/>
      <c r="AF528" s="86"/>
      <c r="AG528" s="86"/>
      <c r="AH528" s="86"/>
      <c r="AI528" s="86"/>
      <c r="AJ528" s="86"/>
      <c r="AK528" s="86"/>
      <c r="AL528" s="86"/>
      <c r="AM528" s="86"/>
      <c r="AN528" s="86"/>
      <c r="AO528" s="86"/>
      <c r="AP528" s="86"/>
      <c r="AQ528" s="88"/>
      <c r="AR528" s="88"/>
      <c r="AS528" s="88"/>
      <c r="AT528" s="88"/>
      <c r="AU528" s="88"/>
      <c r="AV528" s="88"/>
      <c r="AW528" s="88"/>
      <c r="AX528" s="88"/>
      <c r="AY528" s="162"/>
      <c r="AZ528" s="160">
        <v>1</v>
      </c>
    </row>
    <row r="529" spans="1:52" x14ac:dyDescent="0.25">
      <c r="A529" s="80"/>
      <c r="B529" s="81"/>
      <c r="C529" s="81"/>
      <c r="D529" s="82"/>
      <c r="E529" s="91"/>
      <c r="F529" s="81"/>
      <c r="G529" s="81"/>
      <c r="H529" s="81"/>
      <c r="I529" s="110" t="str">
        <f t="shared" si="27"/>
        <v/>
      </c>
      <c r="J529" s="59">
        <f t="shared" si="29"/>
        <v>1</v>
      </c>
      <c r="K529" s="59">
        <f t="shared" si="28"/>
        <v>1</v>
      </c>
      <c r="L529" s="86">
        <v>1</v>
      </c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  <c r="AA529" s="86"/>
      <c r="AB529" s="86"/>
      <c r="AC529" s="86"/>
      <c r="AD529" s="86"/>
      <c r="AE529" s="86"/>
      <c r="AF529" s="86"/>
      <c r="AG529" s="86"/>
      <c r="AH529" s="86"/>
      <c r="AI529" s="86"/>
      <c r="AJ529" s="86"/>
      <c r="AK529" s="86"/>
      <c r="AL529" s="86"/>
      <c r="AM529" s="86"/>
      <c r="AN529" s="86"/>
      <c r="AO529" s="86"/>
      <c r="AP529" s="86"/>
      <c r="AQ529" s="88"/>
      <c r="AR529" s="88"/>
      <c r="AS529" s="88"/>
      <c r="AT529" s="88"/>
      <c r="AU529" s="88"/>
      <c r="AV529" s="88"/>
      <c r="AW529" s="88"/>
      <c r="AX529" s="88"/>
      <c r="AY529" s="162"/>
      <c r="AZ529" s="160">
        <v>1</v>
      </c>
    </row>
    <row r="530" spans="1:52" x14ac:dyDescent="0.25">
      <c r="A530" s="80"/>
      <c r="B530" s="81"/>
      <c r="C530" s="81"/>
      <c r="D530" s="82"/>
      <c r="E530" s="91"/>
      <c r="F530" s="81"/>
      <c r="G530" s="81"/>
      <c r="H530" s="81"/>
      <c r="I530" s="110" t="str">
        <f t="shared" si="27"/>
        <v/>
      </c>
      <c r="J530" s="59">
        <f t="shared" si="29"/>
        <v>1</v>
      </c>
      <c r="K530" s="59">
        <f t="shared" si="28"/>
        <v>1</v>
      </c>
      <c r="L530" s="86">
        <v>1</v>
      </c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  <c r="AE530" s="86"/>
      <c r="AF530" s="86"/>
      <c r="AG530" s="86"/>
      <c r="AH530" s="86"/>
      <c r="AI530" s="86"/>
      <c r="AJ530" s="86"/>
      <c r="AK530" s="86"/>
      <c r="AL530" s="86"/>
      <c r="AM530" s="86"/>
      <c r="AN530" s="86"/>
      <c r="AO530" s="86"/>
      <c r="AP530" s="86"/>
      <c r="AQ530" s="88"/>
      <c r="AR530" s="88"/>
      <c r="AS530" s="88"/>
      <c r="AT530" s="88"/>
      <c r="AU530" s="88"/>
      <c r="AV530" s="88"/>
      <c r="AW530" s="88"/>
      <c r="AX530" s="88"/>
      <c r="AY530" s="162"/>
      <c r="AZ530" s="160">
        <v>1</v>
      </c>
    </row>
    <row r="531" spans="1:52" x14ac:dyDescent="0.25">
      <c r="A531" s="80"/>
      <c r="B531" s="81"/>
      <c r="C531" s="81"/>
      <c r="D531" s="82"/>
      <c r="E531" s="91"/>
      <c r="F531" s="81"/>
      <c r="G531" s="81"/>
      <c r="H531" s="81"/>
      <c r="I531" s="110" t="str">
        <f t="shared" si="27"/>
        <v/>
      </c>
      <c r="J531" s="59">
        <f t="shared" si="29"/>
        <v>1</v>
      </c>
      <c r="K531" s="59">
        <f t="shared" si="28"/>
        <v>1</v>
      </c>
      <c r="L531" s="86">
        <v>1</v>
      </c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  <c r="AA531" s="86"/>
      <c r="AB531" s="86"/>
      <c r="AC531" s="86"/>
      <c r="AD531" s="86"/>
      <c r="AE531" s="86"/>
      <c r="AF531" s="86"/>
      <c r="AG531" s="86"/>
      <c r="AH531" s="86"/>
      <c r="AI531" s="86"/>
      <c r="AJ531" s="86"/>
      <c r="AK531" s="86"/>
      <c r="AL531" s="86"/>
      <c r="AM531" s="86"/>
      <c r="AN531" s="86"/>
      <c r="AO531" s="86"/>
      <c r="AP531" s="86"/>
      <c r="AQ531" s="88"/>
      <c r="AR531" s="88"/>
      <c r="AS531" s="88"/>
      <c r="AT531" s="88"/>
      <c r="AU531" s="88"/>
      <c r="AV531" s="88"/>
      <c r="AW531" s="88"/>
      <c r="AX531" s="88"/>
      <c r="AY531" s="162"/>
      <c r="AZ531" s="160">
        <v>1</v>
      </c>
    </row>
    <row r="532" spans="1:52" x14ac:dyDescent="0.25">
      <c r="A532" s="80"/>
      <c r="B532" s="81"/>
      <c r="C532" s="81"/>
      <c r="D532" s="82"/>
      <c r="E532" s="91"/>
      <c r="F532" s="81"/>
      <c r="G532" s="81"/>
      <c r="H532" s="81"/>
      <c r="I532" s="110" t="str">
        <f t="shared" si="27"/>
        <v/>
      </c>
      <c r="J532" s="59">
        <f t="shared" si="29"/>
        <v>1</v>
      </c>
      <c r="K532" s="59">
        <f t="shared" si="28"/>
        <v>1</v>
      </c>
      <c r="L532" s="86">
        <v>1</v>
      </c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  <c r="AA532" s="86"/>
      <c r="AB532" s="86"/>
      <c r="AC532" s="86"/>
      <c r="AD532" s="86"/>
      <c r="AE532" s="86"/>
      <c r="AF532" s="86"/>
      <c r="AG532" s="86"/>
      <c r="AH532" s="86"/>
      <c r="AI532" s="86"/>
      <c r="AJ532" s="86"/>
      <c r="AK532" s="86"/>
      <c r="AL532" s="86"/>
      <c r="AM532" s="86"/>
      <c r="AN532" s="86"/>
      <c r="AO532" s="86"/>
      <c r="AP532" s="86"/>
      <c r="AQ532" s="88"/>
      <c r="AR532" s="88"/>
      <c r="AS532" s="88"/>
      <c r="AT532" s="88"/>
      <c r="AU532" s="88"/>
      <c r="AV532" s="88"/>
      <c r="AW532" s="88"/>
      <c r="AX532" s="88"/>
      <c r="AY532" s="162"/>
      <c r="AZ532" s="160">
        <v>1</v>
      </c>
    </row>
    <row r="533" spans="1:52" x14ac:dyDescent="0.25">
      <c r="A533" s="80"/>
      <c r="B533" s="81"/>
      <c r="C533" s="81"/>
      <c r="D533" s="82"/>
      <c r="E533" s="91"/>
      <c r="F533" s="81"/>
      <c r="G533" s="81"/>
      <c r="H533" s="81"/>
      <c r="I533" s="110" t="str">
        <f t="shared" si="27"/>
        <v/>
      </c>
      <c r="J533" s="59">
        <f t="shared" si="29"/>
        <v>1</v>
      </c>
      <c r="K533" s="59">
        <f t="shared" si="28"/>
        <v>1</v>
      </c>
      <c r="L533" s="86">
        <v>1</v>
      </c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  <c r="AE533" s="86"/>
      <c r="AF533" s="86"/>
      <c r="AG533" s="86"/>
      <c r="AH533" s="86"/>
      <c r="AI533" s="86"/>
      <c r="AJ533" s="86"/>
      <c r="AK533" s="86"/>
      <c r="AL533" s="86"/>
      <c r="AM533" s="86"/>
      <c r="AN533" s="86"/>
      <c r="AO533" s="86"/>
      <c r="AP533" s="86"/>
      <c r="AQ533" s="88"/>
      <c r="AR533" s="88"/>
      <c r="AS533" s="88"/>
      <c r="AT533" s="88"/>
      <c r="AU533" s="88"/>
      <c r="AV533" s="88"/>
      <c r="AW533" s="88"/>
      <c r="AX533" s="88"/>
      <c r="AY533" s="162"/>
      <c r="AZ533" s="160">
        <v>1</v>
      </c>
    </row>
    <row r="534" spans="1:52" x14ac:dyDescent="0.25">
      <c r="A534" s="80"/>
      <c r="B534" s="81"/>
      <c r="C534" s="81"/>
      <c r="D534" s="82"/>
      <c r="E534" s="91"/>
      <c r="F534" s="81"/>
      <c r="G534" s="81"/>
      <c r="H534" s="81"/>
      <c r="I534" s="110" t="str">
        <f t="shared" si="27"/>
        <v/>
      </c>
      <c r="J534" s="59">
        <f t="shared" si="29"/>
        <v>1</v>
      </c>
      <c r="K534" s="59">
        <f t="shared" si="28"/>
        <v>1</v>
      </c>
      <c r="L534" s="86">
        <v>1</v>
      </c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  <c r="AA534" s="86"/>
      <c r="AB534" s="86"/>
      <c r="AC534" s="86"/>
      <c r="AD534" s="86"/>
      <c r="AE534" s="86"/>
      <c r="AF534" s="86"/>
      <c r="AG534" s="86"/>
      <c r="AH534" s="86"/>
      <c r="AI534" s="86"/>
      <c r="AJ534" s="86"/>
      <c r="AK534" s="86"/>
      <c r="AL534" s="86"/>
      <c r="AM534" s="86"/>
      <c r="AN534" s="86"/>
      <c r="AO534" s="86"/>
      <c r="AP534" s="86"/>
      <c r="AQ534" s="88"/>
      <c r="AR534" s="88"/>
      <c r="AS534" s="88"/>
      <c r="AT534" s="88"/>
      <c r="AU534" s="88"/>
      <c r="AV534" s="88"/>
      <c r="AW534" s="88"/>
      <c r="AX534" s="88"/>
      <c r="AY534" s="162"/>
      <c r="AZ534" s="160">
        <v>1</v>
      </c>
    </row>
    <row r="535" spans="1:52" x14ac:dyDescent="0.25">
      <c r="A535" s="80"/>
      <c r="B535" s="81"/>
      <c r="C535" s="81"/>
      <c r="D535" s="82"/>
      <c r="E535" s="91"/>
      <c r="F535" s="81"/>
      <c r="G535" s="81"/>
      <c r="H535" s="81"/>
      <c r="I535" s="110" t="str">
        <f t="shared" si="27"/>
        <v/>
      </c>
      <c r="J535" s="59">
        <f t="shared" si="29"/>
        <v>1</v>
      </c>
      <c r="K535" s="59">
        <f t="shared" si="28"/>
        <v>1</v>
      </c>
      <c r="L535" s="86">
        <v>1</v>
      </c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  <c r="AA535" s="86"/>
      <c r="AB535" s="86"/>
      <c r="AC535" s="86"/>
      <c r="AD535" s="86"/>
      <c r="AE535" s="86"/>
      <c r="AF535" s="86"/>
      <c r="AG535" s="86"/>
      <c r="AH535" s="86"/>
      <c r="AI535" s="86"/>
      <c r="AJ535" s="86"/>
      <c r="AK535" s="86"/>
      <c r="AL535" s="86"/>
      <c r="AM535" s="86"/>
      <c r="AN535" s="86"/>
      <c r="AO535" s="86"/>
      <c r="AP535" s="86"/>
      <c r="AQ535" s="88"/>
      <c r="AR535" s="88"/>
      <c r="AS535" s="88"/>
      <c r="AT535" s="88"/>
      <c r="AU535" s="88"/>
      <c r="AV535" s="88"/>
      <c r="AW535" s="88"/>
      <c r="AX535" s="88"/>
      <c r="AY535" s="162"/>
      <c r="AZ535" s="160">
        <v>1</v>
      </c>
    </row>
    <row r="536" spans="1:52" x14ac:dyDescent="0.25">
      <c r="A536" s="80"/>
      <c r="B536" s="81"/>
      <c r="C536" s="81"/>
      <c r="D536" s="82"/>
      <c r="E536" s="91"/>
      <c r="F536" s="81"/>
      <c r="G536" s="81"/>
      <c r="H536" s="81"/>
      <c r="I536" s="110" t="str">
        <f t="shared" si="27"/>
        <v/>
      </c>
      <c r="J536" s="59">
        <f t="shared" si="29"/>
        <v>1</v>
      </c>
      <c r="K536" s="59">
        <f t="shared" si="28"/>
        <v>1</v>
      </c>
      <c r="L536" s="86">
        <v>1</v>
      </c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  <c r="AA536" s="86"/>
      <c r="AB536" s="86"/>
      <c r="AC536" s="86"/>
      <c r="AD536" s="86"/>
      <c r="AE536" s="86"/>
      <c r="AF536" s="86"/>
      <c r="AG536" s="86"/>
      <c r="AH536" s="86"/>
      <c r="AI536" s="86"/>
      <c r="AJ536" s="86"/>
      <c r="AK536" s="86"/>
      <c r="AL536" s="86"/>
      <c r="AM536" s="86"/>
      <c r="AN536" s="86"/>
      <c r="AO536" s="86"/>
      <c r="AP536" s="86"/>
      <c r="AQ536" s="88"/>
      <c r="AR536" s="88"/>
      <c r="AS536" s="88"/>
      <c r="AT536" s="88"/>
      <c r="AU536" s="88"/>
      <c r="AV536" s="88"/>
      <c r="AW536" s="88"/>
      <c r="AX536" s="88"/>
      <c r="AY536" s="162"/>
      <c r="AZ536" s="160">
        <v>1</v>
      </c>
    </row>
    <row r="537" spans="1:52" x14ac:dyDescent="0.25">
      <c r="A537" s="80"/>
      <c r="B537" s="81"/>
      <c r="C537" s="81"/>
      <c r="D537" s="82"/>
      <c r="E537" s="91"/>
      <c r="F537" s="81"/>
      <c r="G537" s="81"/>
      <c r="H537" s="81"/>
      <c r="I537" s="110" t="str">
        <f t="shared" si="27"/>
        <v/>
      </c>
      <c r="J537" s="59">
        <f t="shared" si="29"/>
        <v>1</v>
      </c>
      <c r="K537" s="59">
        <f t="shared" si="28"/>
        <v>1</v>
      </c>
      <c r="L537" s="86">
        <v>1</v>
      </c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  <c r="AA537" s="86"/>
      <c r="AB537" s="86"/>
      <c r="AC537" s="86"/>
      <c r="AD537" s="86"/>
      <c r="AE537" s="86"/>
      <c r="AF537" s="86"/>
      <c r="AG537" s="86"/>
      <c r="AH537" s="86"/>
      <c r="AI537" s="86"/>
      <c r="AJ537" s="86"/>
      <c r="AK537" s="86"/>
      <c r="AL537" s="86"/>
      <c r="AM537" s="86"/>
      <c r="AN537" s="86"/>
      <c r="AO537" s="86"/>
      <c r="AP537" s="86"/>
      <c r="AQ537" s="88"/>
      <c r="AR537" s="88"/>
      <c r="AS537" s="88"/>
      <c r="AT537" s="88"/>
      <c r="AU537" s="88"/>
      <c r="AV537" s="88"/>
      <c r="AW537" s="88"/>
      <c r="AX537" s="88"/>
      <c r="AY537" s="162"/>
      <c r="AZ537" s="160">
        <v>1</v>
      </c>
    </row>
    <row r="538" spans="1:52" x14ac:dyDescent="0.25">
      <c r="A538" s="80"/>
      <c r="B538" s="81"/>
      <c r="C538" s="81"/>
      <c r="D538" s="82"/>
      <c r="E538" s="91"/>
      <c r="F538" s="81"/>
      <c r="G538" s="81"/>
      <c r="H538" s="81"/>
      <c r="I538" s="110" t="str">
        <f t="shared" si="27"/>
        <v/>
      </c>
      <c r="J538" s="59">
        <f t="shared" si="29"/>
        <v>1</v>
      </c>
      <c r="K538" s="59">
        <f t="shared" si="28"/>
        <v>1</v>
      </c>
      <c r="L538" s="86">
        <v>1</v>
      </c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  <c r="AA538" s="86"/>
      <c r="AB538" s="86"/>
      <c r="AC538" s="86"/>
      <c r="AD538" s="86"/>
      <c r="AE538" s="86"/>
      <c r="AF538" s="86"/>
      <c r="AG538" s="86"/>
      <c r="AH538" s="86"/>
      <c r="AI538" s="86"/>
      <c r="AJ538" s="86"/>
      <c r="AK538" s="86"/>
      <c r="AL538" s="86"/>
      <c r="AM538" s="86"/>
      <c r="AN538" s="86"/>
      <c r="AO538" s="86"/>
      <c r="AP538" s="86"/>
      <c r="AQ538" s="88"/>
      <c r="AR538" s="88"/>
      <c r="AS538" s="88"/>
      <c r="AT538" s="88"/>
      <c r="AU538" s="88"/>
      <c r="AV538" s="88"/>
      <c r="AW538" s="88"/>
      <c r="AX538" s="88"/>
      <c r="AY538" s="162"/>
      <c r="AZ538" s="160">
        <v>1</v>
      </c>
    </row>
    <row r="539" spans="1:52" x14ac:dyDescent="0.25">
      <c r="A539" s="80"/>
      <c r="B539" s="81"/>
      <c r="C539" s="81"/>
      <c r="D539" s="82"/>
      <c r="E539" s="91"/>
      <c r="F539" s="81"/>
      <c r="G539" s="81"/>
      <c r="H539" s="81"/>
      <c r="I539" s="110" t="str">
        <f t="shared" si="27"/>
        <v/>
      </c>
      <c r="J539" s="59">
        <f t="shared" si="29"/>
        <v>1</v>
      </c>
      <c r="K539" s="59">
        <f t="shared" si="28"/>
        <v>1</v>
      </c>
      <c r="L539" s="86">
        <v>1</v>
      </c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  <c r="AA539" s="86"/>
      <c r="AB539" s="86"/>
      <c r="AC539" s="86"/>
      <c r="AD539" s="86"/>
      <c r="AE539" s="86"/>
      <c r="AF539" s="86"/>
      <c r="AG539" s="86"/>
      <c r="AH539" s="86"/>
      <c r="AI539" s="86"/>
      <c r="AJ539" s="86"/>
      <c r="AK539" s="86"/>
      <c r="AL539" s="86"/>
      <c r="AM539" s="86"/>
      <c r="AN539" s="86"/>
      <c r="AO539" s="86"/>
      <c r="AP539" s="86"/>
      <c r="AQ539" s="88"/>
      <c r="AR539" s="88"/>
      <c r="AS539" s="88"/>
      <c r="AT539" s="88"/>
      <c r="AU539" s="88"/>
      <c r="AV539" s="88"/>
      <c r="AW539" s="88"/>
      <c r="AX539" s="88"/>
      <c r="AY539" s="162"/>
      <c r="AZ539" s="160">
        <v>1</v>
      </c>
    </row>
    <row r="540" spans="1:52" x14ac:dyDescent="0.25">
      <c r="A540" s="80"/>
      <c r="B540" s="81"/>
      <c r="C540" s="81"/>
      <c r="D540" s="82"/>
      <c r="E540" s="91"/>
      <c r="F540" s="81"/>
      <c r="G540" s="81"/>
      <c r="H540" s="81"/>
      <c r="I540" s="110" t="str">
        <f t="shared" si="27"/>
        <v/>
      </c>
      <c r="J540" s="59">
        <f t="shared" si="29"/>
        <v>1</v>
      </c>
      <c r="K540" s="59">
        <f t="shared" si="28"/>
        <v>1</v>
      </c>
      <c r="L540" s="86">
        <v>1</v>
      </c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  <c r="AA540" s="86"/>
      <c r="AB540" s="86"/>
      <c r="AC540" s="86"/>
      <c r="AD540" s="86"/>
      <c r="AE540" s="86"/>
      <c r="AF540" s="86"/>
      <c r="AG540" s="86"/>
      <c r="AH540" s="86"/>
      <c r="AI540" s="86"/>
      <c r="AJ540" s="86"/>
      <c r="AK540" s="86"/>
      <c r="AL540" s="86"/>
      <c r="AM540" s="86"/>
      <c r="AN540" s="86"/>
      <c r="AO540" s="86"/>
      <c r="AP540" s="86"/>
      <c r="AQ540" s="88"/>
      <c r="AR540" s="88"/>
      <c r="AS540" s="88"/>
      <c r="AT540" s="88"/>
      <c r="AU540" s="88"/>
      <c r="AV540" s="88"/>
      <c r="AW540" s="88"/>
      <c r="AX540" s="88"/>
      <c r="AY540" s="162"/>
      <c r="AZ540" s="160">
        <v>1</v>
      </c>
    </row>
    <row r="541" spans="1:52" x14ac:dyDescent="0.25">
      <c r="A541" s="80"/>
      <c r="B541" s="81"/>
      <c r="C541" s="81"/>
      <c r="D541" s="82"/>
      <c r="E541" s="91"/>
      <c r="F541" s="81"/>
      <c r="G541" s="81"/>
      <c r="H541" s="81"/>
      <c r="I541" s="110" t="str">
        <f t="shared" si="27"/>
        <v/>
      </c>
      <c r="J541" s="59">
        <f t="shared" si="29"/>
        <v>1</v>
      </c>
      <c r="K541" s="59">
        <f t="shared" si="28"/>
        <v>1</v>
      </c>
      <c r="L541" s="86">
        <v>1</v>
      </c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  <c r="AA541" s="86"/>
      <c r="AB541" s="86"/>
      <c r="AC541" s="86"/>
      <c r="AD541" s="86"/>
      <c r="AE541" s="86"/>
      <c r="AF541" s="86"/>
      <c r="AG541" s="86"/>
      <c r="AH541" s="86"/>
      <c r="AI541" s="86"/>
      <c r="AJ541" s="86"/>
      <c r="AK541" s="86"/>
      <c r="AL541" s="86"/>
      <c r="AM541" s="86"/>
      <c r="AN541" s="86"/>
      <c r="AO541" s="86"/>
      <c r="AP541" s="86"/>
      <c r="AQ541" s="88"/>
      <c r="AR541" s="88"/>
      <c r="AS541" s="88"/>
      <c r="AT541" s="88"/>
      <c r="AU541" s="88"/>
      <c r="AV541" s="88"/>
      <c r="AW541" s="88"/>
      <c r="AX541" s="88"/>
      <c r="AY541" s="162"/>
      <c r="AZ541" s="160">
        <v>1</v>
      </c>
    </row>
    <row r="542" spans="1:52" x14ac:dyDescent="0.25">
      <c r="A542" s="80"/>
      <c r="B542" s="81"/>
      <c r="C542" s="81"/>
      <c r="D542" s="82"/>
      <c r="E542" s="91"/>
      <c r="F542" s="81"/>
      <c r="G542" s="81"/>
      <c r="H542" s="81"/>
      <c r="I542" s="110" t="str">
        <f t="shared" si="27"/>
        <v/>
      </c>
      <c r="J542" s="59">
        <f t="shared" si="29"/>
        <v>1</v>
      </c>
      <c r="K542" s="59">
        <f t="shared" si="28"/>
        <v>1</v>
      </c>
      <c r="L542" s="86">
        <v>1</v>
      </c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  <c r="AA542" s="86"/>
      <c r="AB542" s="86"/>
      <c r="AC542" s="86"/>
      <c r="AD542" s="86"/>
      <c r="AE542" s="86"/>
      <c r="AF542" s="86"/>
      <c r="AG542" s="86"/>
      <c r="AH542" s="86"/>
      <c r="AI542" s="86"/>
      <c r="AJ542" s="86"/>
      <c r="AK542" s="86"/>
      <c r="AL542" s="86"/>
      <c r="AM542" s="86"/>
      <c r="AN542" s="86"/>
      <c r="AO542" s="86"/>
      <c r="AP542" s="86"/>
      <c r="AQ542" s="88"/>
      <c r="AR542" s="88"/>
      <c r="AS542" s="88"/>
      <c r="AT542" s="88"/>
      <c r="AU542" s="88"/>
      <c r="AV542" s="88"/>
      <c r="AW542" s="88"/>
      <c r="AX542" s="88"/>
      <c r="AY542" s="162"/>
      <c r="AZ542" s="160">
        <v>1</v>
      </c>
    </row>
    <row r="543" spans="1:52" x14ac:dyDescent="0.25">
      <c r="A543" s="80"/>
      <c r="B543" s="81"/>
      <c r="C543" s="81"/>
      <c r="D543" s="82"/>
      <c r="E543" s="91"/>
      <c r="F543" s="81"/>
      <c r="G543" s="81"/>
      <c r="H543" s="81"/>
      <c r="I543" s="110" t="str">
        <f t="shared" si="27"/>
        <v/>
      </c>
      <c r="J543" s="59">
        <f t="shared" si="29"/>
        <v>1</v>
      </c>
      <c r="K543" s="59">
        <f t="shared" si="28"/>
        <v>1</v>
      </c>
      <c r="L543" s="86">
        <v>1</v>
      </c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  <c r="AA543" s="86"/>
      <c r="AB543" s="86"/>
      <c r="AC543" s="86"/>
      <c r="AD543" s="86"/>
      <c r="AE543" s="86"/>
      <c r="AF543" s="86"/>
      <c r="AG543" s="86"/>
      <c r="AH543" s="86"/>
      <c r="AI543" s="86"/>
      <c r="AJ543" s="86"/>
      <c r="AK543" s="86"/>
      <c r="AL543" s="86"/>
      <c r="AM543" s="86"/>
      <c r="AN543" s="86"/>
      <c r="AO543" s="86"/>
      <c r="AP543" s="86"/>
      <c r="AQ543" s="88"/>
      <c r="AR543" s="88"/>
      <c r="AS543" s="88"/>
      <c r="AT543" s="88"/>
      <c r="AU543" s="88"/>
      <c r="AV543" s="88"/>
      <c r="AW543" s="88"/>
      <c r="AX543" s="88"/>
      <c r="AY543" s="162"/>
      <c r="AZ543" s="160">
        <v>1</v>
      </c>
    </row>
    <row r="544" spans="1:52" x14ac:dyDescent="0.25">
      <c r="A544" s="80"/>
      <c r="B544" s="81"/>
      <c r="C544" s="81"/>
      <c r="D544" s="82"/>
      <c r="E544" s="91"/>
      <c r="F544" s="81"/>
      <c r="G544" s="81"/>
      <c r="H544" s="81"/>
      <c r="I544" s="110" t="str">
        <f t="shared" si="27"/>
        <v/>
      </c>
      <c r="J544" s="59">
        <f t="shared" si="29"/>
        <v>1</v>
      </c>
      <c r="K544" s="59">
        <f t="shared" si="28"/>
        <v>1</v>
      </c>
      <c r="L544" s="86">
        <v>1</v>
      </c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  <c r="AA544" s="86"/>
      <c r="AB544" s="86"/>
      <c r="AC544" s="86"/>
      <c r="AD544" s="86"/>
      <c r="AE544" s="86"/>
      <c r="AF544" s="86"/>
      <c r="AG544" s="86"/>
      <c r="AH544" s="86"/>
      <c r="AI544" s="86"/>
      <c r="AJ544" s="86"/>
      <c r="AK544" s="86"/>
      <c r="AL544" s="86"/>
      <c r="AM544" s="86"/>
      <c r="AN544" s="86"/>
      <c r="AO544" s="86"/>
      <c r="AP544" s="86"/>
      <c r="AQ544" s="88"/>
      <c r="AR544" s="88"/>
      <c r="AS544" s="88"/>
      <c r="AT544" s="88"/>
      <c r="AU544" s="88"/>
      <c r="AV544" s="88"/>
      <c r="AW544" s="88"/>
      <c r="AX544" s="88"/>
      <c r="AY544" s="162"/>
      <c r="AZ544" s="160">
        <v>1</v>
      </c>
    </row>
    <row r="545" spans="1:52" x14ac:dyDescent="0.25">
      <c r="A545" s="80"/>
      <c r="B545" s="81"/>
      <c r="C545" s="81"/>
      <c r="D545" s="82"/>
      <c r="E545" s="91"/>
      <c r="F545" s="81"/>
      <c r="G545" s="81"/>
      <c r="H545" s="81"/>
      <c r="I545" s="110" t="str">
        <f t="shared" si="27"/>
        <v/>
      </c>
      <c r="J545" s="59">
        <f t="shared" si="29"/>
        <v>1</v>
      </c>
      <c r="K545" s="59">
        <f t="shared" si="28"/>
        <v>1</v>
      </c>
      <c r="L545" s="86">
        <v>1</v>
      </c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  <c r="AE545" s="86"/>
      <c r="AF545" s="86"/>
      <c r="AG545" s="86"/>
      <c r="AH545" s="86"/>
      <c r="AI545" s="86"/>
      <c r="AJ545" s="86"/>
      <c r="AK545" s="86"/>
      <c r="AL545" s="86"/>
      <c r="AM545" s="86"/>
      <c r="AN545" s="86"/>
      <c r="AO545" s="86"/>
      <c r="AP545" s="86"/>
      <c r="AQ545" s="88"/>
      <c r="AR545" s="88"/>
      <c r="AS545" s="88"/>
      <c r="AT545" s="88"/>
      <c r="AU545" s="88"/>
      <c r="AV545" s="88"/>
      <c r="AW545" s="88"/>
      <c r="AX545" s="88"/>
      <c r="AY545" s="162"/>
      <c r="AZ545" s="160">
        <v>1</v>
      </c>
    </row>
    <row r="546" spans="1:52" x14ac:dyDescent="0.25">
      <c r="A546" s="80"/>
      <c r="B546" s="81"/>
      <c r="C546" s="81"/>
      <c r="D546" s="82"/>
      <c r="E546" s="91"/>
      <c r="F546" s="81"/>
      <c r="G546" s="81"/>
      <c r="H546" s="81"/>
      <c r="I546" s="110" t="str">
        <f t="shared" si="27"/>
        <v/>
      </c>
      <c r="J546" s="59">
        <f t="shared" si="29"/>
        <v>1</v>
      </c>
      <c r="K546" s="59">
        <f t="shared" si="28"/>
        <v>1</v>
      </c>
      <c r="L546" s="86">
        <v>1</v>
      </c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  <c r="AA546" s="86"/>
      <c r="AB546" s="86"/>
      <c r="AC546" s="86"/>
      <c r="AD546" s="86"/>
      <c r="AE546" s="86"/>
      <c r="AF546" s="86"/>
      <c r="AG546" s="86"/>
      <c r="AH546" s="86"/>
      <c r="AI546" s="86"/>
      <c r="AJ546" s="86"/>
      <c r="AK546" s="86"/>
      <c r="AL546" s="86"/>
      <c r="AM546" s="86"/>
      <c r="AN546" s="86"/>
      <c r="AO546" s="86"/>
      <c r="AP546" s="86"/>
      <c r="AQ546" s="88"/>
      <c r="AR546" s="88"/>
      <c r="AS546" s="88"/>
      <c r="AT546" s="88"/>
      <c r="AU546" s="88"/>
      <c r="AV546" s="88"/>
      <c r="AW546" s="88"/>
      <c r="AX546" s="88"/>
      <c r="AY546" s="162"/>
      <c r="AZ546" s="160">
        <v>1</v>
      </c>
    </row>
    <row r="547" spans="1:52" x14ac:dyDescent="0.25">
      <c r="A547" s="80"/>
      <c r="B547" s="81"/>
      <c r="C547" s="81"/>
      <c r="D547" s="82"/>
      <c r="E547" s="91"/>
      <c r="F547" s="81"/>
      <c r="G547" s="81"/>
      <c r="H547" s="81"/>
      <c r="I547" s="110" t="str">
        <f t="shared" si="27"/>
        <v/>
      </c>
      <c r="J547" s="59">
        <f t="shared" si="29"/>
        <v>1</v>
      </c>
      <c r="K547" s="59">
        <f t="shared" si="28"/>
        <v>1</v>
      </c>
      <c r="L547" s="86">
        <v>1</v>
      </c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  <c r="AA547" s="86"/>
      <c r="AB547" s="86"/>
      <c r="AC547" s="86"/>
      <c r="AD547" s="86"/>
      <c r="AE547" s="86"/>
      <c r="AF547" s="86"/>
      <c r="AG547" s="86"/>
      <c r="AH547" s="86"/>
      <c r="AI547" s="86"/>
      <c r="AJ547" s="86"/>
      <c r="AK547" s="86"/>
      <c r="AL547" s="86"/>
      <c r="AM547" s="86"/>
      <c r="AN547" s="86"/>
      <c r="AO547" s="86"/>
      <c r="AP547" s="86"/>
      <c r="AQ547" s="88"/>
      <c r="AR547" s="88"/>
      <c r="AS547" s="88"/>
      <c r="AT547" s="88"/>
      <c r="AU547" s="88"/>
      <c r="AV547" s="88"/>
      <c r="AW547" s="88"/>
      <c r="AX547" s="88"/>
      <c r="AY547" s="162"/>
      <c r="AZ547" s="160">
        <v>1</v>
      </c>
    </row>
    <row r="548" spans="1:52" x14ac:dyDescent="0.25">
      <c r="A548" s="80"/>
      <c r="B548" s="81"/>
      <c r="C548" s="81"/>
      <c r="D548" s="82"/>
      <c r="E548" s="91"/>
      <c r="F548" s="81"/>
      <c r="G548" s="81"/>
      <c r="H548" s="81"/>
      <c r="I548" s="110" t="str">
        <f t="shared" si="27"/>
        <v/>
      </c>
      <c r="J548" s="59">
        <f t="shared" si="29"/>
        <v>1</v>
      </c>
      <c r="K548" s="59">
        <f t="shared" si="28"/>
        <v>1</v>
      </c>
      <c r="L548" s="86">
        <v>1</v>
      </c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  <c r="AA548" s="86"/>
      <c r="AB548" s="86"/>
      <c r="AC548" s="86"/>
      <c r="AD548" s="86"/>
      <c r="AE548" s="86"/>
      <c r="AF548" s="86"/>
      <c r="AG548" s="86"/>
      <c r="AH548" s="86"/>
      <c r="AI548" s="86"/>
      <c r="AJ548" s="86"/>
      <c r="AK548" s="86"/>
      <c r="AL548" s="86"/>
      <c r="AM548" s="86"/>
      <c r="AN548" s="86"/>
      <c r="AO548" s="86"/>
      <c r="AP548" s="86"/>
      <c r="AQ548" s="88"/>
      <c r="AR548" s="88"/>
      <c r="AS548" s="88"/>
      <c r="AT548" s="88"/>
      <c r="AU548" s="88"/>
      <c r="AV548" s="88"/>
      <c r="AW548" s="88"/>
      <c r="AX548" s="88"/>
      <c r="AY548" s="162"/>
      <c r="AZ548" s="160">
        <v>1</v>
      </c>
    </row>
    <row r="549" spans="1:52" x14ac:dyDescent="0.25">
      <c r="A549" s="80"/>
      <c r="B549" s="81"/>
      <c r="C549" s="81"/>
      <c r="D549" s="82"/>
      <c r="E549" s="91"/>
      <c r="F549" s="81"/>
      <c r="G549" s="81"/>
      <c r="H549" s="81"/>
      <c r="I549" s="110" t="str">
        <f t="shared" si="27"/>
        <v/>
      </c>
      <c r="J549" s="59">
        <f t="shared" si="29"/>
        <v>1</v>
      </c>
      <c r="K549" s="59">
        <f t="shared" si="28"/>
        <v>1</v>
      </c>
      <c r="L549" s="86">
        <v>1</v>
      </c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  <c r="AA549" s="86"/>
      <c r="AB549" s="86"/>
      <c r="AC549" s="86"/>
      <c r="AD549" s="86"/>
      <c r="AE549" s="86"/>
      <c r="AF549" s="86"/>
      <c r="AG549" s="86"/>
      <c r="AH549" s="86"/>
      <c r="AI549" s="86"/>
      <c r="AJ549" s="86"/>
      <c r="AK549" s="86"/>
      <c r="AL549" s="86"/>
      <c r="AM549" s="86"/>
      <c r="AN549" s="86"/>
      <c r="AO549" s="86"/>
      <c r="AP549" s="86"/>
      <c r="AQ549" s="88"/>
      <c r="AR549" s="88"/>
      <c r="AS549" s="88"/>
      <c r="AT549" s="88"/>
      <c r="AU549" s="88"/>
      <c r="AV549" s="88"/>
      <c r="AW549" s="88"/>
      <c r="AX549" s="88"/>
      <c r="AY549" s="162"/>
      <c r="AZ549" s="160">
        <v>1</v>
      </c>
    </row>
    <row r="550" spans="1:52" x14ac:dyDescent="0.25">
      <c r="A550" s="80"/>
      <c r="B550" s="81"/>
      <c r="C550" s="81"/>
      <c r="D550" s="82"/>
      <c r="E550" s="91"/>
      <c r="F550" s="81"/>
      <c r="G550" s="81"/>
      <c r="H550" s="81"/>
      <c r="I550" s="110" t="str">
        <f t="shared" si="27"/>
        <v/>
      </c>
      <c r="J550" s="59">
        <f t="shared" si="26"/>
        <v>1</v>
      </c>
      <c r="K550" s="59">
        <f t="shared" si="28"/>
        <v>1</v>
      </c>
      <c r="L550" s="86">
        <v>1</v>
      </c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  <c r="AE550" s="86"/>
      <c r="AF550" s="86"/>
      <c r="AG550" s="86"/>
      <c r="AH550" s="86"/>
      <c r="AI550" s="86"/>
      <c r="AJ550" s="86"/>
      <c r="AK550" s="86"/>
      <c r="AL550" s="86"/>
      <c r="AM550" s="86"/>
      <c r="AN550" s="86"/>
      <c r="AO550" s="86"/>
      <c r="AP550" s="86"/>
      <c r="AQ550" s="88"/>
      <c r="AR550" s="88"/>
      <c r="AS550" s="88"/>
      <c r="AT550" s="88"/>
      <c r="AU550" s="88"/>
      <c r="AV550" s="88"/>
      <c r="AW550" s="88"/>
      <c r="AX550" s="88"/>
      <c r="AY550" s="162"/>
      <c r="AZ550" s="160">
        <v>1</v>
      </c>
    </row>
    <row r="551" spans="1:52" ht="3" customHeight="1" x14ac:dyDescent="0.25">
      <c r="A551" s="60"/>
      <c r="B551" s="61"/>
      <c r="C551" s="61"/>
      <c r="D551" s="62"/>
      <c r="E551" s="63"/>
      <c r="F551" s="64"/>
      <c r="G551" s="64"/>
      <c r="H551" s="64"/>
      <c r="I551" s="109"/>
      <c r="J551" s="65"/>
      <c r="K551" s="65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  <c r="AA551" s="66"/>
      <c r="AB551" s="66"/>
      <c r="AC551" s="66"/>
      <c r="AD551" s="66"/>
      <c r="AE551" s="66"/>
      <c r="AF551" s="66"/>
      <c r="AG551" s="66"/>
      <c r="AH551" s="66"/>
      <c r="AI551" s="66"/>
      <c r="AJ551" s="66"/>
      <c r="AK551" s="66"/>
      <c r="AL551" s="66"/>
      <c r="AM551" s="66"/>
      <c r="AN551" s="66"/>
      <c r="AO551" s="66"/>
      <c r="AP551" s="66"/>
      <c r="AQ551" s="67"/>
      <c r="AR551" s="67"/>
      <c r="AS551" s="67"/>
      <c r="AT551" s="67"/>
      <c r="AU551" s="67"/>
      <c r="AV551" s="67"/>
      <c r="AW551" s="67"/>
      <c r="AX551" s="67"/>
      <c r="AY551" s="168"/>
      <c r="AZ551" s="160"/>
    </row>
    <row r="552" spans="1:52" s="72" customFormat="1" ht="19.8" customHeight="1" x14ac:dyDescent="0.25">
      <c r="A552" s="319" t="s">
        <v>15</v>
      </c>
      <c r="B552" s="320"/>
      <c r="C552" s="320"/>
      <c r="D552" s="321"/>
      <c r="E552" s="68"/>
      <c r="F552" s="69"/>
      <c r="G552" s="69"/>
      <c r="H552" s="69"/>
      <c r="I552" s="109">
        <f>SUM(I6:I550)</f>
        <v>0</v>
      </c>
      <c r="J552" s="70"/>
      <c r="K552" s="70"/>
      <c r="L552" s="71">
        <f t="shared" ref="L552:AP552" si="30">SUM(L6:L550)</f>
        <v>545</v>
      </c>
      <c r="M552" s="71">
        <f t="shared" si="30"/>
        <v>0</v>
      </c>
      <c r="N552" s="71">
        <f t="shared" si="30"/>
        <v>0</v>
      </c>
      <c r="O552" s="71">
        <f t="shared" si="30"/>
        <v>0</v>
      </c>
      <c r="P552" s="71">
        <f t="shared" si="30"/>
        <v>0</v>
      </c>
      <c r="Q552" s="71">
        <f t="shared" si="30"/>
        <v>0</v>
      </c>
      <c r="R552" s="71">
        <f t="shared" si="30"/>
        <v>0</v>
      </c>
      <c r="S552" s="71">
        <f t="shared" si="30"/>
        <v>0</v>
      </c>
      <c r="T552" s="71">
        <f t="shared" si="30"/>
        <v>0</v>
      </c>
      <c r="U552" s="71">
        <f t="shared" si="30"/>
        <v>0</v>
      </c>
      <c r="V552" s="71">
        <f t="shared" si="30"/>
        <v>0</v>
      </c>
      <c r="W552" s="71">
        <f t="shared" si="30"/>
        <v>0</v>
      </c>
      <c r="X552" s="71">
        <f t="shared" si="30"/>
        <v>0</v>
      </c>
      <c r="Y552" s="71">
        <f t="shared" si="30"/>
        <v>0</v>
      </c>
      <c r="Z552" s="71">
        <f t="shared" si="30"/>
        <v>0</v>
      </c>
      <c r="AA552" s="71">
        <f t="shared" si="30"/>
        <v>0</v>
      </c>
      <c r="AB552" s="71">
        <f t="shared" si="30"/>
        <v>0</v>
      </c>
      <c r="AC552" s="71">
        <f t="shared" si="30"/>
        <v>0</v>
      </c>
      <c r="AD552" s="71">
        <f t="shared" si="30"/>
        <v>0</v>
      </c>
      <c r="AE552" s="71">
        <f t="shared" si="30"/>
        <v>0</v>
      </c>
      <c r="AF552" s="71">
        <f t="shared" si="30"/>
        <v>0</v>
      </c>
      <c r="AG552" s="71">
        <f t="shared" si="30"/>
        <v>0</v>
      </c>
      <c r="AH552" s="71">
        <f t="shared" si="30"/>
        <v>0</v>
      </c>
      <c r="AI552" s="71">
        <f t="shared" si="30"/>
        <v>0</v>
      </c>
      <c r="AJ552" s="71">
        <f t="shared" si="30"/>
        <v>0</v>
      </c>
      <c r="AK552" s="71">
        <f t="shared" si="30"/>
        <v>0</v>
      </c>
      <c r="AL552" s="71">
        <f t="shared" si="30"/>
        <v>0</v>
      </c>
      <c r="AM552" s="71">
        <f t="shared" si="30"/>
        <v>0</v>
      </c>
      <c r="AN552" s="71">
        <f t="shared" si="30"/>
        <v>0</v>
      </c>
      <c r="AO552" s="71">
        <f t="shared" si="30"/>
        <v>0</v>
      </c>
      <c r="AP552" s="71">
        <f t="shared" si="30"/>
        <v>0</v>
      </c>
      <c r="AQ552" s="67">
        <f>SUM(AQ6:AQ550)</f>
        <v>0</v>
      </c>
      <c r="AR552" s="67">
        <f t="shared" ref="AR552:AX552" si="31">SUM(AR6:AR550)</f>
        <v>0</v>
      </c>
      <c r="AS552" s="67">
        <f t="shared" si="31"/>
        <v>0</v>
      </c>
      <c r="AT552" s="67">
        <f t="shared" si="31"/>
        <v>0</v>
      </c>
      <c r="AU552" s="67">
        <f t="shared" si="31"/>
        <v>0</v>
      </c>
      <c r="AV552" s="67">
        <f t="shared" si="31"/>
        <v>0</v>
      </c>
      <c r="AW552" s="67">
        <f t="shared" si="31"/>
        <v>0</v>
      </c>
      <c r="AX552" s="67">
        <f t="shared" si="31"/>
        <v>0</v>
      </c>
      <c r="AY552" s="168"/>
      <c r="AZ552" s="161"/>
    </row>
    <row r="553" spans="1:52" ht="19.8" customHeight="1" x14ac:dyDescent="0.3">
      <c r="D553" s="93" t="s">
        <v>22</v>
      </c>
      <c r="E553" s="121" t="s">
        <v>23</v>
      </c>
      <c r="F553" s="74" t="s">
        <v>21</v>
      </c>
      <c r="G553" s="74"/>
      <c r="H553" s="253" t="s">
        <v>67</v>
      </c>
      <c r="I553" s="193" t="s">
        <v>68</v>
      </c>
      <c r="J553" s="192" t="s">
        <v>69</v>
      </c>
      <c r="K553" s="192" t="s">
        <v>70</v>
      </c>
      <c r="L553" s="308" t="s">
        <v>71</v>
      </c>
      <c r="M553" s="308"/>
      <c r="N553" s="308"/>
      <c r="O553" s="238" t="s">
        <v>72</v>
      </c>
      <c r="AQ553" s="92"/>
      <c r="AZ553" s="155"/>
    </row>
    <row r="554" spans="1:52" x14ac:dyDescent="0.25">
      <c r="D554" s="50" t="str">
        <f>IF(E554="","",VLOOKUP(E554,B$15:E$550,4,0))</f>
        <v/>
      </c>
      <c r="E554" s="122"/>
      <c r="F554" s="83"/>
      <c r="G554" s="83"/>
      <c r="H554" s="152"/>
      <c r="I554" s="152"/>
      <c r="J554" s="76">
        <f>IF($D554="Salesman",IF($E554&lt;&gt;"",VLOOKUP($E554,รายละเอียดการคิด!$B$15:$AW$550,28,0)*$H554,0)+IF($E554&lt;&gt;"",VLOOKUP($E554,รายละเอียดการคิด!$B$15:$AW$550,29,0)*$I554,0),IF($E554&lt;&gt;"",VLOOKUP($E554,รายละเอียดการคิด!$H$15:$K$550,2,0)*$H554,0)+IF($E554&lt;&gt;"",VLOOKUP($E554,รายละเอียดการคิด!$H$15:$K$550,2,0)*$I554,0))</f>
        <v>0</v>
      </c>
      <c r="K554" s="76">
        <f>IF($D554="Salesman",IF($E554&lt;&gt;"",VLOOKUP($E554,รายละเอียดการคิด!$B$15:$AW$550,37,0)*$H554,0)+IF($E554&lt;&gt;"",VLOOKUP($E554,รายละเอียดการคิด!$B$15:$AW$550,38,0)*$I554,0),IF($E554&lt;&gt;"",VLOOKUP($E554,รายละเอียดการคิด!$H$15:$K$550,3,0)*$H554,0)+IF($E554&lt;&gt;"",VLOOKUP($E554,รายละเอียดการคิด!$H$15:$K$550,3,0)*$I554,0))</f>
        <v>0</v>
      </c>
      <c r="L554" s="307">
        <f>IF($D554="Salesman",IF($E554&lt;&gt;"",VLOOKUP($E554,รายละเอียดการคิด!$B$15:$AW$550,46,0)*$H554,0)+IF($E554&lt;&gt;"",VLOOKUP($E554,รายละเอียดการคิด!$B$15:$AW$550,47,0)*$I554,0),IF($E554&lt;&gt;"",VLOOKUP($E554,รายละเอียดการคิด!$H$15:$K$550,4,0)*$H554,0)+IF($E554&lt;&gt;"",VLOOKUP($E554,รายละเอียดการคิด!$H$15:$K$550,4,0)*$I554,0))</f>
        <v>0</v>
      </c>
      <c r="M554" s="307"/>
      <c r="N554" s="307"/>
      <c r="AZ554" s="155"/>
    </row>
    <row r="555" spans="1:52" x14ac:dyDescent="0.25">
      <c r="D555" s="50" t="str">
        <f t="shared" ref="D555:D618" si="32">IF(E555="","",VLOOKUP(E555,B$15:E$550,4,0))</f>
        <v/>
      </c>
      <c r="E555" s="122"/>
      <c r="F555" s="83"/>
      <c r="G555" s="83"/>
      <c r="H555" s="152"/>
      <c r="I555" s="152"/>
      <c r="J555" s="76">
        <f>IF($D555="Salesman",IF($E555&lt;&gt;"",VLOOKUP($E555,รายละเอียดการคิด!$B$15:$AW$550,28,0)*$H555,0)+IF($E555&lt;&gt;"",VLOOKUP($E555,รายละเอียดการคิด!$B$15:$AW$550,29,0)*$I555,0),IF($E555&lt;&gt;"",VLOOKUP($E555,รายละเอียดการคิด!$H$15:$K$550,2,0)*$H555,0)+IF($E555&lt;&gt;"",VLOOKUP($E555,รายละเอียดการคิด!$H$15:$K$550,2,0)*$I555,0))</f>
        <v>0</v>
      </c>
      <c r="K555" s="76">
        <f>IF($D555="Salesman",IF($E555&lt;&gt;"",VLOOKUP($E555,รายละเอียดการคิด!$B$15:$AW$550,37,0)*$H555,0)+IF($E555&lt;&gt;"",VLOOKUP($E555,รายละเอียดการคิด!$B$15:$AW$550,38,0)*$I555,0),IF($E555&lt;&gt;"",VLOOKUP($E555,รายละเอียดการคิด!$H$15:$K$550,3,0)*$H555,0)+IF($E555&lt;&gt;"",VLOOKUP($E555,รายละเอียดการคิด!$H$15:$K$550,3,0)*$I555,0))</f>
        <v>0</v>
      </c>
      <c r="L555" s="307">
        <f>IF($D555="Salesman",IF($E555&lt;&gt;"",VLOOKUP($E555,รายละเอียดการคิด!$B$15:$AW$550,46,0)*$H555,0)+IF($E555&lt;&gt;"",VLOOKUP($E555,รายละเอียดการคิด!$B$15:$AW$550,47,0)*$I555,0),IF($E555&lt;&gt;"",VLOOKUP($E555,รายละเอียดการคิด!$H$15:$K$550,4,0)*$H555,0)+IF($E555&lt;&gt;"",VLOOKUP($E555,รายละเอียดการคิด!$H$15:$K$550,4,0)*$I555,0))</f>
        <v>0</v>
      </c>
      <c r="M555" s="307"/>
      <c r="N555" s="307"/>
      <c r="AZ555" s="155"/>
    </row>
    <row r="556" spans="1:52" x14ac:dyDescent="0.25">
      <c r="D556" s="50" t="str">
        <f t="shared" si="32"/>
        <v/>
      </c>
      <c r="E556" s="122"/>
      <c r="F556" s="83"/>
      <c r="G556" s="83"/>
      <c r="H556" s="152"/>
      <c r="I556" s="152"/>
      <c r="J556" s="76">
        <f>IF($D556="Salesman",IF($E556&lt;&gt;"",VLOOKUP($E556,รายละเอียดการคิด!$B$15:$AW$550,28,0)*$H556,0)+IF($E556&lt;&gt;"",VLOOKUP($E556,รายละเอียดการคิด!$B$15:$AW$550,29,0)*$I556,0),IF($E556&lt;&gt;"",VLOOKUP($E556,รายละเอียดการคิด!$H$15:$K$550,2,0)*$H556,0)+IF($E556&lt;&gt;"",VLOOKUP($E556,รายละเอียดการคิด!$H$15:$K$550,2,0)*$I556,0))</f>
        <v>0</v>
      </c>
      <c r="K556" s="76">
        <f>IF($D556="Salesman",IF($E556&lt;&gt;"",VLOOKUP($E556,รายละเอียดการคิด!$B$15:$AW$550,37,0)*$H556,0)+IF($E556&lt;&gt;"",VLOOKUP($E556,รายละเอียดการคิด!$B$15:$AW$550,38,0)*$I556,0),IF($E556&lt;&gt;"",VLOOKUP($E556,รายละเอียดการคิด!$H$15:$K$550,3,0)*$H556,0)+IF($E556&lt;&gt;"",VLOOKUP($E556,รายละเอียดการคิด!$H$15:$K$550,3,0)*$I556,0))</f>
        <v>0</v>
      </c>
      <c r="L556" s="307">
        <f>IF($D556="Salesman",IF($E556&lt;&gt;"",VLOOKUP($E556,รายละเอียดการคิด!$B$15:$AW$550,46,0)*$H556,0)+IF($E556&lt;&gt;"",VLOOKUP($E556,รายละเอียดการคิด!$B$15:$AW$550,47,0)*$I556,0),IF($E556&lt;&gt;"",VLOOKUP($E556,รายละเอียดการคิด!$H$15:$K$550,4,0)*$H556,0)+IF($E556&lt;&gt;"",VLOOKUP($E556,รายละเอียดการคิด!$H$15:$K$550,4,0)*$I556,0))</f>
        <v>0</v>
      </c>
      <c r="M556" s="307"/>
      <c r="N556" s="307"/>
      <c r="AZ556" s="155"/>
    </row>
    <row r="557" spans="1:52" x14ac:dyDescent="0.25">
      <c r="D557" s="50" t="str">
        <f t="shared" si="32"/>
        <v/>
      </c>
      <c r="E557" s="122"/>
      <c r="F557" s="84"/>
      <c r="G557" s="84"/>
      <c r="H557" s="153"/>
      <c r="I557" s="153"/>
      <c r="J557" s="76">
        <f>IF($D557="Salesman",IF($E557&lt;&gt;"",VLOOKUP($E557,รายละเอียดการคิด!$B$15:$AW$550,28,0)*$H557,0)+IF($E557&lt;&gt;"",VLOOKUP($E557,รายละเอียดการคิด!$B$15:$AW$550,29,0)*$I557,0),IF($E557&lt;&gt;"",VLOOKUP($E557,รายละเอียดการคิด!$H$15:$K$550,2,0)*$H557,0)+IF($E557&lt;&gt;"",VLOOKUP($E557,รายละเอียดการคิด!$H$15:$K$550,2,0)*$I557,0))</f>
        <v>0</v>
      </c>
      <c r="K557" s="76">
        <f>IF($D557="Salesman",IF($E557&lt;&gt;"",VLOOKUP($E557,รายละเอียดการคิด!$B$15:$AW$550,37,0)*$H557,0)+IF($E557&lt;&gt;"",VLOOKUP($E557,รายละเอียดการคิด!$B$15:$AW$550,38,0)*$I557,0),IF($E557&lt;&gt;"",VLOOKUP($E557,รายละเอียดการคิด!$H$15:$K$550,3,0)*$H557,0)+IF($E557&lt;&gt;"",VLOOKUP($E557,รายละเอียดการคิด!$H$15:$K$550,3,0)*$I557,0))</f>
        <v>0</v>
      </c>
      <c r="L557" s="307">
        <f>IF($D557="Salesman",IF($E557&lt;&gt;"",VLOOKUP($E557,รายละเอียดการคิด!$B$15:$AW$550,46,0)*$H557,0)+IF($E557&lt;&gt;"",VLOOKUP($E557,รายละเอียดการคิด!$B$15:$AW$550,47,0)*$I557,0),IF($E557&lt;&gt;"",VLOOKUP($E557,รายละเอียดการคิด!$H$15:$K$550,4,0)*$H557,0)+IF($E557&lt;&gt;"",VLOOKUP($E557,รายละเอียดการคิด!$H$15:$K$550,4,0)*$I557,0))</f>
        <v>0</v>
      </c>
      <c r="M557" s="307"/>
      <c r="N557" s="307"/>
      <c r="AZ557" s="155"/>
    </row>
    <row r="558" spans="1:52" x14ac:dyDescent="0.25">
      <c r="D558" s="50" t="str">
        <f t="shared" si="32"/>
        <v/>
      </c>
      <c r="E558" s="122"/>
      <c r="F558" s="84"/>
      <c r="G558" s="84"/>
      <c r="H558" s="153"/>
      <c r="I558" s="153"/>
      <c r="J558" s="76">
        <f>IF($D558="Salesman",IF($E558&lt;&gt;"",VLOOKUP($E558,รายละเอียดการคิด!$B$15:$AW$550,28,0)*$H558,0)+IF($E558&lt;&gt;"",VLOOKUP($E558,รายละเอียดการคิด!$B$15:$AW$550,29,0)*$I558,0),IF($E558&lt;&gt;"",VLOOKUP($E558,รายละเอียดการคิด!$H$15:$K$550,2,0)*$H558,0)+IF($E558&lt;&gt;"",VLOOKUP($E558,รายละเอียดการคิด!$H$15:$K$550,2,0)*$I558,0))</f>
        <v>0</v>
      </c>
      <c r="K558" s="76">
        <f>IF($D558="Salesman",IF($E558&lt;&gt;"",VLOOKUP($E558,รายละเอียดการคิด!$B$15:$AW$550,37,0)*$H558,0)+IF($E558&lt;&gt;"",VLOOKUP($E558,รายละเอียดการคิด!$B$15:$AW$550,38,0)*$I558,0),IF($E558&lt;&gt;"",VLOOKUP($E558,รายละเอียดการคิด!$H$15:$K$550,3,0)*$H558,0)+IF($E558&lt;&gt;"",VLOOKUP($E558,รายละเอียดการคิด!$H$15:$K$550,3,0)*$I558,0))</f>
        <v>0</v>
      </c>
      <c r="L558" s="307">
        <f>IF($D558="Salesman",IF($E558&lt;&gt;"",VLOOKUP($E558,รายละเอียดการคิด!$B$15:$AW$550,46,0)*$H558,0)+IF($E558&lt;&gt;"",VLOOKUP($E558,รายละเอียดการคิด!$B$15:$AW$550,47,0)*$I558,0),IF($E558&lt;&gt;"",VLOOKUP($E558,รายละเอียดการคิด!$H$15:$K$550,4,0)*$H558,0)+IF($E558&lt;&gt;"",VLOOKUP($E558,รายละเอียดการคิด!$H$15:$K$550,4,0)*$I558,0))</f>
        <v>0</v>
      </c>
      <c r="M558" s="307"/>
      <c r="N558" s="307"/>
      <c r="AZ558" s="155"/>
    </row>
    <row r="559" spans="1:52" x14ac:dyDescent="0.25">
      <c r="D559" s="50" t="str">
        <f t="shared" si="32"/>
        <v/>
      </c>
      <c r="E559" s="122"/>
      <c r="F559" s="84"/>
      <c r="G559" s="84"/>
      <c r="H559" s="153"/>
      <c r="I559" s="153"/>
      <c r="J559" s="76">
        <f>IF($D559="Salesman",IF($E559&lt;&gt;"",VLOOKUP($E559,รายละเอียดการคิด!$B$15:$AW$550,28,0)*$H559,0)+IF($E559&lt;&gt;"",VLOOKUP($E559,รายละเอียดการคิด!$B$15:$AW$550,29,0)*$I559,0),IF($E559&lt;&gt;"",VLOOKUP($E559,รายละเอียดการคิด!$H$15:$K$550,2,0)*$H559,0)+IF($E559&lt;&gt;"",VLOOKUP($E559,รายละเอียดการคิด!$H$15:$K$550,2,0)*$I559,0))</f>
        <v>0</v>
      </c>
      <c r="K559" s="76">
        <f>IF($D559="Salesman",IF($E559&lt;&gt;"",VLOOKUP($E559,รายละเอียดการคิด!$B$15:$AW$550,37,0)*$H559,0)+IF($E559&lt;&gt;"",VLOOKUP($E559,รายละเอียดการคิด!$B$15:$AW$550,38,0)*$I559,0),IF($E559&lt;&gt;"",VLOOKUP($E559,รายละเอียดการคิด!$H$15:$K$550,3,0)*$H559,0)+IF($E559&lt;&gt;"",VLOOKUP($E559,รายละเอียดการคิด!$H$15:$K$550,3,0)*$I559,0))</f>
        <v>0</v>
      </c>
      <c r="L559" s="307">
        <f>IF($D559="Salesman",IF($E559&lt;&gt;"",VLOOKUP($E559,รายละเอียดการคิด!$B$15:$AW$550,46,0)*$H559,0)+IF($E559&lt;&gt;"",VLOOKUP($E559,รายละเอียดการคิด!$B$15:$AW$550,47,0)*$I559,0),IF($E559&lt;&gt;"",VLOOKUP($E559,รายละเอียดการคิด!$H$15:$K$550,4,0)*$H559,0)+IF($E559&lt;&gt;"",VLOOKUP($E559,รายละเอียดการคิด!$H$15:$K$550,4,0)*$I559,0))</f>
        <v>0</v>
      </c>
      <c r="M559" s="307"/>
      <c r="N559" s="307"/>
      <c r="AZ559" s="155"/>
    </row>
    <row r="560" spans="1:52" x14ac:dyDescent="0.25">
      <c r="D560" s="50" t="str">
        <f t="shared" si="32"/>
        <v/>
      </c>
      <c r="E560" s="122"/>
      <c r="F560" s="84"/>
      <c r="G560" s="84"/>
      <c r="H560" s="153"/>
      <c r="I560" s="153"/>
      <c r="J560" s="76">
        <f>IF($D560="Salesman",IF($E560&lt;&gt;"",VLOOKUP($E560,รายละเอียดการคิด!$B$15:$AW$550,28,0)*$H560,0)+IF($E560&lt;&gt;"",VLOOKUP($E560,รายละเอียดการคิด!$B$15:$AW$550,29,0)*$I560,0),IF($E560&lt;&gt;"",VLOOKUP($E560,รายละเอียดการคิด!$H$15:$K$550,2,0)*$H560,0)+IF($E560&lt;&gt;"",VLOOKUP($E560,รายละเอียดการคิด!$H$15:$K$550,2,0)*$I560,0))</f>
        <v>0</v>
      </c>
      <c r="K560" s="76">
        <f>IF($D560="Salesman",IF($E560&lt;&gt;"",VLOOKUP($E560,รายละเอียดการคิด!$B$15:$AW$550,37,0)*$H560,0)+IF($E560&lt;&gt;"",VLOOKUP($E560,รายละเอียดการคิด!$B$15:$AW$550,38,0)*$I560,0),IF($E560&lt;&gt;"",VLOOKUP($E560,รายละเอียดการคิด!$H$15:$K$550,3,0)*$H560,0)+IF($E560&lt;&gt;"",VLOOKUP($E560,รายละเอียดการคิด!$H$15:$K$550,3,0)*$I560,0))</f>
        <v>0</v>
      </c>
      <c r="L560" s="307">
        <f>IF($D560="Salesman",IF($E560&lt;&gt;"",VLOOKUP($E560,รายละเอียดการคิด!$B$15:$AW$550,46,0)*$H560,0)+IF($E560&lt;&gt;"",VLOOKUP($E560,รายละเอียดการคิด!$B$15:$AW$550,47,0)*$I560,0),IF($E560&lt;&gt;"",VLOOKUP($E560,รายละเอียดการคิด!$H$15:$K$550,4,0)*$H560,0)+IF($E560&lt;&gt;"",VLOOKUP($E560,รายละเอียดการคิด!$H$15:$K$550,4,0)*$I560,0))</f>
        <v>0</v>
      </c>
      <c r="M560" s="307"/>
      <c r="N560" s="307"/>
      <c r="AZ560" s="155"/>
    </row>
    <row r="561" spans="4:52" x14ac:dyDescent="0.25">
      <c r="D561" s="50" t="str">
        <f t="shared" si="32"/>
        <v/>
      </c>
      <c r="E561" s="122"/>
      <c r="F561" s="84"/>
      <c r="G561" s="84"/>
      <c r="H561" s="152"/>
      <c r="I561" s="152"/>
      <c r="J561" s="76">
        <f>IF($D561="Salesman",IF($E561&lt;&gt;"",VLOOKUP($E561,รายละเอียดการคิด!$B$15:$AW$550,28,0)*$H561,0)+IF($E561&lt;&gt;"",VLOOKUP($E561,รายละเอียดการคิด!$B$15:$AW$550,29,0)*$I561,0),IF($E561&lt;&gt;"",VLOOKUP($E561,รายละเอียดการคิด!$H$15:$K$550,2,0)*$H561,0)+IF($E561&lt;&gt;"",VLOOKUP($E561,รายละเอียดการคิด!$H$15:$K$550,2,0)*$I561,0))</f>
        <v>0</v>
      </c>
      <c r="K561" s="76">
        <f>IF($D561="Salesman",IF($E561&lt;&gt;"",VLOOKUP($E561,รายละเอียดการคิด!$B$15:$AW$550,37,0)*$H561,0)+IF($E561&lt;&gt;"",VLOOKUP($E561,รายละเอียดการคิด!$B$15:$AW$550,38,0)*$I561,0),IF($E561&lt;&gt;"",VLOOKUP($E561,รายละเอียดการคิด!$H$15:$K$550,3,0)*$H561,0)+IF($E561&lt;&gt;"",VLOOKUP($E561,รายละเอียดการคิด!$H$15:$K$550,3,0)*$I561,0))</f>
        <v>0</v>
      </c>
      <c r="L561" s="307">
        <f>IF($D561="Salesman",IF($E561&lt;&gt;"",VLOOKUP($E561,รายละเอียดการคิด!$B$15:$AW$550,46,0)*$H561,0)+IF($E561&lt;&gt;"",VLOOKUP($E561,รายละเอียดการคิด!$B$15:$AW$550,47,0)*$I561,0),IF($E561&lt;&gt;"",VLOOKUP($E561,รายละเอียดการคิด!$H$15:$K$550,4,0)*$H561,0)+IF($E561&lt;&gt;"",VLOOKUP($E561,รายละเอียดการคิด!$H$15:$K$550,4,0)*$I561,0))</f>
        <v>0</v>
      </c>
      <c r="M561" s="307"/>
      <c r="N561" s="307"/>
      <c r="AZ561" s="155"/>
    </row>
    <row r="562" spans="4:52" x14ac:dyDescent="0.25">
      <c r="D562" s="50" t="str">
        <f t="shared" si="32"/>
        <v/>
      </c>
      <c r="E562" s="122"/>
      <c r="F562" s="84"/>
      <c r="G562" s="84"/>
      <c r="H562" s="152"/>
      <c r="I562" s="152"/>
      <c r="J562" s="76">
        <f>IF($D562="Salesman",IF($E562&lt;&gt;"",VLOOKUP($E562,รายละเอียดการคิด!$B$15:$AW$550,28,0)*$H562,0)+IF($E562&lt;&gt;"",VLOOKUP($E562,รายละเอียดการคิด!$B$15:$AW$550,29,0)*$I562,0),IF($E562&lt;&gt;"",VLOOKUP($E562,รายละเอียดการคิด!$H$15:$K$550,2,0)*$H562,0)+IF($E562&lt;&gt;"",VLOOKUP($E562,รายละเอียดการคิด!$H$15:$K$550,2,0)*$I562,0))</f>
        <v>0</v>
      </c>
      <c r="K562" s="76">
        <f>IF($D562="Salesman",IF($E562&lt;&gt;"",VLOOKUP($E562,รายละเอียดการคิด!$B$15:$AW$550,37,0)*$H562,0)+IF($E562&lt;&gt;"",VLOOKUP($E562,รายละเอียดการคิด!$B$15:$AW$550,38,0)*$I562,0),IF($E562&lt;&gt;"",VLOOKUP($E562,รายละเอียดการคิด!$H$15:$K$550,3,0)*$H562,0)+IF($E562&lt;&gt;"",VLOOKUP($E562,รายละเอียดการคิด!$H$15:$K$550,3,0)*$I562,0))</f>
        <v>0</v>
      </c>
      <c r="L562" s="307">
        <f>IF($D562="Salesman",IF($E562&lt;&gt;"",VLOOKUP($E562,รายละเอียดการคิด!$B$15:$AW$550,46,0)*$H562,0)+IF($E562&lt;&gt;"",VLOOKUP($E562,รายละเอียดการคิด!$B$15:$AW$550,47,0)*$I562,0),IF($E562&lt;&gt;"",VLOOKUP($E562,รายละเอียดการคิด!$H$15:$K$550,4,0)*$H562,0)+IF($E562&lt;&gt;"",VLOOKUP($E562,รายละเอียดการคิด!$H$15:$K$550,4,0)*$I562,0))</f>
        <v>0</v>
      </c>
      <c r="M562" s="307"/>
      <c r="N562" s="307"/>
      <c r="AZ562" s="155"/>
    </row>
    <row r="563" spans="4:52" x14ac:dyDescent="0.25">
      <c r="D563" s="50" t="str">
        <f t="shared" si="32"/>
        <v/>
      </c>
      <c r="E563" s="122"/>
      <c r="F563" s="84"/>
      <c r="G563" s="84"/>
      <c r="H563" s="152"/>
      <c r="I563" s="152"/>
      <c r="J563" s="76">
        <f>IF($D563="Salesman",IF($E563&lt;&gt;"",VLOOKUP($E563,รายละเอียดการคิด!$B$15:$AW$550,28,0)*$H563,0)+IF($E563&lt;&gt;"",VLOOKUP($E563,รายละเอียดการคิด!$B$15:$AW$550,29,0)*$I563,0),IF($E563&lt;&gt;"",VLOOKUP($E563,รายละเอียดการคิด!$H$15:$K$550,2,0)*$H563,0)+IF($E563&lt;&gt;"",VLOOKUP($E563,รายละเอียดการคิด!$H$15:$K$550,2,0)*$I563,0))</f>
        <v>0</v>
      </c>
      <c r="K563" s="76">
        <f>IF($D563="Salesman",IF($E563&lt;&gt;"",VLOOKUP($E563,รายละเอียดการคิด!$B$15:$AW$550,37,0)*$H563,0)+IF($E563&lt;&gt;"",VLOOKUP($E563,รายละเอียดการคิด!$B$15:$AW$550,38,0)*$I563,0),IF($E563&lt;&gt;"",VLOOKUP($E563,รายละเอียดการคิด!$H$15:$K$550,3,0)*$H563,0)+IF($E563&lt;&gt;"",VLOOKUP($E563,รายละเอียดการคิด!$H$15:$K$550,3,0)*$I563,0))</f>
        <v>0</v>
      </c>
      <c r="L563" s="307">
        <f>IF($D563="Salesman",IF($E563&lt;&gt;"",VLOOKUP($E563,รายละเอียดการคิด!$B$15:$AW$550,46,0)*$H563,0)+IF($E563&lt;&gt;"",VLOOKUP($E563,รายละเอียดการคิด!$B$15:$AW$550,47,0)*$I563,0),IF($E563&lt;&gt;"",VLOOKUP($E563,รายละเอียดการคิด!$H$15:$K$550,4,0)*$H563,0)+IF($E563&lt;&gt;"",VLOOKUP($E563,รายละเอียดการคิด!$H$15:$K$550,4,0)*$I563,0))</f>
        <v>0</v>
      </c>
      <c r="M563" s="307"/>
      <c r="N563" s="307"/>
      <c r="AZ563" s="155"/>
    </row>
    <row r="564" spans="4:52" x14ac:dyDescent="0.25">
      <c r="D564" s="50" t="str">
        <f t="shared" si="32"/>
        <v/>
      </c>
      <c r="E564" s="122"/>
      <c r="F564" s="84"/>
      <c r="G564" s="84"/>
      <c r="H564" s="152"/>
      <c r="I564" s="152"/>
      <c r="J564" s="76">
        <f>IF($D564="Salesman",IF($E564&lt;&gt;"",VLOOKUP($E564,รายละเอียดการคิด!$B$15:$AW$550,28,0)*$H564,0)+IF($E564&lt;&gt;"",VLOOKUP($E564,รายละเอียดการคิด!$B$15:$AW$550,29,0)*$I564,0),IF($E564&lt;&gt;"",VLOOKUP($E564,รายละเอียดการคิด!$H$15:$K$550,2,0)*$H564,0)+IF($E564&lt;&gt;"",VLOOKUP($E564,รายละเอียดการคิด!$H$15:$K$550,2,0)*$I564,0))</f>
        <v>0</v>
      </c>
      <c r="K564" s="76">
        <f>IF($D564="Salesman",IF($E564&lt;&gt;"",VLOOKUP($E564,รายละเอียดการคิด!$B$15:$AW$550,37,0)*$H564,0)+IF($E564&lt;&gt;"",VLOOKUP($E564,รายละเอียดการคิด!$B$15:$AW$550,38,0)*$I564,0),IF($E564&lt;&gt;"",VLOOKUP($E564,รายละเอียดการคิด!$H$15:$K$550,3,0)*$H564,0)+IF($E564&lt;&gt;"",VLOOKUP($E564,รายละเอียดการคิด!$H$15:$K$550,3,0)*$I564,0))</f>
        <v>0</v>
      </c>
      <c r="L564" s="307">
        <f>IF($D564="Salesman",IF($E564&lt;&gt;"",VLOOKUP($E564,รายละเอียดการคิด!$B$15:$AW$550,46,0)*$H564,0)+IF($E564&lt;&gt;"",VLOOKUP($E564,รายละเอียดการคิด!$B$15:$AW$550,47,0)*$I564,0),IF($E564&lt;&gt;"",VLOOKUP($E564,รายละเอียดการคิด!$H$15:$K$550,4,0)*$H564,0)+IF($E564&lt;&gt;"",VLOOKUP($E564,รายละเอียดการคิด!$H$15:$K$550,4,0)*$I564,0))</f>
        <v>0</v>
      </c>
      <c r="M564" s="307"/>
      <c r="N564" s="307"/>
      <c r="AZ564" s="155"/>
    </row>
    <row r="565" spans="4:52" x14ac:dyDescent="0.25">
      <c r="D565" s="50" t="str">
        <f t="shared" si="32"/>
        <v/>
      </c>
      <c r="E565" s="122"/>
      <c r="F565" s="84"/>
      <c r="G565" s="84"/>
      <c r="H565" s="355"/>
      <c r="I565" s="152"/>
      <c r="J565" s="76">
        <f>IF($D565="Salesman",IF($E565&lt;&gt;"",VLOOKUP($E565,รายละเอียดการคิด!$B$15:$AW$550,28,0)*$H565,0)+IF($E565&lt;&gt;"",VLOOKUP($E565,รายละเอียดการคิด!$B$15:$AW$550,29,0)*$I565,0),IF($E565&lt;&gt;"",VLOOKUP($E565,รายละเอียดการคิด!$H$15:$K$550,2,0)*$H565,0)+IF($E565&lt;&gt;"",VLOOKUP($E565,รายละเอียดการคิด!$H$15:$K$550,2,0)*$I565,0))</f>
        <v>0</v>
      </c>
      <c r="K565" s="76">
        <f>IF($D565="Salesman",IF($E565&lt;&gt;"",VLOOKUP($E565,รายละเอียดการคิด!$B$15:$AW$550,37,0)*$H565,0)+IF($E565&lt;&gt;"",VLOOKUP($E565,รายละเอียดการคิด!$B$15:$AW$550,38,0)*$I565,0),IF($E565&lt;&gt;"",VLOOKUP($E565,รายละเอียดการคิด!$H$15:$K$550,3,0)*$H565,0)+IF($E565&lt;&gt;"",VLOOKUP($E565,รายละเอียดการคิด!$H$15:$K$550,3,0)*$I565,0))</f>
        <v>0</v>
      </c>
      <c r="L565" s="307">
        <f>IF($D565="Salesman",IF($E565&lt;&gt;"",VLOOKUP($E565,รายละเอียดการคิด!$B$15:$AW$550,46,0)*$H565,0)+IF($E565&lt;&gt;"",VLOOKUP($E565,รายละเอียดการคิด!$B$15:$AW$550,47,0)*$I565,0),IF($E565&lt;&gt;"",VLOOKUP($E565,รายละเอียดการคิด!$H$15:$K$550,4,0)*$H565,0)+IF($E565&lt;&gt;"",VLOOKUP($E565,รายละเอียดการคิด!$H$15:$K$550,4,0)*$I565,0))</f>
        <v>0</v>
      </c>
      <c r="M565" s="307"/>
      <c r="N565" s="307"/>
      <c r="AZ565" s="155"/>
    </row>
    <row r="566" spans="4:52" x14ac:dyDescent="0.25">
      <c r="D566" s="50" t="str">
        <f t="shared" si="32"/>
        <v/>
      </c>
      <c r="E566" s="122"/>
      <c r="F566" s="84"/>
      <c r="G566" s="84"/>
      <c r="H566" s="355"/>
      <c r="I566" s="152"/>
      <c r="J566" s="76">
        <f>IF($D566="Salesman",IF($E566&lt;&gt;"",VLOOKUP($E566,รายละเอียดการคิด!$B$15:$AW$550,28,0)*$H566,0)+IF($E566&lt;&gt;"",VLOOKUP($E566,รายละเอียดการคิด!$B$15:$AW$550,29,0)*$I566,0),IF($E566&lt;&gt;"",VLOOKUP($E566,รายละเอียดการคิด!$H$15:$K$550,2,0)*$H566,0)+IF($E566&lt;&gt;"",VLOOKUP($E566,รายละเอียดการคิด!$H$15:$K$550,2,0)*$I566,0))</f>
        <v>0</v>
      </c>
      <c r="K566" s="76">
        <f>IF($D566="Salesman",IF($E566&lt;&gt;"",VLOOKUP($E566,รายละเอียดการคิด!$B$15:$AW$550,37,0)*$H566,0)+IF($E566&lt;&gt;"",VLOOKUP($E566,รายละเอียดการคิด!$B$15:$AW$550,38,0)*$I566,0),IF($E566&lt;&gt;"",VLOOKUP($E566,รายละเอียดการคิด!$H$15:$K$550,3,0)*$H566,0)+IF($E566&lt;&gt;"",VLOOKUP($E566,รายละเอียดการคิด!$H$15:$K$550,3,0)*$I566,0))</f>
        <v>0</v>
      </c>
      <c r="L566" s="307">
        <f>IF($D566="Salesman",IF($E566&lt;&gt;"",VLOOKUP($E566,รายละเอียดการคิด!$B$15:$AW$550,46,0)*$H566,0)+IF($E566&lt;&gt;"",VLOOKUP($E566,รายละเอียดการคิด!$B$15:$AW$550,47,0)*$I566,0),IF($E566&lt;&gt;"",VLOOKUP($E566,รายละเอียดการคิด!$H$15:$K$550,4,0)*$H566,0)+IF($E566&lt;&gt;"",VLOOKUP($E566,รายละเอียดการคิด!$H$15:$K$550,4,0)*$I566,0))</f>
        <v>0</v>
      </c>
      <c r="M566" s="307"/>
      <c r="N566" s="307"/>
      <c r="AZ566" s="155"/>
    </row>
    <row r="567" spans="4:52" x14ac:dyDescent="0.25">
      <c r="D567" s="50" t="str">
        <f t="shared" si="32"/>
        <v/>
      </c>
      <c r="E567" s="122"/>
      <c r="F567" s="84"/>
      <c r="G567" s="84"/>
      <c r="H567" s="355"/>
      <c r="I567" s="152"/>
      <c r="J567" s="76">
        <f>IF($D567="Salesman",IF($E567&lt;&gt;"",VLOOKUP($E567,รายละเอียดการคิด!$B$15:$AW$550,28,0)*$H567,0)+IF($E567&lt;&gt;"",VLOOKUP($E567,รายละเอียดการคิด!$B$15:$AW$550,29,0)*$I567,0),IF($E567&lt;&gt;"",VLOOKUP($E567,รายละเอียดการคิด!$H$15:$K$550,2,0)*$H567,0)+IF($E567&lt;&gt;"",VLOOKUP($E567,รายละเอียดการคิด!$H$15:$K$550,2,0)*$I567,0))</f>
        <v>0</v>
      </c>
      <c r="K567" s="76">
        <f>IF($D567="Salesman",IF($E567&lt;&gt;"",VLOOKUP($E567,รายละเอียดการคิด!$B$15:$AW$550,37,0)*$H567,0)+IF($E567&lt;&gt;"",VLOOKUP($E567,รายละเอียดการคิด!$B$15:$AW$550,38,0)*$I567,0),IF($E567&lt;&gt;"",VLOOKUP($E567,รายละเอียดการคิด!$H$15:$K$550,3,0)*$H567,0)+IF($E567&lt;&gt;"",VLOOKUP($E567,รายละเอียดการคิด!$H$15:$K$550,3,0)*$I567,0))</f>
        <v>0</v>
      </c>
      <c r="L567" s="307">
        <f>IF($D567="Salesman",IF($E567&lt;&gt;"",VLOOKUP($E567,รายละเอียดการคิด!$B$15:$AW$550,46,0)*$H567,0)+IF($E567&lt;&gt;"",VLOOKUP($E567,รายละเอียดการคิด!$B$15:$AW$550,47,0)*$I567,0),IF($E567&lt;&gt;"",VLOOKUP($E567,รายละเอียดการคิด!$H$15:$K$550,4,0)*$H567,0)+IF($E567&lt;&gt;"",VLOOKUP($E567,รายละเอียดการคิด!$H$15:$K$550,4,0)*$I567,0))</f>
        <v>0</v>
      </c>
      <c r="M567" s="307"/>
      <c r="N567" s="307"/>
      <c r="AZ567" s="155"/>
    </row>
    <row r="568" spans="4:52" x14ac:dyDescent="0.25">
      <c r="D568" s="50" t="str">
        <f t="shared" si="32"/>
        <v/>
      </c>
      <c r="E568" s="122"/>
      <c r="F568" s="84"/>
      <c r="G568" s="84"/>
      <c r="H568" s="355"/>
      <c r="I568" s="152"/>
      <c r="J568" s="76">
        <f>IF($D568="Salesman",IF($E568&lt;&gt;"",VLOOKUP($E568,รายละเอียดการคิด!$B$15:$AW$550,28,0)*$H568,0)+IF($E568&lt;&gt;"",VLOOKUP($E568,รายละเอียดการคิด!$B$15:$AW$550,29,0)*$I568,0),IF($E568&lt;&gt;"",VLOOKUP($E568,รายละเอียดการคิด!$H$15:$K$550,2,0)*$H568,0)+IF($E568&lt;&gt;"",VLOOKUP($E568,รายละเอียดการคิด!$H$15:$K$550,2,0)*$I568,0))</f>
        <v>0</v>
      </c>
      <c r="K568" s="76">
        <f>IF($D568="Salesman",IF($E568&lt;&gt;"",VLOOKUP($E568,รายละเอียดการคิด!$B$15:$AW$550,37,0)*$H568,0)+IF($E568&lt;&gt;"",VLOOKUP($E568,รายละเอียดการคิด!$B$15:$AW$550,38,0)*$I568,0),IF($E568&lt;&gt;"",VLOOKUP($E568,รายละเอียดการคิด!$H$15:$K$550,3,0)*$H568,0)+IF($E568&lt;&gt;"",VLOOKUP($E568,รายละเอียดการคิด!$H$15:$K$550,3,0)*$I568,0))</f>
        <v>0</v>
      </c>
      <c r="L568" s="307">
        <f>IF($D568="Salesman",IF($E568&lt;&gt;"",VLOOKUP($E568,รายละเอียดการคิด!$B$15:$AW$550,46,0)*$H568,0)+IF($E568&lt;&gt;"",VLOOKUP($E568,รายละเอียดการคิด!$B$15:$AW$550,47,0)*$I568,0),IF($E568&lt;&gt;"",VLOOKUP($E568,รายละเอียดการคิด!$H$15:$K$550,4,0)*$H568,0)+IF($E568&lt;&gt;"",VLOOKUP($E568,รายละเอียดการคิด!$H$15:$K$550,4,0)*$I568,0))</f>
        <v>0</v>
      </c>
      <c r="M568" s="307"/>
      <c r="N568" s="307"/>
      <c r="AZ568" s="155"/>
    </row>
    <row r="569" spans="4:52" x14ac:dyDescent="0.25">
      <c r="D569" s="50" t="str">
        <f t="shared" si="32"/>
        <v/>
      </c>
      <c r="E569" s="122"/>
      <c r="F569" s="84"/>
      <c r="G569" s="84"/>
      <c r="H569" s="355"/>
      <c r="I569" s="152"/>
      <c r="J569" s="76">
        <f>IF($D569="Salesman",IF($E569&lt;&gt;"",VLOOKUP($E569,รายละเอียดการคิด!$B$15:$AW$550,28,0)*$H569,0)+IF($E569&lt;&gt;"",VLOOKUP($E569,รายละเอียดการคิด!$B$15:$AW$550,29,0)*$I569,0),IF($E569&lt;&gt;"",VLOOKUP($E569,รายละเอียดการคิด!$H$15:$K$550,2,0)*$H569,0)+IF($E569&lt;&gt;"",VLOOKUP($E569,รายละเอียดการคิด!$H$15:$K$550,2,0)*$I569,0))</f>
        <v>0</v>
      </c>
      <c r="K569" s="76">
        <f>IF($D569="Salesman",IF($E569&lt;&gt;"",VLOOKUP($E569,รายละเอียดการคิด!$B$15:$AW$550,37,0)*$H569,0)+IF($E569&lt;&gt;"",VLOOKUP($E569,รายละเอียดการคิด!$B$15:$AW$550,38,0)*$I569,0),IF($E569&lt;&gt;"",VLOOKUP($E569,รายละเอียดการคิด!$H$15:$K$550,3,0)*$H569,0)+IF($E569&lt;&gt;"",VLOOKUP($E569,รายละเอียดการคิด!$H$15:$K$550,3,0)*$I569,0))</f>
        <v>0</v>
      </c>
      <c r="L569" s="307">
        <f>IF($D569="Salesman",IF($E569&lt;&gt;"",VLOOKUP($E569,รายละเอียดการคิด!$B$15:$AW$550,46,0)*$H569,0)+IF($E569&lt;&gt;"",VLOOKUP($E569,รายละเอียดการคิด!$B$15:$AW$550,47,0)*$I569,0),IF($E569&lt;&gt;"",VLOOKUP($E569,รายละเอียดการคิด!$H$15:$K$550,4,0)*$H569,0)+IF($E569&lt;&gt;"",VLOOKUP($E569,รายละเอียดการคิด!$H$15:$K$550,4,0)*$I569,0))</f>
        <v>0</v>
      </c>
      <c r="M569" s="307"/>
      <c r="N569" s="307"/>
      <c r="AZ569" s="155"/>
    </row>
    <row r="570" spans="4:52" x14ac:dyDescent="0.25">
      <c r="D570" s="50" t="str">
        <f t="shared" si="32"/>
        <v/>
      </c>
      <c r="E570" s="122"/>
      <c r="F570" s="84"/>
      <c r="G570" s="84"/>
      <c r="H570" s="355"/>
      <c r="I570" s="152"/>
      <c r="J570" s="76">
        <f>IF($D570="Salesman",IF($E570&lt;&gt;"",VLOOKUP($E570,รายละเอียดการคิด!$B$15:$AW$550,28,0)*$H570,0)+IF($E570&lt;&gt;"",VLOOKUP($E570,รายละเอียดการคิด!$B$15:$AW$550,29,0)*$I570,0),IF($E570&lt;&gt;"",VLOOKUP($E570,รายละเอียดการคิด!$H$15:$K$550,2,0)*$H570,0)+IF($E570&lt;&gt;"",VLOOKUP($E570,รายละเอียดการคิด!$H$15:$K$550,2,0)*$I570,0))</f>
        <v>0</v>
      </c>
      <c r="K570" s="76">
        <f>IF($D570="Salesman",IF($E570&lt;&gt;"",VLOOKUP($E570,รายละเอียดการคิด!$B$15:$AW$550,37,0)*$H570,0)+IF($E570&lt;&gt;"",VLOOKUP($E570,รายละเอียดการคิด!$B$15:$AW$550,38,0)*$I570,0),IF($E570&lt;&gt;"",VLOOKUP($E570,รายละเอียดการคิด!$H$15:$K$550,3,0)*$H570,0)+IF($E570&lt;&gt;"",VLOOKUP($E570,รายละเอียดการคิด!$H$15:$K$550,3,0)*$I570,0))</f>
        <v>0</v>
      </c>
      <c r="L570" s="307">
        <f>IF($D570="Salesman",IF($E570&lt;&gt;"",VLOOKUP($E570,รายละเอียดการคิด!$B$15:$AW$550,46,0)*$H570,0)+IF($E570&lt;&gt;"",VLOOKUP($E570,รายละเอียดการคิด!$B$15:$AW$550,47,0)*$I570,0),IF($E570&lt;&gt;"",VLOOKUP($E570,รายละเอียดการคิด!$H$15:$K$550,4,0)*$H570,0)+IF($E570&lt;&gt;"",VLOOKUP($E570,รายละเอียดการคิด!$H$15:$K$550,4,0)*$I570,0))</f>
        <v>0</v>
      </c>
      <c r="M570" s="307"/>
      <c r="N570" s="307"/>
      <c r="AZ570" s="155"/>
    </row>
    <row r="571" spans="4:52" x14ac:dyDescent="0.25">
      <c r="D571" s="50" t="str">
        <f t="shared" si="32"/>
        <v/>
      </c>
      <c r="E571" s="122"/>
      <c r="F571" s="84"/>
      <c r="G571" s="84"/>
      <c r="H571" s="355"/>
      <c r="I571" s="152"/>
      <c r="J571" s="76">
        <f>IF($D571="Salesman",IF($E571&lt;&gt;"",VLOOKUP($E571,รายละเอียดการคิด!$B$15:$AW$550,28,0)*$H571,0)+IF($E571&lt;&gt;"",VLOOKUP($E571,รายละเอียดการคิด!$B$15:$AW$550,29,0)*$I571,0),IF($E571&lt;&gt;"",VLOOKUP($E571,รายละเอียดการคิด!$H$15:$K$550,2,0)*$H571,0)+IF($E571&lt;&gt;"",VLOOKUP($E571,รายละเอียดการคิด!$H$15:$K$550,2,0)*$I571,0))</f>
        <v>0</v>
      </c>
      <c r="K571" s="76">
        <f>IF($D571="Salesman",IF($E571&lt;&gt;"",VLOOKUP($E571,รายละเอียดการคิด!$B$15:$AW$550,37,0)*$H571,0)+IF($E571&lt;&gt;"",VLOOKUP($E571,รายละเอียดการคิด!$B$15:$AW$550,38,0)*$I571,0),IF($E571&lt;&gt;"",VLOOKUP($E571,รายละเอียดการคิด!$H$15:$K$550,3,0)*$H571,0)+IF($E571&lt;&gt;"",VLOOKUP($E571,รายละเอียดการคิด!$H$15:$K$550,3,0)*$I571,0))</f>
        <v>0</v>
      </c>
      <c r="L571" s="307">
        <f>IF($D571="Salesman",IF($E571&lt;&gt;"",VLOOKUP($E571,รายละเอียดการคิด!$B$15:$AW$550,46,0)*$H571,0)+IF($E571&lt;&gt;"",VLOOKUP($E571,รายละเอียดการคิด!$B$15:$AW$550,47,0)*$I571,0),IF($E571&lt;&gt;"",VLOOKUP($E571,รายละเอียดการคิด!$H$15:$K$550,4,0)*$H571,0)+IF($E571&lt;&gt;"",VLOOKUP($E571,รายละเอียดการคิด!$H$15:$K$550,4,0)*$I571,0))</f>
        <v>0</v>
      </c>
      <c r="M571" s="307"/>
      <c r="N571" s="307"/>
      <c r="AZ571" s="155"/>
    </row>
    <row r="572" spans="4:52" x14ac:dyDescent="0.25">
      <c r="D572" s="50" t="str">
        <f t="shared" si="32"/>
        <v/>
      </c>
      <c r="E572" s="122"/>
      <c r="F572" s="84"/>
      <c r="G572" s="84"/>
      <c r="H572" s="355"/>
      <c r="I572" s="152"/>
      <c r="J572" s="76">
        <f>IF($D572="Salesman",IF($E572&lt;&gt;"",VLOOKUP($E572,รายละเอียดการคิด!$B$15:$AW$550,28,0)*$H572,0)+IF($E572&lt;&gt;"",VLOOKUP($E572,รายละเอียดการคิด!$B$15:$AW$550,29,0)*$I572,0),IF($E572&lt;&gt;"",VLOOKUP($E572,รายละเอียดการคิด!$H$15:$K$550,2,0)*$H572,0)+IF($E572&lt;&gt;"",VLOOKUP($E572,รายละเอียดการคิด!$H$15:$K$550,2,0)*$I572,0))</f>
        <v>0</v>
      </c>
      <c r="K572" s="76">
        <f>IF($D572="Salesman",IF($E572&lt;&gt;"",VLOOKUP($E572,รายละเอียดการคิด!$B$15:$AW$550,37,0)*$H572,0)+IF($E572&lt;&gt;"",VLOOKUP($E572,รายละเอียดการคิด!$B$15:$AW$550,38,0)*$I572,0),IF($E572&lt;&gt;"",VLOOKUP($E572,รายละเอียดการคิด!$H$15:$K$550,3,0)*$H572,0)+IF($E572&lt;&gt;"",VLOOKUP($E572,รายละเอียดการคิด!$H$15:$K$550,3,0)*$I572,0))</f>
        <v>0</v>
      </c>
      <c r="L572" s="307">
        <f>IF($D572="Salesman",IF($E572&lt;&gt;"",VLOOKUP($E572,รายละเอียดการคิด!$B$15:$AW$550,46,0)*$H572,0)+IF($E572&lt;&gt;"",VLOOKUP($E572,รายละเอียดการคิด!$B$15:$AW$550,47,0)*$I572,0),IF($E572&lt;&gt;"",VLOOKUP($E572,รายละเอียดการคิด!$H$15:$K$550,4,0)*$H572,0)+IF($E572&lt;&gt;"",VLOOKUP($E572,รายละเอียดการคิด!$H$15:$K$550,4,0)*$I572,0))</f>
        <v>0</v>
      </c>
      <c r="M572" s="307"/>
      <c r="N572" s="307"/>
      <c r="AZ572" s="155"/>
    </row>
    <row r="573" spans="4:52" x14ac:dyDescent="0.25">
      <c r="D573" s="50" t="str">
        <f t="shared" si="32"/>
        <v/>
      </c>
      <c r="E573" s="122"/>
      <c r="F573" s="84"/>
      <c r="G573" s="84"/>
      <c r="H573" s="355"/>
      <c r="I573" s="152"/>
      <c r="J573" s="76">
        <f>IF($D573="Salesman",IF($E573&lt;&gt;"",VLOOKUP($E573,รายละเอียดการคิด!$B$15:$AW$550,28,0)*$H573,0)+IF($E573&lt;&gt;"",VLOOKUP($E573,รายละเอียดการคิด!$B$15:$AW$550,29,0)*$I573,0),IF($E573&lt;&gt;"",VLOOKUP($E573,รายละเอียดการคิด!$H$15:$K$550,2,0)*$H573,0)+IF($E573&lt;&gt;"",VLOOKUP($E573,รายละเอียดการคิด!$H$15:$K$550,2,0)*$I573,0))</f>
        <v>0</v>
      </c>
      <c r="K573" s="76">
        <f>IF($D573="Salesman",IF($E573&lt;&gt;"",VLOOKUP($E573,รายละเอียดการคิด!$B$15:$AW$550,37,0)*$H573,0)+IF($E573&lt;&gt;"",VLOOKUP($E573,รายละเอียดการคิด!$B$15:$AW$550,38,0)*$I573,0),IF($E573&lt;&gt;"",VLOOKUP($E573,รายละเอียดการคิด!$H$15:$K$550,3,0)*$H573,0)+IF($E573&lt;&gt;"",VLOOKUP($E573,รายละเอียดการคิด!$H$15:$K$550,3,0)*$I573,0))</f>
        <v>0</v>
      </c>
      <c r="L573" s="307">
        <f>IF($D573="Salesman",IF($E573&lt;&gt;"",VLOOKUP($E573,รายละเอียดการคิด!$B$15:$AW$550,46,0)*$H573,0)+IF($E573&lt;&gt;"",VLOOKUP($E573,รายละเอียดการคิด!$B$15:$AW$550,47,0)*$I573,0),IF($E573&lt;&gt;"",VLOOKUP($E573,รายละเอียดการคิด!$H$15:$K$550,4,0)*$H573,0)+IF($E573&lt;&gt;"",VLOOKUP($E573,รายละเอียดการคิด!$H$15:$K$550,4,0)*$I573,0))</f>
        <v>0</v>
      </c>
      <c r="M573" s="307"/>
      <c r="N573" s="307"/>
      <c r="AZ573" s="155"/>
    </row>
    <row r="574" spans="4:52" x14ac:dyDescent="0.25">
      <c r="D574" s="50" t="str">
        <f t="shared" si="32"/>
        <v/>
      </c>
      <c r="E574" s="122"/>
      <c r="F574" s="84"/>
      <c r="G574" s="84"/>
      <c r="H574" s="355"/>
      <c r="I574" s="152"/>
      <c r="J574" s="76">
        <f>IF($D574="Salesman",IF($E574&lt;&gt;"",VLOOKUP($E574,รายละเอียดการคิด!$B$15:$AW$550,28,0)*$H574,0)+IF($E574&lt;&gt;"",VLOOKUP($E574,รายละเอียดการคิด!$B$15:$AW$550,29,0)*$I574,0),IF($E574&lt;&gt;"",VLOOKUP($E574,รายละเอียดการคิด!$H$15:$K$550,2,0)*$H574,0)+IF($E574&lt;&gt;"",VLOOKUP($E574,รายละเอียดการคิด!$H$15:$K$550,2,0)*$I574,0))</f>
        <v>0</v>
      </c>
      <c r="K574" s="76">
        <f>IF($D574="Salesman",IF($E574&lt;&gt;"",VLOOKUP($E574,รายละเอียดการคิด!$B$15:$AW$550,37,0)*$H574,0)+IF($E574&lt;&gt;"",VLOOKUP($E574,รายละเอียดการคิด!$B$15:$AW$550,38,0)*$I574,0),IF($E574&lt;&gt;"",VLOOKUP($E574,รายละเอียดการคิด!$H$15:$K$550,3,0)*$H574,0)+IF($E574&lt;&gt;"",VLOOKUP($E574,รายละเอียดการคิด!$H$15:$K$550,3,0)*$I574,0))</f>
        <v>0</v>
      </c>
      <c r="L574" s="307">
        <f>IF($D574="Salesman",IF($E574&lt;&gt;"",VLOOKUP($E574,รายละเอียดการคิด!$B$15:$AW$550,46,0)*$H574,0)+IF($E574&lt;&gt;"",VLOOKUP($E574,รายละเอียดการคิด!$B$15:$AW$550,47,0)*$I574,0),IF($E574&lt;&gt;"",VLOOKUP($E574,รายละเอียดการคิด!$H$15:$K$550,4,0)*$H574,0)+IF($E574&lt;&gt;"",VLOOKUP($E574,รายละเอียดการคิด!$H$15:$K$550,4,0)*$I574,0))</f>
        <v>0</v>
      </c>
      <c r="M574" s="307"/>
      <c r="N574" s="307"/>
      <c r="AZ574" s="155"/>
    </row>
    <row r="575" spans="4:52" x14ac:dyDescent="0.25">
      <c r="D575" s="50" t="str">
        <f t="shared" si="32"/>
        <v/>
      </c>
      <c r="E575" s="122"/>
      <c r="F575" s="84"/>
      <c r="G575" s="84"/>
      <c r="H575" s="355"/>
      <c r="I575" s="152"/>
      <c r="J575" s="76">
        <f>IF($D575="Salesman",IF($E575&lt;&gt;"",VLOOKUP($E575,รายละเอียดการคิด!$B$15:$AW$550,28,0)*$H575,0)+IF($E575&lt;&gt;"",VLOOKUP($E575,รายละเอียดการคิด!$B$15:$AW$550,29,0)*$I575,0),IF($E575&lt;&gt;"",VLOOKUP($E575,รายละเอียดการคิด!$H$15:$K$550,2,0)*$H575,0)+IF($E575&lt;&gt;"",VLOOKUP($E575,รายละเอียดการคิด!$H$15:$K$550,2,0)*$I575,0))</f>
        <v>0</v>
      </c>
      <c r="K575" s="76">
        <f>IF($D575="Salesman",IF($E575&lt;&gt;"",VLOOKUP($E575,รายละเอียดการคิด!$B$15:$AW$550,37,0)*$H575,0)+IF($E575&lt;&gt;"",VLOOKUP($E575,รายละเอียดการคิด!$B$15:$AW$550,38,0)*$I575,0),IF($E575&lt;&gt;"",VLOOKUP($E575,รายละเอียดการคิด!$H$15:$K$550,3,0)*$H575,0)+IF($E575&lt;&gt;"",VLOOKUP($E575,รายละเอียดการคิด!$H$15:$K$550,3,0)*$I575,0))</f>
        <v>0</v>
      </c>
      <c r="L575" s="307">
        <f>IF($D575="Salesman",IF($E575&lt;&gt;"",VLOOKUP($E575,รายละเอียดการคิด!$B$15:$AW$550,46,0)*$H575,0)+IF($E575&lt;&gt;"",VLOOKUP($E575,รายละเอียดการคิด!$B$15:$AW$550,47,0)*$I575,0),IF($E575&lt;&gt;"",VLOOKUP($E575,รายละเอียดการคิด!$H$15:$K$550,4,0)*$H575,0)+IF($E575&lt;&gt;"",VLOOKUP($E575,รายละเอียดการคิด!$H$15:$K$550,4,0)*$I575,0))</f>
        <v>0</v>
      </c>
      <c r="M575" s="307"/>
      <c r="N575" s="307"/>
      <c r="AZ575" s="155"/>
    </row>
    <row r="576" spans="4:52" x14ac:dyDescent="0.25">
      <c r="D576" s="50" t="str">
        <f t="shared" si="32"/>
        <v/>
      </c>
      <c r="E576" s="122"/>
      <c r="F576" s="84"/>
      <c r="G576" s="84"/>
      <c r="H576" s="355"/>
      <c r="I576" s="152"/>
      <c r="J576" s="76">
        <f>IF($D576="Salesman",IF($E576&lt;&gt;"",VLOOKUP($E576,รายละเอียดการคิด!$B$15:$AW$550,28,0)*$H576,0)+IF($E576&lt;&gt;"",VLOOKUP($E576,รายละเอียดการคิด!$B$15:$AW$550,29,0)*$I576,0),IF($E576&lt;&gt;"",VLOOKUP($E576,รายละเอียดการคิด!$H$15:$K$550,2,0)*$H576,0)+IF($E576&lt;&gt;"",VLOOKUP($E576,รายละเอียดการคิด!$H$15:$K$550,2,0)*$I576,0))</f>
        <v>0</v>
      </c>
      <c r="K576" s="76">
        <f>IF($D576="Salesman",IF($E576&lt;&gt;"",VLOOKUP($E576,รายละเอียดการคิด!$B$15:$AW$550,37,0)*$H576,0)+IF($E576&lt;&gt;"",VLOOKUP($E576,รายละเอียดการคิด!$B$15:$AW$550,38,0)*$I576,0),IF($E576&lt;&gt;"",VLOOKUP($E576,รายละเอียดการคิด!$H$15:$K$550,3,0)*$H576,0)+IF($E576&lt;&gt;"",VLOOKUP($E576,รายละเอียดการคิด!$H$15:$K$550,3,0)*$I576,0))</f>
        <v>0</v>
      </c>
      <c r="L576" s="307">
        <f>IF($D576="Salesman",IF($E576&lt;&gt;"",VLOOKUP($E576,รายละเอียดการคิด!$B$15:$AW$550,46,0)*$H576,0)+IF($E576&lt;&gt;"",VLOOKUP($E576,รายละเอียดการคิด!$B$15:$AW$550,47,0)*$I576,0),IF($E576&lt;&gt;"",VLOOKUP($E576,รายละเอียดการคิด!$H$15:$K$550,4,0)*$H576,0)+IF($E576&lt;&gt;"",VLOOKUP($E576,รายละเอียดการคิด!$H$15:$K$550,4,0)*$I576,0))</f>
        <v>0</v>
      </c>
      <c r="M576" s="307"/>
      <c r="N576" s="307"/>
      <c r="AZ576" s="155"/>
    </row>
    <row r="577" spans="4:52" x14ac:dyDescent="0.25">
      <c r="D577" s="50" t="str">
        <f t="shared" si="32"/>
        <v/>
      </c>
      <c r="E577" s="122"/>
      <c r="F577" s="84"/>
      <c r="G577" s="84"/>
      <c r="H577" s="355"/>
      <c r="I577" s="152"/>
      <c r="J577" s="76">
        <f>IF($D577="Salesman",IF($E577&lt;&gt;"",VLOOKUP($E577,รายละเอียดการคิด!$B$15:$AW$550,28,0)*$H577,0)+IF($E577&lt;&gt;"",VLOOKUP($E577,รายละเอียดการคิด!$B$15:$AW$550,29,0)*$I577,0),IF($E577&lt;&gt;"",VLOOKUP($E577,รายละเอียดการคิด!$H$15:$K$550,2,0)*$H577,0)+IF($E577&lt;&gt;"",VLOOKUP($E577,รายละเอียดการคิด!$H$15:$K$550,2,0)*$I577,0))</f>
        <v>0</v>
      </c>
      <c r="K577" s="76">
        <f>IF($D577="Salesman",IF($E577&lt;&gt;"",VLOOKUP($E577,รายละเอียดการคิด!$B$15:$AW$550,37,0)*$H577,0)+IF($E577&lt;&gt;"",VLOOKUP($E577,รายละเอียดการคิด!$B$15:$AW$550,38,0)*$I577,0),IF($E577&lt;&gt;"",VLOOKUP($E577,รายละเอียดการคิด!$H$15:$K$550,3,0)*$H577,0)+IF($E577&lt;&gt;"",VLOOKUP($E577,รายละเอียดการคิด!$H$15:$K$550,3,0)*$I577,0))</f>
        <v>0</v>
      </c>
      <c r="L577" s="307">
        <f>IF($D577="Salesman",IF($E577&lt;&gt;"",VLOOKUP($E577,รายละเอียดการคิด!$B$15:$AW$550,46,0)*$H577,0)+IF($E577&lt;&gt;"",VLOOKUP($E577,รายละเอียดการคิด!$B$15:$AW$550,47,0)*$I577,0),IF($E577&lt;&gt;"",VLOOKUP($E577,รายละเอียดการคิด!$H$15:$K$550,4,0)*$H577,0)+IF($E577&lt;&gt;"",VLOOKUP($E577,รายละเอียดการคิด!$H$15:$K$550,4,0)*$I577,0))</f>
        <v>0</v>
      </c>
      <c r="M577" s="307"/>
      <c r="N577" s="307"/>
      <c r="AZ577" s="155"/>
    </row>
    <row r="578" spans="4:52" x14ac:dyDescent="0.25">
      <c r="D578" s="50" t="str">
        <f t="shared" si="32"/>
        <v/>
      </c>
      <c r="E578" s="122"/>
      <c r="F578" s="84"/>
      <c r="G578" s="84"/>
      <c r="H578" s="355"/>
      <c r="I578" s="152"/>
      <c r="J578" s="76">
        <f>IF($D578="Salesman",IF($E578&lt;&gt;"",VLOOKUP($E578,รายละเอียดการคิด!$B$15:$AW$550,28,0)*$H578,0)+IF($E578&lt;&gt;"",VLOOKUP($E578,รายละเอียดการคิด!$B$15:$AW$550,29,0)*$I578,0),IF($E578&lt;&gt;"",VLOOKUP($E578,รายละเอียดการคิด!$H$15:$K$550,2,0)*$H578,0)+IF($E578&lt;&gt;"",VLOOKUP($E578,รายละเอียดการคิด!$H$15:$K$550,2,0)*$I578,0))</f>
        <v>0</v>
      </c>
      <c r="K578" s="76">
        <f>IF($D578="Salesman",IF($E578&lt;&gt;"",VLOOKUP($E578,รายละเอียดการคิด!$B$15:$AW$550,37,0)*$H578,0)+IF($E578&lt;&gt;"",VLOOKUP($E578,รายละเอียดการคิด!$B$15:$AW$550,38,0)*$I578,0),IF($E578&lt;&gt;"",VLOOKUP($E578,รายละเอียดการคิด!$H$15:$K$550,3,0)*$H578,0)+IF($E578&lt;&gt;"",VLOOKUP($E578,รายละเอียดการคิด!$H$15:$K$550,3,0)*$I578,0))</f>
        <v>0</v>
      </c>
      <c r="L578" s="307">
        <f>IF($D578="Salesman",IF($E578&lt;&gt;"",VLOOKUP($E578,รายละเอียดการคิด!$B$15:$AW$550,46,0)*$H578,0)+IF($E578&lt;&gt;"",VLOOKUP($E578,รายละเอียดการคิด!$B$15:$AW$550,47,0)*$I578,0),IF($E578&lt;&gt;"",VLOOKUP($E578,รายละเอียดการคิด!$H$15:$K$550,4,0)*$H578,0)+IF($E578&lt;&gt;"",VLOOKUP($E578,รายละเอียดการคิด!$H$15:$K$550,4,0)*$I578,0))</f>
        <v>0</v>
      </c>
      <c r="M578" s="307"/>
      <c r="N578" s="307"/>
      <c r="AZ578" s="155"/>
    </row>
    <row r="579" spans="4:52" x14ac:dyDescent="0.25">
      <c r="D579" s="50" t="str">
        <f t="shared" si="32"/>
        <v/>
      </c>
      <c r="E579" s="122"/>
      <c r="F579" s="84"/>
      <c r="G579" s="84"/>
      <c r="H579" s="355"/>
      <c r="I579" s="152"/>
      <c r="J579" s="76">
        <f>IF($D579="Salesman",IF($E579&lt;&gt;"",VLOOKUP($E579,รายละเอียดการคิด!$B$15:$AW$550,28,0)*$H579,0)+IF($E579&lt;&gt;"",VLOOKUP($E579,รายละเอียดการคิด!$B$15:$AW$550,29,0)*$I579,0),IF($E579&lt;&gt;"",VLOOKUP($E579,รายละเอียดการคิด!$H$15:$K$550,2,0)*$H579,0)+IF($E579&lt;&gt;"",VLOOKUP($E579,รายละเอียดการคิด!$H$15:$K$550,2,0)*$I579,0))</f>
        <v>0</v>
      </c>
      <c r="K579" s="76">
        <f>IF($D579="Salesman",IF($E579&lt;&gt;"",VLOOKUP($E579,รายละเอียดการคิด!$B$15:$AW$550,37,0)*$H579,0)+IF($E579&lt;&gt;"",VLOOKUP($E579,รายละเอียดการคิด!$B$15:$AW$550,38,0)*$I579,0),IF($E579&lt;&gt;"",VLOOKUP($E579,รายละเอียดการคิด!$H$15:$K$550,3,0)*$H579,0)+IF($E579&lt;&gt;"",VLOOKUP($E579,รายละเอียดการคิด!$H$15:$K$550,3,0)*$I579,0))</f>
        <v>0</v>
      </c>
      <c r="L579" s="307">
        <f>IF($D579="Salesman",IF($E579&lt;&gt;"",VLOOKUP($E579,รายละเอียดการคิด!$B$15:$AW$550,46,0)*$H579,0)+IF($E579&lt;&gt;"",VLOOKUP($E579,รายละเอียดการคิด!$B$15:$AW$550,47,0)*$I579,0),IF($E579&lt;&gt;"",VLOOKUP($E579,รายละเอียดการคิด!$H$15:$K$550,4,0)*$H579,0)+IF($E579&lt;&gt;"",VLOOKUP($E579,รายละเอียดการคิด!$H$15:$K$550,4,0)*$I579,0))</f>
        <v>0</v>
      </c>
      <c r="M579" s="307"/>
      <c r="N579" s="307"/>
      <c r="AZ579" s="155"/>
    </row>
    <row r="580" spans="4:52" x14ac:dyDescent="0.25">
      <c r="D580" s="50" t="str">
        <f t="shared" si="32"/>
        <v/>
      </c>
      <c r="E580" s="122"/>
      <c r="F580" s="84"/>
      <c r="G580" s="84"/>
      <c r="H580" s="355"/>
      <c r="I580" s="152"/>
      <c r="J580" s="76">
        <f>IF($D580="Salesman",IF($E580&lt;&gt;"",VLOOKUP($E580,รายละเอียดการคิด!$B$15:$AW$550,28,0)*$H580,0)+IF($E580&lt;&gt;"",VLOOKUP($E580,รายละเอียดการคิด!$B$15:$AW$550,29,0)*$I580,0),IF($E580&lt;&gt;"",VLOOKUP($E580,รายละเอียดการคิด!$H$15:$K$550,2,0)*$H580,0)+IF($E580&lt;&gt;"",VLOOKUP($E580,รายละเอียดการคิด!$H$15:$K$550,2,0)*$I580,0))</f>
        <v>0</v>
      </c>
      <c r="K580" s="76">
        <f>IF($D580="Salesman",IF($E580&lt;&gt;"",VLOOKUP($E580,รายละเอียดการคิด!$B$15:$AW$550,37,0)*$H580,0)+IF($E580&lt;&gt;"",VLOOKUP($E580,รายละเอียดการคิด!$B$15:$AW$550,38,0)*$I580,0),IF($E580&lt;&gt;"",VLOOKUP($E580,รายละเอียดการคิด!$H$15:$K$550,3,0)*$H580,0)+IF($E580&lt;&gt;"",VLOOKUP($E580,รายละเอียดการคิด!$H$15:$K$550,3,0)*$I580,0))</f>
        <v>0</v>
      </c>
      <c r="L580" s="307">
        <f>IF($D580="Salesman",IF($E580&lt;&gt;"",VLOOKUP($E580,รายละเอียดการคิด!$B$15:$AW$550,46,0)*$H580,0)+IF($E580&lt;&gt;"",VLOOKUP($E580,รายละเอียดการคิด!$B$15:$AW$550,47,0)*$I580,0),IF($E580&lt;&gt;"",VLOOKUP($E580,รายละเอียดการคิด!$H$15:$K$550,4,0)*$H580,0)+IF($E580&lt;&gt;"",VLOOKUP($E580,รายละเอียดการคิด!$H$15:$K$550,4,0)*$I580,0))</f>
        <v>0</v>
      </c>
      <c r="M580" s="307"/>
      <c r="N580" s="307"/>
      <c r="AZ580" s="155"/>
    </row>
    <row r="581" spans="4:52" x14ac:dyDescent="0.25">
      <c r="D581" s="50" t="str">
        <f t="shared" si="32"/>
        <v/>
      </c>
      <c r="E581" s="122"/>
      <c r="F581" s="84"/>
      <c r="G581" s="84"/>
      <c r="H581" s="355"/>
      <c r="I581" s="152"/>
      <c r="J581" s="76">
        <f>IF($D581="Salesman",IF($E581&lt;&gt;"",VLOOKUP($E581,รายละเอียดการคิด!$B$15:$AW$550,28,0)*$H581,0)+IF($E581&lt;&gt;"",VLOOKUP($E581,รายละเอียดการคิด!$B$15:$AW$550,29,0)*$I581,0),IF($E581&lt;&gt;"",VLOOKUP($E581,รายละเอียดการคิด!$H$15:$K$550,2,0)*$H581,0)+IF($E581&lt;&gt;"",VLOOKUP($E581,รายละเอียดการคิด!$H$15:$K$550,2,0)*$I581,0))</f>
        <v>0</v>
      </c>
      <c r="K581" s="76">
        <f>IF($D581="Salesman",IF($E581&lt;&gt;"",VLOOKUP($E581,รายละเอียดการคิด!$B$15:$AW$550,37,0)*$H581,0)+IF($E581&lt;&gt;"",VLOOKUP($E581,รายละเอียดการคิด!$B$15:$AW$550,38,0)*$I581,0),IF($E581&lt;&gt;"",VLOOKUP($E581,รายละเอียดการคิด!$H$15:$K$550,3,0)*$H581,0)+IF($E581&lt;&gt;"",VLOOKUP($E581,รายละเอียดการคิด!$H$15:$K$550,3,0)*$I581,0))</f>
        <v>0</v>
      </c>
      <c r="L581" s="307">
        <f>IF($D581="Salesman",IF($E581&lt;&gt;"",VLOOKUP($E581,รายละเอียดการคิด!$B$15:$AW$550,46,0)*$H581,0)+IF($E581&lt;&gt;"",VLOOKUP($E581,รายละเอียดการคิด!$B$15:$AW$550,47,0)*$I581,0),IF($E581&lt;&gt;"",VLOOKUP($E581,รายละเอียดการคิด!$H$15:$K$550,4,0)*$H581,0)+IF($E581&lt;&gt;"",VLOOKUP($E581,รายละเอียดการคิด!$H$15:$K$550,4,0)*$I581,0))</f>
        <v>0</v>
      </c>
      <c r="M581" s="307"/>
      <c r="N581" s="307"/>
      <c r="AZ581" s="155"/>
    </row>
    <row r="582" spans="4:52" x14ac:dyDescent="0.25">
      <c r="D582" s="50" t="str">
        <f t="shared" si="32"/>
        <v/>
      </c>
      <c r="E582" s="122"/>
      <c r="F582" s="84"/>
      <c r="G582" s="84"/>
      <c r="H582" s="355"/>
      <c r="I582" s="152"/>
      <c r="J582" s="76">
        <f>IF($D582="Salesman",IF($E582&lt;&gt;"",VLOOKUP($E582,รายละเอียดการคิด!$B$15:$AW$550,28,0)*$H582,0)+IF($E582&lt;&gt;"",VLOOKUP($E582,รายละเอียดการคิด!$B$15:$AW$550,29,0)*$I582,0),IF($E582&lt;&gt;"",VLOOKUP($E582,รายละเอียดการคิด!$H$15:$K$550,2,0)*$H582,0)+IF($E582&lt;&gt;"",VLOOKUP($E582,รายละเอียดการคิด!$H$15:$K$550,2,0)*$I582,0))</f>
        <v>0</v>
      </c>
      <c r="K582" s="76">
        <f>IF($D582="Salesman",IF($E582&lt;&gt;"",VLOOKUP($E582,รายละเอียดการคิด!$B$15:$AW$550,37,0)*$H582,0)+IF($E582&lt;&gt;"",VLOOKUP($E582,รายละเอียดการคิด!$B$15:$AW$550,38,0)*$I582,0),IF($E582&lt;&gt;"",VLOOKUP($E582,รายละเอียดการคิด!$H$15:$K$550,3,0)*$H582,0)+IF($E582&lt;&gt;"",VLOOKUP($E582,รายละเอียดการคิด!$H$15:$K$550,3,0)*$I582,0))</f>
        <v>0</v>
      </c>
      <c r="L582" s="307">
        <f>IF($D582="Salesman",IF($E582&lt;&gt;"",VLOOKUP($E582,รายละเอียดการคิด!$B$15:$AW$550,46,0)*$H582,0)+IF($E582&lt;&gt;"",VLOOKUP($E582,รายละเอียดการคิด!$B$15:$AW$550,47,0)*$I582,0),IF($E582&lt;&gt;"",VLOOKUP($E582,รายละเอียดการคิด!$H$15:$K$550,4,0)*$H582,0)+IF($E582&lt;&gt;"",VLOOKUP($E582,รายละเอียดการคิด!$H$15:$K$550,4,0)*$I582,0))</f>
        <v>0</v>
      </c>
      <c r="M582" s="307"/>
      <c r="N582" s="307"/>
      <c r="AZ582" s="155"/>
    </row>
    <row r="583" spans="4:52" x14ac:dyDescent="0.25">
      <c r="D583" s="50" t="str">
        <f t="shared" si="32"/>
        <v/>
      </c>
      <c r="E583" s="122"/>
      <c r="F583" s="84"/>
      <c r="G583" s="84"/>
      <c r="H583" s="355"/>
      <c r="I583" s="152"/>
      <c r="J583" s="76">
        <f>IF($D583="Salesman",IF($E583&lt;&gt;"",VLOOKUP($E583,รายละเอียดการคิด!$B$15:$AW$550,28,0)*$H583,0)+IF($E583&lt;&gt;"",VLOOKUP($E583,รายละเอียดการคิด!$B$15:$AW$550,29,0)*$I583,0),IF($E583&lt;&gt;"",VLOOKUP($E583,รายละเอียดการคิด!$H$15:$K$550,2,0)*$H583,0)+IF($E583&lt;&gt;"",VLOOKUP($E583,รายละเอียดการคิด!$H$15:$K$550,2,0)*$I583,0))</f>
        <v>0</v>
      </c>
      <c r="K583" s="76">
        <f>IF($D583="Salesman",IF($E583&lt;&gt;"",VLOOKUP($E583,รายละเอียดการคิด!$B$15:$AW$550,37,0)*$H583,0)+IF($E583&lt;&gt;"",VLOOKUP($E583,รายละเอียดการคิด!$B$15:$AW$550,38,0)*$I583,0),IF($E583&lt;&gt;"",VLOOKUP($E583,รายละเอียดการคิด!$H$15:$K$550,3,0)*$H583,0)+IF($E583&lt;&gt;"",VLOOKUP($E583,รายละเอียดการคิด!$H$15:$K$550,3,0)*$I583,0))</f>
        <v>0</v>
      </c>
      <c r="L583" s="307">
        <f>IF($D583="Salesman",IF($E583&lt;&gt;"",VLOOKUP($E583,รายละเอียดการคิด!$B$15:$AW$550,46,0)*$H583,0)+IF($E583&lt;&gt;"",VLOOKUP($E583,รายละเอียดการคิด!$B$15:$AW$550,47,0)*$I583,0),IF($E583&lt;&gt;"",VLOOKUP($E583,รายละเอียดการคิด!$H$15:$K$550,4,0)*$H583,0)+IF($E583&lt;&gt;"",VLOOKUP($E583,รายละเอียดการคิด!$H$15:$K$550,4,0)*$I583,0))</f>
        <v>0</v>
      </c>
      <c r="M583" s="307"/>
      <c r="N583" s="307"/>
      <c r="AZ583" s="155"/>
    </row>
    <row r="584" spans="4:52" x14ac:dyDescent="0.25">
      <c r="D584" s="50" t="str">
        <f t="shared" si="32"/>
        <v/>
      </c>
      <c r="E584" s="122"/>
      <c r="F584" s="84"/>
      <c r="G584" s="84"/>
      <c r="H584" s="355"/>
      <c r="I584" s="152"/>
      <c r="J584" s="76">
        <f>IF($D584="Salesman",IF($E584&lt;&gt;"",VLOOKUP($E584,รายละเอียดการคิด!$B$15:$AW$550,28,0)*$H584,0)+IF($E584&lt;&gt;"",VLOOKUP($E584,รายละเอียดการคิด!$B$15:$AW$550,29,0)*$I584,0),IF($E584&lt;&gt;"",VLOOKUP($E584,รายละเอียดการคิด!$H$15:$K$550,2,0)*$H584,0)+IF($E584&lt;&gt;"",VLOOKUP($E584,รายละเอียดการคิด!$H$15:$K$550,2,0)*$I584,0))</f>
        <v>0</v>
      </c>
      <c r="K584" s="76">
        <f>IF($D584="Salesman",IF($E584&lt;&gt;"",VLOOKUP($E584,รายละเอียดการคิด!$B$15:$AW$550,37,0)*$H584,0)+IF($E584&lt;&gt;"",VLOOKUP($E584,รายละเอียดการคิด!$B$15:$AW$550,38,0)*$I584,0),IF($E584&lt;&gt;"",VLOOKUP($E584,รายละเอียดการคิด!$H$15:$K$550,3,0)*$H584,0)+IF($E584&lt;&gt;"",VLOOKUP($E584,รายละเอียดการคิด!$H$15:$K$550,3,0)*$I584,0))</f>
        <v>0</v>
      </c>
      <c r="L584" s="307">
        <f>IF($D584="Salesman",IF($E584&lt;&gt;"",VLOOKUP($E584,รายละเอียดการคิด!$B$15:$AW$550,46,0)*$H584,0)+IF($E584&lt;&gt;"",VLOOKUP($E584,รายละเอียดการคิด!$B$15:$AW$550,47,0)*$I584,0),IF($E584&lt;&gt;"",VLOOKUP($E584,รายละเอียดการคิด!$H$15:$K$550,4,0)*$H584,0)+IF($E584&lt;&gt;"",VLOOKUP($E584,รายละเอียดการคิด!$H$15:$K$550,4,0)*$I584,0))</f>
        <v>0</v>
      </c>
      <c r="M584" s="307"/>
      <c r="N584" s="307"/>
      <c r="AZ584" s="155"/>
    </row>
    <row r="585" spans="4:52" x14ac:dyDescent="0.25">
      <c r="D585" s="50" t="str">
        <f t="shared" si="32"/>
        <v/>
      </c>
      <c r="E585" s="122"/>
      <c r="F585" s="84"/>
      <c r="G585" s="84"/>
      <c r="H585" s="355"/>
      <c r="I585" s="152"/>
      <c r="J585" s="76">
        <f>IF($D585="Salesman",IF($E585&lt;&gt;"",VLOOKUP($E585,รายละเอียดการคิด!$B$15:$AW$550,28,0)*$H585,0)+IF($E585&lt;&gt;"",VLOOKUP($E585,รายละเอียดการคิด!$B$15:$AW$550,29,0)*$I585,0),IF($E585&lt;&gt;"",VLOOKUP($E585,รายละเอียดการคิด!$H$15:$K$550,2,0)*$H585,0)+IF($E585&lt;&gt;"",VLOOKUP($E585,รายละเอียดการคิด!$H$15:$K$550,2,0)*$I585,0))</f>
        <v>0</v>
      </c>
      <c r="K585" s="76">
        <f>IF($D585="Salesman",IF($E585&lt;&gt;"",VLOOKUP($E585,รายละเอียดการคิด!$B$15:$AW$550,37,0)*$H585,0)+IF($E585&lt;&gt;"",VLOOKUP($E585,รายละเอียดการคิด!$B$15:$AW$550,38,0)*$I585,0),IF($E585&lt;&gt;"",VLOOKUP($E585,รายละเอียดการคิด!$H$15:$K$550,3,0)*$H585,0)+IF($E585&lt;&gt;"",VLOOKUP($E585,รายละเอียดการคิด!$H$15:$K$550,3,0)*$I585,0))</f>
        <v>0</v>
      </c>
      <c r="L585" s="307">
        <f>IF($D585="Salesman",IF($E585&lt;&gt;"",VLOOKUP($E585,รายละเอียดการคิด!$B$15:$AW$550,46,0)*$H585,0)+IF($E585&lt;&gt;"",VLOOKUP($E585,รายละเอียดการคิด!$B$15:$AW$550,47,0)*$I585,0),IF($E585&lt;&gt;"",VLOOKUP($E585,รายละเอียดการคิด!$H$15:$K$550,4,0)*$H585,0)+IF($E585&lt;&gt;"",VLOOKUP($E585,รายละเอียดการคิด!$H$15:$K$550,4,0)*$I585,0))</f>
        <v>0</v>
      </c>
      <c r="M585" s="307"/>
      <c r="N585" s="307"/>
      <c r="AZ585" s="155"/>
    </row>
    <row r="586" spans="4:52" x14ac:dyDescent="0.25">
      <c r="D586" s="50" t="str">
        <f t="shared" si="32"/>
        <v/>
      </c>
      <c r="E586" s="122"/>
      <c r="F586" s="84"/>
      <c r="G586" s="84"/>
      <c r="H586" s="355"/>
      <c r="I586" s="152"/>
      <c r="J586" s="76">
        <f>IF($D586="Salesman",IF($E586&lt;&gt;"",VLOOKUP($E586,รายละเอียดการคิด!$B$15:$AW$550,28,0)*$H586,0)+IF($E586&lt;&gt;"",VLOOKUP($E586,รายละเอียดการคิด!$B$15:$AW$550,29,0)*$I586,0),IF($E586&lt;&gt;"",VLOOKUP($E586,รายละเอียดการคิด!$H$15:$K$550,2,0)*$H586,0)+IF($E586&lt;&gt;"",VLOOKUP($E586,รายละเอียดการคิด!$H$15:$K$550,2,0)*$I586,0))</f>
        <v>0</v>
      </c>
      <c r="K586" s="76">
        <f>IF($D586="Salesman",IF($E586&lt;&gt;"",VLOOKUP($E586,รายละเอียดการคิด!$B$15:$AW$550,37,0)*$H586,0)+IF($E586&lt;&gt;"",VLOOKUP($E586,รายละเอียดการคิด!$B$15:$AW$550,38,0)*$I586,0),IF($E586&lt;&gt;"",VLOOKUP($E586,รายละเอียดการคิด!$H$15:$K$550,3,0)*$H586,0)+IF($E586&lt;&gt;"",VLOOKUP($E586,รายละเอียดการคิด!$H$15:$K$550,3,0)*$I586,0))</f>
        <v>0</v>
      </c>
      <c r="L586" s="307">
        <f>IF($D586="Salesman",IF($E586&lt;&gt;"",VLOOKUP($E586,รายละเอียดการคิด!$B$15:$AW$550,46,0)*$H586,0)+IF($E586&lt;&gt;"",VLOOKUP($E586,รายละเอียดการคิด!$B$15:$AW$550,47,0)*$I586,0),IF($E586&lt;&gt;"",VLOOKUP($E586,รายละเอียดการคิด!$H$15:$K$550,4,0)*$H586,0)+IF($E586&lt;&gt;"",VLOOKUP($E586,รายละเอียดการคิด!$H$15:$K$550,4,0)*$I586,0))</f>
        <v>0</v>
      </c>
      <c r="M586" s="307"/>
      <c r="N586" s="307"/>
      <c r="AZ586" s="155"/>
    </row>
    <row r="587" spans="4:52" x14ac:dyDescent="0.25">
      <c r="D587" s="50" t="str">
        <f t="shared" si="32"/>
        <v/>
      </c>
      <c r="E587" s="122"/>
      <c r="F587" s="84"/>
      <c r="G587" s="84"/>
      <c r="H587" s="355"/>
      <c r="I587" s="152"/>
      <c r="J587" s="76">
        <f>IF($D587="Salesman",IF($E587&lt;&gt;"",VLOOKUP($E587,รายละเอียดการคิด!$B$15:$AW$550,28,0)*$H587,0)+IF($E587&lt;&gt;"",VLOOKUP($E587,รายละเอียดการคิด!$B$15:$AW$550,29,0)*$I587,0),IF($E587&lt;&gt;"",VLOOKUP($E587,รายละเอียดการคิด!$H$15:$K$550,2,0)*$H587,0)+IF($E587&lt;&gt;"",VLOOKUP($E587,รายละเอียดการคิด!$H$15:$K$550,2,0)*$I587,0))</f>
        <v>0</v>
      </c>
      <c r="K587" s="76">
        <f>IF($D587="Salesman",IF($E587&lt;&gt;"",VLOOKUP($E587,รายละเอียดการคิด!$B$15:$AW$550,37,0)*$H587,0)+IF($E587&lt;&gt;"",VLOOKUP($E587,รายละเอียดการคิด!$B$15:$AW$550,38,0)*$I587,0),IF($E587&lt;&gt;"",VLOOKUP($E587,รายละเอียดการคิด!$H$15:$K$550,3,0)*$H587,0)+IF($E587&lt;&gt;"",VLOOKUP($E587,รายละเอียดการคิด!$H$15:$K$550,3,0)*$I587,0))</f>
        <v>0</v>
      </c>
      <c r="L587" s="307">
        <f>IF($D587="Salesman",IF($E587&lt;&gt;"",VLOOKUP($E587,รายละเอียดการคิด!$B$15:$AW$550,46,0)*$H587,0)+IF($E587&lt;&gt;"",VLOOKUP($E587,รายละเอียดการคิด!$B$15:$AW$550,47,0)*$I587,0),IF($E587&lt;&gt;"",VLOOKUP($E587,รายละเอียดการคิด!$H$15:$K$550,4,0)*$H587,0)+IF($E587&lt;&gt;"",VLOOKUP($E587,รายละเอียดการคิด!$H$15:$K$550,4,0)*$I587,0))</f>
        <v>0</v>
      </c>
      <c r="M587" s="307"/>
      <c r="N587" s="307"/>
      <c r="AZ587" s="155"/>
    </row>
    <row r="588" spans="4:52" x14ac:dyDescent="0.25">
      <c r="D588" s="50" t="str">
        <f t="shared" si="32"/>
        <v/>
      </c>
      <c r="E588" s="122"/>
      <c r="F588" s="84"/>
      <c r="G588" s="84"/>
      <c r="H588" s="355"/>
      <c r="I588" s="152"/>
      <c r="J588" s="76">
        <f>IF($D588="Salesman",IF($E588&lt;&gt;"",VLOOKUP($E588,รายละเอียดการคิด!$B$15:$AW$550,28,0)*$H588,0)+IF($E588&lt;&gt;"",VLOOKUP($E588,รายละเอียดการคิด!$B$15:$AW$550,29,0)*$I588,0),IF($E588&lt;&gt;"",VLOOKUP($E588,รายละเอียดการคิด!$H$15:$K$550,2,0)*$H588,0)+IF($E588&lt;&gt;"",VLOOKUP($E588,รายละเอียดการคิด!$H$15:$K$550,2,0)*$I588,0))</f>
        <v>0</v>
      </c>
      <c r="K588" s="76">
        <f>IF($D588="Salesman",IF($E588&lt;&gt;"",VLOOKUP($E588,รายละเอียดการคิด!$B$15:$AW$550,37,0)*$H588,0)+IF($E588&lt;&gt;"",VLOOKUP($E588,รายละเอียดการคิด!$B$15:$AW$550,38,0)*$I588,0),IF($E588&lt;&gt;"",VLOOKUP($E588,รายละเอียดการคิด!$H$15:$K$550,3,0)*$H588,0)+IF($E588&lt;&gt;"",VLOOKUP($E588,รายละเอียดการคิด!$H$15:$K$550,3,0)*$I588,0))</f>
        <v>0</v>
      </c>
      <c r="L588" s="307">
        <f>IF($D588="Salesman",IF($E588&lt;&gt;"",VLOOKUP($E588,รายละเอียดการคิด!$B$15:$AW$550,46,0)*$H588,0)+IF($E588&lt;&gt;"",VLOOKUP($E588,รายละเอียดการคิด!$B$15:$AW$550,47,0)*$I588,0),IF($E588&lt;&gt;"",VLOOKUP($E588,รายละเอียดการคิด!$H$15:$K$550,4,0)*$H588,0)+IF($E588&lt;&gt;"",VLOOKUP($E588,รายละเอียดการคิด!$H$15:$K$550,4,0)*$I588,0))</f>
        <v>0</v>
      </c>
      <c r="M588" s="307"/>
      <c r="N588" s="307"/>
      <c r="AZ588" s="155"/>
    </row>
    <row r="589" spans="4:52" x14ac:dyDescent="0.25">
      <c r="D589" s="50" t="str">
        <f t="shared" si="32"/>
        <v/>
      </c>
      <c r="E589" s="122"/>
      <c r="F589" s="84"/>
      <c r="G589" s="84"/>
      <c r="H589" s="355"/>
      <c r="I589" s="152"/>
      <c r="J589" s="76">
        <f>IF($D589="Salesman",IF($E589&lt;&gt;"",VLOOKUP($E589,รายละเอียดการคิด!$B$15:$AW$550,28,0)*$H589,0)+IF($E589&lt;&gt;"",VLOOKUP($E589,รายละเอียดการคิด!$B$15:$AW$550,29,0)*$I589,0),IF($E589&lt;&gt;"",VLOOKUP($E589,รายละเอียดการคิด!$H$15:$K$550,2,0)*$H589,0)+IF($E589&lt;&gt;"",VLOOKUP($E589,รายละเอียดการคิด!$H$15:$K$550,2,0)*$I589,0))</f>
        <v>0</v>
      </c>
      <c r="K589" s="76">
        <f>IF($D589="Salesman",IF($E589&lt;&gt;"",VLOOKUP($E589,รายละเอียดการคิด!$B$15:$AW$550,37,0)*$H589,0)+IF($E589&lt;&gt;"",VLOOKUP($E589,รายละเอียดการคิด!$B$15:$AW$550,38,0)*$I589,0),IF($E589&lt;&gt;"",VLOOKUP($E589,รายละเอียดการคิด!$H$15:$K$550,3,0)*$H589,0)+IF($E589&lt;&gt;"",VLOOKUP($E589,รายละเอียดการคิด!$H$15:$K$550,3,0)*$I589,0))</f>
        <v>0</v>
      </c>
      <c r="L589" s="307">
        <f>IF($D589="Salesman",IF($E589&lt;&gt;"",VLOOKUP($E589,รายละเอียดการคิด!$B$15:$AW$550,46,0)*$H589,0)+IF($E589&lt;&gt;"",VLOOKUP($E589,รายละเอียดการคิด!$B$15:$AW$550,47,0)*$I589,0),IF($E589&lt;&gt;"",VLOOKUP($E589,รายละเอียดการคิด!$H$15:$K$550,4,0)*$H589,0)+IF($E589&lt;&gt;"",VLOOKUP($E589,รายละเอียดการคิด!$H$15:$K$550,4,0)*$I589,0))</f>
        <v>0</v>
      </c>
      <c r="M589" s="307"/>
      <c r="N589" s="307"/>
      <c r="AZ589" s="155"/>
    </row>
    <row r="590" spans="4:52" x14ac:dyDescent="0.25">
      <c r="D590" s="50" t="str">
        <f t="shared" si="32"/>
        <v/>
      </c>
      <c r="E590" s="122"/>
      <c r="F590" s="84"/>
      <c r="G590" s="84"/>
      <c r="H590" s="355"/>
      <c r="I590" s="152"/>
      <c r="J590" s="76">
        <f>IF($D590="Salesman",IF($E590&lt;&gt;"",VLOOKUP($E590,รายละเอียดการคิด!$B$15:$AW$550,28,0)*$H590,0)+IF($E590&lt;&gt;"",VLOOKUP($E590,รายละเอียดการคิด!$B$15:$AW$550,29,0)*$I590,0),IF($E590&lt;&gt;"",VLOOKUP($E590,รายละเอียดการคิด!$H$15:$K$550,2,0)*$H590,0)+IF($E590&lt;&gt;"",VLOOKUP($E590,รายละเอียดการคิด!$H$15:$K$550,2,0)*$I590,0))</f>
        <v>0</v>
      </c>
      <c r="K590" s="76">
        <f>IF($D590="Salesman",IF($E590&lt;&gt;"",VLOOKUP($E590,รายละเอียดการคิด!$B$15:$AW$550,37,0)*$H590,0)+IF($E590&lt;&gt;"",VLOOKUP($E590,รายละเอียดการคิด!$B$15:$AW$550,38,0)*$I590,0),IF($E590&lt;&gt;"",VLOOKUP($E590,รายละเอียดการคิด!$H$15:$K$550,3,0)*$H590,0)+IF($E590&lt;&gt;"",VLOOKUP($E590,รายละเอียดการคิด!$H$15:$K$550,3,0)*$I590,0))</f>
        <v>0</v>
      </c>
      <c r="L590" s="307">
        <f>IF($D590="Salesman",IF($E590&lt;&gt;"",VLOOKUP($E590,รายละเอียดการคิด!$B$15:$AW$550,46,0)*$H590,0)+IF($E590&lt;&gt;"",VLOOKUP($E590,รายละเอียดการคิด!$B$15:$AW$550,47,0)*$I590,0),IF($E590&lt;&gt;"",VLOOKUP($E590,รายละเอียดการคิด!$H$15:$K$550,4,0)*$H590,0)+IF($E590&lt;&gt;"",VLOOKUP($E590,รายละเอียดการคิด!$H$15:$K$550,4,0)*$I590,0))</f>
        <v>0</v>
      </c>
      <c r="M590" s="307"/>
      <c r="N590" s="307"/>
      <c r="AZ590" s="155"/>
    </row>
    <row r="591" spans="4:52" x14ac:dyDescent="0.25">
      <c r="D591" s="50" t="str">
        <f t="shared" si="32"/>
        <v/>
      </c>
      <c r="E591" s="122"/>
      <c r="F591" s="84"/>
      <c r="G591" s="84"/>
      <c r="H591" s="355"/>
      <c r="I591" s="152"/>
      <c r="J591" s="76">
        <f>IF($D591="Salesman",IF($E591&lt;&gt;"",VLOOKUP($E591,รายละเอียดการคิด!$B$15:$AW$550,28,0)*$H591,0)+IF($E591&lt;&gt;"",VLOOKUP($E591,รายละเอียดการคิด!$B$15:$AW$550,29,0)*$I591,0),IF($E591&lt;&gt;"",VLOOKUP($E591,รายละเอียดการคิด!$H$15:$K$550,2,0)*$H591,0)+IF($E591&lt;&gt;"",VLOOKUP($E591,รายละเอียดการคิด!$H$15:$K$550,2,0)*$I591,0))</f>
        <v>0</v>
      </c>
      <c r="K591" s="76">
        <f>IF($D591="Salesman",IF($E591&lt;&gt;"",VLOOKUP($E591,รายละเอียดการคิด!$B$15:$AW$550,37,0)*$H591,0)+IF($E591&lt;&gt;"",VLOOKUP($E591,รายละเอียดการคิด!$B$15:$AW$550,38,0)*$I591,0),IF($E591&lt;&gt;"",VLOOKUP($E591,รายละเอียดการคิด!$H$15:$K$550,3,0)*$H591,0)+IF($E591&lt;&gt;"",VLOOKUP($E591,รายละเอียดการคิด!$H$15:$K$550,3,0)*$I591,0))</f>
        <v>0</v>
      </c>
      <c r="L591" s="307">
        <f>IF($D591="Salesman",IF($E591&lt;&gt;"",VLOOKUP($E591,รายละเอียดการคิด!$B$15:$AW$550,46,0)*$H591,0)+IF($E591&lt;&gt;"",VLOOKUP($E591,รายละเอียดการคิด!$B$15:$AW$550,47,0)*$I591,0),IF($E591&lt;&gt;"",VLOOKUP($E591,รายละเอียดการคิด!$H$15:$K$550,4,0)*$H591,0)+IF($E591&lt;&gt;"",VLOOKUP($E591,รายละเอียดการคิด!$H$15:$K$550,4,0)*$I591,0))</f>
        <v>0</v>
      </c>
      <c r="M591" s="307"/>
      <c r="N591" s="307"/>
      <c r="AZ591" s="155"/>
    </row>
    <row r="592" spans="4:52" x14ac:dyDescent="0.25">
      <c r="D592" s="50" t="str">
        <f t="shared" si="32"/>
        <v/>
      </c>
      <c r="E592" s="122"/>
      <c r="F592" s="84"/>
      <c r="G592" s="84"/>
      <c r="H592" s="355"/>
      <c r="I592" s="152"/>
      <c r="J592" s="76">
        <f>IF($D592="Salesman",IF($E592&lt;&gt;"",VLOOKUP($E592,รายละเอียดการคิด!$B$15:$AW$550,28,0)*$H592,0)+IF($E592&lt;&gt;"",VLOOKUP($E592,รายละเอียดการคิด!$B$15:$AW$550,29,0)*$I592,0),IF($E592&lt;&gt;"",VLOOKUP($E592,รายละเอียดการคิด!$H$15:$K$550,2,0)*$H592,0)+IF($E592&lt;&gt;"",VLOOKUP($E592,รายละเอียดการคิด!$H$15:$K$550,2,0)*$I592,0))</f>
        <v>0</v>
      </c>
      <c r="K592" s="76">
        <f>IF($D592="Salesman",IF($E592&lt;&gt;"",VLOOKUP($E592,รายละเอียดการคิด!$B$15:$AW$550,37,0)*$H592,0)+IF($E592&lt;&gt;"",VLOOKUP($E592,รายละเอียดการคิด!$B$15:$AW$550,38,0)*$I592,0),IF($E592&lt;&gt;"",VLOOKUP($E592,รายละเอียดการคิด!$H$15:$K$550,3,0)*$H592,0)+IF($E592&lt;&gt;"",VLOOKUP($E592,รายละเอียดการคิด!$H$15:$K$550,3,0)*$I592,0))</f>
        <v>0</v>
      </c>
      <c r="L592" s="307">
        <f>IF($D592="Salesman",IF($E592&lt;&gt;"",VLOOKUP($E592,รายละเอียดการคิด!$B$15:$AW$550,46,0)*$H592,0)+IF($E592&lt;&gt;"",VLOOKUP($E592,รายละเอียดการคิด!$B$15:$AW$550,47,0)*$I592,0),IF($E592&lt;&gt;"",VLOOKUP($E592,รายละเอียดการคิด!$H$15:$K$550,4,0)*$H592,0)+IF($E592&lt;&gt;"",VLOOKUP($E592,รายละเอียดการคิด!$H$15:$K$550,4,0)*$I592,0))</f>
        <v>0</v>
      </c>
      <c r="M592" s="307"/>
      <c r="N592" s="307"/>
      <c r="AZ592" s="155"/>
    </row>
    <row r="593" spans="4:52" x14ac:dyDescent="0.25">
      <c r="D593" s="50" t="str">
        <f t="shared" si="32"/>
        <v/>
      </c>
      <c r="E593" s="122"/>
      <c r="F593" s="84"/>
      <c r="G593" s="84"/>
      <c r="H593" s="355"/>
      <c r="I593" s="152"/>
      <c r="J593" s="76">
        <f>IF($D593="Salesman",IF($E593&lt;&gt;"",VLOOKUP($E593,รายละเอียดการคิด!$B$15:$AW$550,28,0)*$H593,0)+IF($E593&lt;&gt;"",VLOOKUP($E593,รายละเอียดการคิด!$B$15:$AW$550,29,0)*$I593,0),IF($E593&lt;&gt;"",VLOOKUP($E593,รายละเอียดการคิด!$H$15:$K$550,2,0)*$H593,0)+IF($E593&lt;&gt;"",VLOOKUP($E593,รายละเอียดการคิด!$H$15:$K$550,2,0)*$I593,0))</f>
        <v>0</v>
      </c>
      <c r="K593" s="76">
        <f>IF($D593="Salesman",IF($E593&lt;&gt;"",VLOOKUP($E593,รายละเอียดการคิด!$B$15:$AW$550,37,0)*$H593,0)+IF($E593&lt;&gt;"",VLOOKUP($E593,รายละเอียดการคิด!$B$15:$AW$550,38,0)*$I593,0),IF($E593&lt;&gt;"",VLOOKUP($E593,รายละเอียดการคิด!$H$15:$K$550,3,0)*$H593,0)+IF($E593&lt;&gt;"",VLOOKUP($E593,รายละเอียดการคิด!$H$15:$K$550,3,0)*$I593,0))</f>
        <v>0</v>
      </c>
      <c r="L593" s="307">
        <f>IF($D593="Salesman",IF($E593&lt;&gt;"",VLOOKUP($E593,รายละเอียดการคิด!$B$15:$AW$550,46,0)*$H593,0)+IF($E593&lt;&gt;"",VLOOKUP($E593,รายละเอียดการคิด!$B$15:$AW$550,47,0)*$I593,0),IF($E593&lt;&gt;"",VLOOKUP($E593,รายละเอียดการคิด!$H$15:$K$550,4,0)*$H593,0)+IF($E593&lt;&gt;"",VLOOKUP($E593,รายละเอียดการคิด!$H$15:$K$550,4,0)*$I593,0))</f>
        <v>0</v>
      </c>
      <c r="M593" s="307"/>
      <c r="N593" s="307"/>
      <c r="AZ593" s="155"/>
    </row>
    <row r="594" spans="4:52" x14ac:dyDescent="0.25">
      <c r="D594" s="50" t="str">
        <f t="shared" si="32"/>
        <v/>
      </c>
      <c r="E594" s="122"/>
      <c r="F594" s="84"/>
      <c r="G594" s="84"/>
      <c r="H594" s="355"/>
      <c r="I594" s="152"/>
      <c r="J594" s="76">
        <f>IF($D594="Salesman",IF($E594&lt;&gt;"",VLOOKUP($E594,รายละเอียดการคิด!$B$15:$AW$550,28,0)*$H594,0)+IF($E594&lt;&gt;"",VLOOKUP($E594,รายละเอียดการคิด!$B$15:$AW$550,29,0)*$I594,0),IF($E594&lt;&gt;"",VLOOKUP($E594,รายละเอียดการคิด!$H$15:$K$550,2,0)*$H594,0)+IF($E594&lt;&gt;"",VLOOKUP($E594,รายละเอียดการคิด!$H$15:$K$550,2,0)*$I594,0))</f>
        <v>0</v>
      </c>
      <c r="K594" s="76">
        <f>IF($D594="Salesman",IF($E594&lt;&gt;"",VLOOKUP($E594,รายละเอียดการคิด!$B$15:$AW$550,37,0)*$H594,0)+IF($E594&lt;&gt;"",VLOOKUP($E594,รายละเอียดการคิด!$B$15:$AW$550,38,0)*$I594,0),IF($E594&lt;&gt;"",VLOOKUP($E594,รายละเอียดการคิด!$H$15:$K$550,3,0)*$H594,0)+IF($E594&lt;&gt;"",VLOOKUP($E594,รายละเอียดการคิด!$H$15:$K$550,3,0)*$I594,0))</f>
        <v>0</v>
      </c>
      <c r="L594" s="307">
        <f>IF($D594="Salesman",IF($E594&lt;&gt;"",VLOOKUP($E594,รายละเอียดการคิด!$B$15:$AW$550,46,0)*$H594,0)+IF($E594&lt;&gt;"",VLOOKUP($E594,รายละเอียดการคิด!$B$15:$AW$550,47,0)*$I594,0),IF($E594&lt;&gt;"",VLOOKUP($E594,รายละเอียดการคิด!$H$15:$K$550,4,0)*$H594,0)+IF($E594&lt;&gt;"",VLOOKUP($E594,รายละเอียดการคิด!$H$15:$K$550,4,0)*$I594,0))</f>
        <v>0</v>
      </c>
      <c r="M594" s="307"/>
      <c r="N594" s="307"/>
      <c r="AZ594" s="155"/>
    </row>
    <row r="595" spans="4:52" x14ac:dyDescent="0.25">
      <c r="D595" s="50" t="str">
        <f t="shared" si="32"/>
        <v/>
      </c>
      <c r="E595" s="122"/>
      <c r="F595" s="84"/>
      <c r="G595" s="84"/>
      <c r="H595" s="355"/>
      <c r="I595" s="152"/>
      <c r="J595" s="76">
        <f>IF($D595="Salesman",IF($E595&lt;&gt;"",VLOOKUP($E595,รายละเอียดการคิด!$B$15:$AW$550,28,0)*$H595,0)+IF($E595&lt;&gt;"",VLOOKUP($E595,รายละเอียดการคิด!$B$15:$AW$550,29,0)*$I595,0),IF($E595&lt;&gt;"",VLOOKUP($E595,รายละเอียดการคิด!$H$15:$K$550,2,0)*$H595,0)+IF($E595&lt;&gt;"",VLOOKUP($E595,รายละเอียดการคิด!$H$15:$K$550,2,0)*$I595,0))</f>
        <v>0</v>
      </c>
      <c r="K595" s="76">
        <f>IF($D595="Salesman",IF($E595&lt;&gt;"",VLOOKUP($E595,รายละเอียดการคิด!$B$15:$AW$550,37,0)*$H595,0)+IF($E595&lt;&gt;"",VLOOKUP($E595,รายละเอียดการคิด!$B$15:$AW$550,38,0)*$I595,0),IF($E595&lt;&gt;"",VLOOKUP($E595,รายละเอียดการคิด!$H$15:$K$550,3,0)*$H595,0)+IF($E595&lt;&gt;"",VLOOKUP($E595,รายละเอียดการคิด!$H$15:$K$550,3,0)*$I595,0))</f>
        <v>0</v>
      </c>
      <c r="L595" s="307">
        <f>IF($D595="Salesman",IF($E595&lt;&gt;"",VLOOKUP($E595,รายละเอียดการคิด!$B$15:$AW$550,46,0)*$H595,0)+IF($E595&lt;&gt;"",VLOOKUP($E595,รายละเอียดการคิด!$B$15:$AW$550,47,0)*$I595,0),IF($E595&lt;&gt;"",VLOOKUP($E595,รายละเอียดการคิด!$H$15:$K$550,4,0)*$H595,0)+IF($E595&lt;&gt;"",VLOOKUP($E595,รายละเอียดการคิด!$H$15:$K$550,4,0)*$I595,0))</f>
        <v>0</v>
      </c>
      <c r="M595" s="307"/>
      <c r="N595" s="307"/>
      <c r="AZ595" s="155"/>
    </row>
    <row r="596" spans="4:52" x14ac:dyDescent="0.25">
      <c r="D596" s="50" t="str">
        <f t="shared" si="32"/>
        <v/>
      </c>
      <c r="E596" s="122"/>
      <c r="F596" s="84"/>
      <c r="G596" s="84"/>
      <c r="H596" s="355"/>
      <c r="I596" s="152"/>
      <c r="J596" s="76">
        <f>IF($D596="Salesman",IF($E596&lt;&gt;"",VLOOKUP($E596,รายละเอียดการคิด!$B$15:$AW$550,28,0)*$H596,0)+IF($E596&lt;&gt;"",VLOOKUP($E596,รายละเอียดการคิด!$B$15:$AW$550,29,0)*$I596,0),IF($E596&lt;&gt;"",VLOOKUP($E596,รายละเอียดการคิด!$H$15:$K$550,2,0)*$H596,0)+IF($E596&lt;&gt;"",VLOOKUP($E596,รายละเอียดการคิด!$H$15:$K$550,2,0)*$I596,0))</f>
        <v>0</v>
      </c>
      <c r="K596" s="76">
        <f>IF($D596="Salesman",IF($E596&lt;&gt;"",VLOOKUP($E596,รายละเอียดการคิด!$B$15:$AW$550,37,0)*$H596,0)+IF($E596&lt;&gt;"",VLOOKUP($E596,รายละเอียดการคิด!$B$15:$AW$550,38,0)*$I596,0),IF($E596&lt;&gt;"",VLOOKUP($E596,รายละเอียดการคิด!$H$15:$K$550,3,0)*$H596,0)+IF($E596&lt;&gt;"",VLOOKUP($E596,รายละเอียดการคิด!$H$15:$K$550,3,0)*$I596,0))</f>
        <v>0</v>
      </c>
      <c r="L596" s="307">
        <f>IF($D596="Salesman",IF($E596&lt;&gt;"",VLOOKUP($E596,รายละเอียดการคิด!$B$15:$AW$550,46,0)*$H596,0)+IF($E596&lt;&gt;"",VLOOKUP($E596,รายละเอียดการคิด!$B$15:$AW$550,47,0)*$I596,0),IF($E596&lt;&gt;"",VLOOKUP($E596,รายละเอียดการคิด!$H$15:$K$550,4,0)*$H596,0)+IF($E596&lt;&gt;"",VLOOKUP($E596,รายละเอียดการคิด!$H$15:$K$550,4,0)*$I596,0))</f>
        <v>0</v>
      </c>
      <c r="M596" s="307"/>
      <c r="N596" s="307"/>
      <c r="AZ596" s="155"/>
    </row>
    <row r="597" spans="4:52" x14ac:dyDescent="0.25">
      <c r="D597" s="50" t="str">
        <f t="shared" si="32"/>
        <v/>
      </c>
      <c r="E597" s="122"/>
      <c r="F597" s="84"/>
      <c r="G597" s="84"/>
      <c r="H597" s="355"/>
      <c r="I597" s="152"/>
      <c r="J597" s="76">
        <f>IF($D597="Salesman",IF($E597&lt;&gt;"",VLOOKUP($E597,รายละเอียดการคิด!$B$15:$AW$550,28,0)*$H597,0)+IF($E597&lt;&gt;"",VLOOKUP($E597,รายละเอียดการคิด!$B$15:$AW$550,29,0)*$I597,0),IF($E597&lt;&gt;"",VLOOKUP($E597,รายละเอียดการคิด!$H$15:$K$550,2,0)*$H597,0)+IF($E597&lt;&gt;"",VLOOKUP($E597,รายละเอียดการคิด!$H$15:$K$550,2,0)*$I597,0))</f>
        <v>0</v>
      </c>
      <c r="K597" s="76">
        <f>IF($D597="Salesman",IF($E597&lt;&gt;"",VLOOKUP($E597,รายละเอียดการคิด!$B$15:$AW$550,37,0)*$H597,0)+IF($E597&lt;&gt;"",VLOOKUP($E597,รายละเอียดการคิด!$B$15:$AW$550,38,0)*$I597,0),IF($E597&lt;&gt;"",VLOOKUP($E597,รายละเอียดการคิด!$H$15:$K$550,3,0)*$H597,0)+IF($E597&lt;&gt;"",VLOOKUP($E597,รายละเอียดการคิด!$H$15:$K$550,3,0)*$I597,0))</f>
        <v>0</v>
      </c>
      <c r="L597" s="307">
        <f>IF($D597="Salesman",IF($E597&lt;&gt;"",VLOOKUP($E597,รายละเอียดการคิด!$B$15:$AW$550,46,0)*$H597,0)+IF($E597&lt;&gt;"",VLOOKUP($E597,รายละเอียดการคิด!$B$15:$AW$550,47,0)*$I597,0),IF($E597&lt;&gt;"",VLOOKUP($E597,รายละเอียดการคิด!$H$15:$K$550,4,0)*$H597,0)+IF($E597&lt;&gt;"",VLOOKUP($E597,รายละเอียดการคิด!$H$15:$K$550,4,0)*$I597,0))</f>
        <v>0</v>
      </c>
      <c r="M597" s="307"/>
      <c r="N597" s="307"/>
      <c r="AZ597" s="155"/>
    </row>
    <row r="598" spans="4:52" x14ac:dyDescent="0.25">
      <c r="D598" s="50" t="str">
        <f t="shared" si="32"/>
        <v/>
      </c>
      <c r="E598" s="122"/>
      <c r="F598" s="84"/>
      <c r="G598" s="84"/>
      <c r="H598" s="355"/>
      <c r="I598" s="152"/>
      <c r="J598" s="76">
        <f>IF($D598="Salesman",IF($E598&lt;&gt;"",VLOOKUP($E598,รายละเอียดการคิด!$B$15:$AW$550,28,0)*$H598,0)+IF($E598&lt;&gt;"",VLOOKUP($E598,รายละเอียดการคิด!$B$15:$AW$550,29,0)*$I598,0),IF($E598&lt;&gt;"",VLOOKUP($E598,รายละเอียดการคิด!$H$15:$K$550,2,0)*$H598,0)+IF($E598&lt;&gt;"",VLOOKUP($E598,รายละเอียดการคิด!$H$15:$K$550,2,0)*$I598,0))</f>
        <v>0</v>
      </c>
      <c r="K598" s="76">
        <f>IF($D598="Salesman",IF($E598&lt;&gt;"",VLOOKUP($E598,รายละเอียดการคิด!$B$15:$AW$550,37,0)*$H598,0)+IF($E598&lt;&gt;"",VLOOKUP($E598,รายละเอียดการคิด!$B$15:$AW$550,38,0)*$I598,0),IF($E598&lt;&gt;"",VLOOKUP($E598,รายละเอียดการคิด!$H$15:$K$550,3,0)*$H598,0)+IF($E598&lt;&gt;"",VLOOKUP($E598,รายละเอียดการคิด!$H$15:$K$550,3,0)*$I598,0))</f>
        <v>0</v>
      </c>
      <c r="L598" s="307">
        <f>IF($D598="Salesman",IF($E598&lt;&gt;"",VLOOKUP($E598,รายละเอียดการคิด!$B$15:$AW$550,46,0)*$H598,0)+IF($E598&lt;&gt;"",VLOOKUP($E598,รายละเอียดการคิด!$B$15:$AW$550,47,0)*$I598,0),IF($E598&lt;&gt;"",VLOOKUP($E598,รายละเอียดการคิด!$H$15:$K$550,4,0)*$H598,0)+IF($E598&lt;&gt;"",VLOOKUP($E598,รายละเอียดการคิด!$H$15:$K$550,4,0)*$I598,0))</f>
        <v>0</v>
      </c>
      <c r="M598" s="307"/>
      <c r="N598" s="307"/>
      <c r="AZ598" s="155"/>
    </row>
    <row r="599" spans="4:52" x14ac:dyDescent="0.25">
      <c r="D599" s="50" t="str">
        <f t="shared" si="32"/>
        <v/>
      </c>
      <c r="E599" s="122"/>
      <c r="F599" s="84"/>
      <c r="G599" s="84"/>
      <c r="H599" s="355"/>
      <c r="I599" s="152"/>
      <c r="J599" s="76">
        <f>IF($D599="Salesman",IF($E599&lt;&gt;"",VLOOKUP($E599,รายละเอียดการคิด!$B$15:$AW$550,28,0)*$H599,0)+IF($E599&lt;&gt;"",VLOOKUP($E599,รายละเอียดการคิด!$B$15:$AW$550,29,0)*$I599,0),IF($E599&lt;&gt;"",VLOOKUP($E599,รายละเอียดการคิด!$H$15:$K$550,2,0)*$H599,0)+IF($E599&lt;&gt;"",VLOOKUP($E599,รายละเอียดการคิด!$H$15:$K$550,2,0)*$I599,0))</f>
        <v>0</v>
      </c>
      <c r="K599" s="76">
        <f>IF($D599="Salesman",IF($E599&lt;&gt;"",VLOOKUP($E599,รายละเอียดการคิด!$B$15:$AW$550,37,0)*$H599,0)+IF($E599&lt;&gt;"",VLOOKUP($E599,รายละเอียดการคิด!$B$15:$AW$550,38,0)*$I599,0),IF($E599&lt;&gt;"",VLOOKUP($E599,รายละเอียดการคิด!$H$15:$K$550,3,0)*$H599,0)+IF($E599&lt;&gt;"",VLOOKUP($E599,รายละเอียดการคิด!$H$15:$K$550,3,0)*$I599,0))</f>
        <v>0</v>
      </c>
      <c r="L599" s="307">
        <f>IF($D599="Salesman",IF($E599&lt;&gt;"",VLOOKUP($E599,รายละเอียดการคิด!$B$15:$AW$550,46,0)*$H599,0)+IF($E599&lt;&gt;"",VLOOKUP($E599,รายละเอียดการคิด!$B$15:$AW$550,47,0)*$I599,0),IF($E599&lt;&gt;"",VLOOKUP($E599,รายละเอียดการคิด!$H$15:$K$550,4,0)*$H599,0)+IF($E599&lt;&gt;"",VLOOKUP($E599,รายละเอียดการคิด!$H$15:$K$550,4,0)*$I599,0))</f>
        <v>0</v>
      </c>
      <c r="M599" s="307"/>
      <c r="N599" s="307"/>
      <c r="AZ599" s="155"/>
    </row>
    <row r="600" spans="4:52" x14ac:dyDescent="0.25">
      <c r="D600" s="50" t="str">
        <f t="shared" si="32"/>
        <v/>
      </c>
      <c r="E600" s="122"/>
      <c r="F600" s="84"/>
      <c r="G600" s="84"/>
      <c r="H600" s="355"/>
      <c r="I600" s="152"/>
      <c r="J600" s="76">
        <f>IF($D600="Salesman",IF($E600&lt;&gt;"",VLOOKUP($E600,รายละเอียดการคิด!$B$15:$AW$550,28,0)*$H600,0)+IF($E600&lt;&gt;"",VLOOKUP($E600,รายละเอียดการคิด!$B$15:$AW$550,29,0)*$I600,0),IF($E600&lt;&gt;"",VLOOKUP($E600,รายละเอียดการคิด!$H$15:$K$550,2,0)*$H600,0)+IF($E600&lt;&gt;"",VLOOKUP($E600,รายละเอียดการคิด!$H$15:$K$550,2,0)*$I600,0))</f>
        <v>0</v>
      </c>
      <c r="K600" s="76">
        <f>IF($D600="Salesman",IF($E600&lt;&gt;"",VLOOKUP($E600,รายละเอียดการคิด!$B$15:$AW$550,37,0)*$H600,0)+IF($E600&lt;&gt;"",VLOOKUP($E600,รายละเอียดการคิด!$B$15:$AW$550,38,0)*$I600,0),IF($E600&lt;&gt;"",VLOOKUP($E600,รายละเอียดการคิด!$H$15:$K$550,3,0)*$H600,0)+IF($E600&lt;&gt;"",VLOOKUP($E600,รายละเอียดการคิด!$H$15:$K$550,3,0)*$I600,0))</f>
        <v>0</v>
      </c>
      <c r="L600" s="307">
        <f>IF($D600="Salesman",IF($E600&lt;&gt;"",VLOOKUP($E600,รายละเอียดการคิด!$B$15:$AW$550,46,0)*$H600,0)+IF($E600&lt;&gt;"",VLOOKUP($E600,รายละเอียดการคิด!$B$15:$AW$550,47,0)*$I600,0),IF($E600&lt;&gt;"",VLOOKUP($E600,รายละเอียดการคิด!$H$15:$K$550,4,0)*$H600,0)+IF($E600&lt;&gt;"",VLOOKUP($E600,รายละเอียดการคิด!$H$15:$K$550,4,0)*$I600,0))</f>
        <v>0</v>
      </c>
      <c r="M600" s="307"/>
      <c r="N600" s="307"/>
      <c r="AZ600" s="155"/>
    </row>
    <row r="601" spans="4:52" x14ac:dyDescent="0.25">
      <c r="D601" s="50" t="str">
        <f t="shared" si="32"/>
        <v/>
      </c>
      <c r="E601" s="122"/>
      <c r="F601" s="84"/>
      <c r="G601" s="84"/>
      <c r="H601" s="355"/>
      <c r="I601" s="152"/>
      <c r="J601" s="76">
        <f>IF($D601="Salesman",IF($E601&lt;&gt;"",VLOOKUP($E601,รายละเอียดการคิด!$B$15:$AW$550,28,0)*$H601,0)+IF($E601&lt;&gt;"",VLOOKUP($E601,รายละเอียดการคิด!$B$15:$AW$550,29,0)*$I601,0),IF($E601&lt;&gt;"",VLOOKUP($E601,รายละเอียดการคิด!$H$15:$K$550,2,0)*$H601,0)+IF($E601&lt;&gt;"",VLOOKUP($E601,รายละเอียดการคิด!$H$15:$K$550,2,0)*$I601,0))</f>
        <v>0</v>
      </c>
      <c r="K601" s="76">
        <f>IF($D601="Salesman",IF($E601&lt;&gt;"",VLOOKUP($E601,รายละเอียดการคิด!$B$15:$AW$550,37,0)*$H601,0)+IF($E601&lt;&gt;"",VLOOKUP($E601,รายละเอียดการคิด!$B$15:$AW$550,38,0)*$I601,0),IF($E601&lt;&gt;"",VLOOKUP($E601,รายละเอียดการคิด!$H$15:$K$550,3,0)*$H601,0)+IF($E601&lt;&gt;"",VLOOKUP($E601,รายละเอียดการคิด!$H$15:$K$550,3,0)*$I601,0))</f>
        <v>0</v>
      </c>
      <c r="L601" s="307">
        <f>IF($D601="Salesman",IF($E601&lt;&gt;"",VLOOKUP($E601,รายละเอียดการคิด!$B$15:$AW$550,46,0)*$H601,0)+IF($E601&lt;&gt;"",VLOOKUP($E601,รายละเอียดการคิด!$B$15:$AW$550,47,0)*$I601,0),IF($E601&lt;&gt;"",VLOOKUP($E601,รายละเอียดการคิด!$H$15:$K$550,4,0)*$H601,0)+IF($E601&lt;&gt;"",VLOOKUP($E601,รายละเอียดการคิด!$H$15:$K$550,4,0)*$I601,0))</f>
        <v>0</v>
      </c>
      <c r="M601" s="307"/>
      <c r="N601" s="307"/>
    </row>
    <row r="602" spans="4:52" x14ac:dyDescent="0.25">
      <c r="D602" s="50" t="str">
        <f t="shared" si="32"/>
        <v/>
      </c>
      <c r="E602" s="122"/>
      <c r="F602" s="84"/>
      <c r="G602" s="84"/>
      <c r="H602" s="355"/>
      <c r="I602" s="152"/>
      <c r="J602" s="76">
        <f>IF($D602="Salesman",IF($E602&lt;&gt;"",VLOOKUP($E602,รายละเอียดการคิด!$B$15:$AW$550,28,0)*$H602,0)+IF($E602&lt;&gt;"",VLOOKUP($E602,รายละเอียดการคิด!$B$15:$AW$550,29,0)*$I602,0),IF($E602&lt;&gt;"",VLOOKUP($E602,รายละเอียดการคิด!$H$15:$K$550,2,0)*$H602,0)+IF($E602&lt;&gt;"",VLOOKUP($E602,รายละเอียดการคิด!$H$15:$K$550,2,0)*$I602,0))</f>
        <v>0</v>
      </c>
      <c r="K602" s="76">
        <f>IF($D602="Salesman",IF($E602&lt;&gt;"",VLOOKUP($E602,รายละเอียดการคิด!$B$15:$AW$550,37,0)*$H602,0)+IF($E602&lt;&gt;"",VLOOKUP($E602,รายละเอียดการคิด!$B$15:$AW$550,38,0)*$I602,0),IF($E602&lt;&gt;"",VLOOKUP($E602,รายละเอียดการคิด!$H$15:$K$550,3,0)*$H602,0)+IF($E602&lt;&gt;"",VLOOKUP($E602,รายละเอียดการคิด!$H$15:$K$550,3,0)*$I602,0))</f>
        <v>0</v>
      </c>
      <c r="L602" s="307">
        <f>IF($D602="Salesman",IF($E602&lt;&gt;"",VLOOKUP($E602,รายละเอียดการคิด!$B$15:$AW$550,46,0)*$H602,0)+IF($E602&lt;&gt;"",VLOOKUP($E602,รายละเอียดการคิด!$B$15:$AW$550,47,0)*$I602,0),IF($E602&lt;&gt;"",VLOOKUP($E602,รายละเอียดการคิด!$H$15:$K$550,4,0)*$H602,0)+IF($E602&lt;&gt;"",VLOOKUP($E602,รายละเอียดการคิด!$H$15:$K$550,4,0)*$I602,0))</f>
        <v>0</v>
      </c>
      <c r="M602" s="307"/>
      <c r="N602" s="307"/>
    </row>
    <row r="603" spans="4:52" x14ac:dyDescent="0.25">
      <c r="D603" s="50" t="str">
        <f t="shared" si="32"/>
        <v/>
      </c>
      <c r="E603" s="122"/>
      <c r="F603" s="84"/>
      <c r="G603" s="84"/>
      <c r="H603" s="355"/>
      <c r="I603" s="152"/>
      <c r="J603" s="76">
        <f>IF($D603="Salesman",IF($E603&lt;&gt;"",VLOOKUP($E603,รายละเอียดการคิด!$B$15:$AW$550,28,0)*$H603,0)+IF($E603&lt;&gt;"",VLOOKUP($E603,รายละเอียดการคิด!$B$15:$AW$550,29,0)*$I603,0),IF($E603&lt;&gt;"",VLOOKUP($E603,รายละเอียดการคิด!$H$15:$K$550,2,0)*$H603,0)+IF($E603&lt;&gt;"",VLOOKUP($E603,รายละเอียดการคิด!$H$15:$K$550,2,0)*$I603,0))</f>
        <v>0</v>
      </c>
      <c r="K603" s="76">
        <f>IF($D603="Salesman",IF($E603&lt;&gt;"",VLOOKUP($E603,รายละเอียดการคิด!$B$15:$AW$550,37,0)*$H603,0)+IF($E603&lt;&gt;"",VLOOKUP($E603,รายละเอียดการคิด!$B$15:$AW$550,38,0)*$I603,0),IF($E603&lt;&gt;"",VLOOKUP($E603,รายละเอียดการคิด!$H$15:$K$550,3,0)*$H603,0)+IF($E603&lt;&gt;"",VLOOKUP($E603,รายละเอียดการคิด!$H$15:$K$550,3,0)*$I603,0))</f>
        <v>0</v>
      </c>
      <c r="L603" s="307">
        <f>IF($D603="Salesman",IF($E603&lt;&gt;"",VLOOKUP($E603,รายละเอียดการคิด!$B$15:$AW$550,46,0)*$H603,0)+IF($E603&lt;&gt;"",VLOOKUP($E603,รายละเอียดการคิด!$B$15:$AW$550,47,0)*$I603,0),IF($E603&lt;&gt;"",VLOOKUP($E603,รายละเอียดการคิด!$H$15:$K$550,4,0)*$H603,0)+IF($E603&lt;&gt;"",VLOOKUP($E603,รายละเอียดการคิด!$H$15:$K$550,4,0)*$I603,0))</f>
        <v>0</v>
      </c>
      <c r="M603" s="307"/>
      <c r="N603" s="307"/>
    </row>
    <row r="604" spans="4:52" x14ac:dyDescent="0.25">
      <c r="D604" s="50" t="str">
        <f t="shared" si="32"/>
        <v/>
      </c>
      <c r="E604" s="122"/>
      <c r="F604" s="84"/>
      <c r="G604" s="84"/>
      <c r="H604" s="355"/>
      <c r="I604" s="152"/>
      <c r="J604" s="76">
        <f>IF($D604="Salesman",IF($E604&lt;&gt;"",VLOOKUP($E604,รายละเอียดการคิด!$B$15:$AW$550,28,0)*$H604,0)+IF($E604&lt;&gt;"",VLOOKUP($E604,รายละเอียดการคิด!$B$15:$AW$550,29,0)*$I604,0),IF($E604&lt;&gt;"",VLOOKUP($E604,รายละเอียดการคิด!$H$15:$K$550,2,0)*$H604,0)+IF($E604&lt;&gt;"",VLOOKUP($E604,รายละเอียดการคิด!$H$15:$K$550,2,0)*$I604,0))</f>
        <v>0</v>
      </c>
      <c r="K604" s="76">
        <f>IF($D604="Salesman",IF($E604&lt;&gt;"",VLOOKUP($E604,รายละเอียดการคิด!$B$15:$AW$550,37,0)*$H604,0)+IF($E604&lt;&gt;"",VLOOKUP($E604,รายละเอียดการคิด!$B$15:$AW$550,38,0)*$I604,0),IF($E604&lt;&gt;"",VLOOKUP($E604,รายละเอียดการคิด!$H$15:$K$550,3,0)*$H604,0)+IF($E604&lt;&gt;"",VLOOKUP($E604,รายละเอียดการคิด!$H$15:$K$550,3,0)*$I604,0))</f>
        <v>0</v>
      </c>
      <c r="L604" s="307">
        <f>IF($D604="Salesman",IF($E604&lt;&gt;"",VLOOKUP($E604,รายละเอียดการคิด!$B$15:$AW$550,46,0)*$H604,0)+IF($E604&lt;&gt;"",VLOOKUP($E604,รายละเอียดการคิด!$B$15:$AW$550,47,0)*$I604,0),IF($E604&lt;&gt;"",VLOOKUP($E604,รายละเอียดการคิด!$H$15:$K$550,4,0)*$H604,0)+IF($E604&lt;&gt;"",VLOOKUP($E604,รายละเอียดการคิด!$H$15:$K$550,4,0)*$I604,0))</f>
        <v>0</v>
      </c>
      <c r="M604" s="307"/>
      <c r="N604" s="307"/>
    </row>
    <row r="605" spans="4:52" x14ac:dyDescent="0.25">
      <c r="D605" s="50" t="str">
        <f t="shared" si="32"/>
        <v/>
      </c>
      <c r="E605" s="122"/>
      <c r="F605" s="84"/>
      <c r="G605" s="84"/>
      <c r="H605" s="355"/>
      <c r="I605" s="152"/>
      <c r="J605" s="76">
        <f>IF($D605="Salesman",IF($E605&lt;&gt;"",VLOOKUP($E605,รายละเอียดการคิด!$B$15:$AW$550,28,0)*$H605,0)+IF($E605&lt;&gt;"",VLOOKUP($E605,รายละเอียดการคิด!$B$15:$AW$550,29,0)*$I605,0),IF($E605&lt;&gt;"",VLOOKUP($E605,รายละเอียดการคิด!$H$15:$K$550,2,0)*$H605,0)+IF($E605&lt;&gt;"",VLOOKUP($E605,รายละเอียดการคิด!$H$15:$K$550,2,0)*$I605,0))</f>
        <v>0</v>
      </c>
      <c r="K605" s="76">
        <f>IF($D605="Salesman",IF($E605&lt;&gt;"",VLOOKUP($E605,รายละเอียดการคิด!$B$15:$AW$550,37,0)*$H605,0)+IF($E605&lt;&gt;"",VLOOKUP($E605,รายละเอียดการคิด!$B$15:$AW$550,38,0)*$I605,0),IF($E605&lt;&gt;"",VLOOKUP($E605,รายละเอียดการคิด!$H$15:$K$550,3,0)*$H605,0)+IF($E605&lt;&gt;"",VLOOKUP($E605,รายละเอียดการคิด!$H$15:$K$550,3,0)*$I605,0))</f>
        <v>0</v>
      </c>
      <c r="L605" s="307">
        <f>IF($D605="Salesman",IF($E605&lt;&gt;"",VLOOKUP($E605,รายละเอียดการคิด!$B$15:$AW$550,46,0)*$H605,0)+IF($E605&lt;&gt;"",VLOOKUP($E605,รายละเอียดการคิด!$B$15:$AW$550,47,0)*$I605,0),IF($E605&lt;&gt;"",VLOOKUP($E605,รายละเอียดการคิด!$H$15:$K$550,4,0)*$H605,0)+IF($E605&lt;&gt;"",VLOOKUP($E605,รายละเอียดการคิด!$H$15:$K$550,4,0)*$I605,0))</f>
        <v>0</v>
      </c>
      <c r="M605" s="307"/>
      <c r="N605" s="307"/>
    </row>
    <row r="606" spans="4:52" x14ac:dyDescent="0.25">
      <c r="D606" s="50" t="str">
        <f t="shared" si="32"/>
        <v/>
      </c>
      <c r="E606" s="122"/>
      <c r="F606" s="84"/>
      <c r="G606" s="84"/>
      <c r="H606" s="355"/>
      <c r="I606" s="152"/>
      <c r="J606" s="76">
        <f>IF($D606="Salesman",IF($E606&lt;&gt;"",VLOOKUP($E606,รายละเอียดการคิด!$B$15:$AW$550,28,0)*$H606,0)+IF($E606&lt;&gt;"",VLOOKUP($E606,รายละเอียดการคิด!$B$15:$AW$550,29,0)*$I606,0),IF($E606&lt;&gt;"",VLOOKUP($E606,รายละเอียดการคิด!$H$15:$K$550,2,0)*$H606,0)+IF($E606&lt;&gt;"",VLOOKUP($E606,รายละเอียดการคิด!$H$15:$K$550,2,0)*$I606,0))</f>
        <v>0</v>
      </c>
      <c r="K606" s="76">
        <f>IF($D606="Salesman",IF($E606&lt;&gt;"",VLOOKUP($E606,รายละเอียดการคิด!$B$15:$AW$550,37,0)*$H606,0)+IF($E606&lt;&gt;"",VLOOKUP($E606,รายละเอียดการคิด!$B$15:$AW$550,38,0)*$I606,0),IF($E606&lt;&gt;"",VLOOKUP($E606,รายละเอียดการคิด!$H$15:$K$550,3,0)*$H606,0)+IF($E606&lt;&gt;"",VLOOKUP($E606,รายละเอียดการคิด!$H$15:$K$550,3,0)*$I606,0))</f>
        <v>0</v>
      </c>
      <c r="L606" s="307">
        <f>IF($D606="Salesman",IF($E606&lt;&gt;"",VLOOKUP($E606,รายละเอียดการคิด!$B$15:$AW$550,46,0)*$H606,0)+IF($E606&lt;&gt;"",VLOOKUP($E606,รายละเอียดการคิด!$B$15:$AW$550,47,0)*$I606,0),IF($E606&lt;&gt;"",VLOOKUP($E606,รายละเอียดการคิด!$H$15:$K$550,4,0)*$H606,0)+IF($E606&lt;&gt;"",VLOOKUP($E606,รายละเอียดการคิด!$H$15:$K$550,4,0)*$I606,0))</f>
        <v>0</v>
      </c>
      <c r="M606" s="307"/>
      <c r="N606" s="307"/>
    </row>
    <row r="607" spans="4:52" x14ac:dyDescent="0.25">
      <c r="D607" s="50" t="str">
        <f t="shared" si="32"/>
        <v/>
      </c>
      <c r="E607" s="122"/>
      <c r="F607" s="84"/>
      <c r="G607" s="84"/>
      <c r="H607" s="355"/>
      <c r="I607" s="152"/>
      <c r="J607" s="76">
        <f>IF($D607="Salesman",IF($E607&lt;&gt;"",VLOOKUP($E607,รายละเอียดการคิด!$B$15:$AW$550,28,0)*$H607,0)+IF($E607&lt;&gt;"",VLOOKUP($E607,รายละเอียดการคิด!$B$15:$AW$550,29,0)*$I607,0),IF($E607&lt;&gt;"",VLOOKUP($E607,รายละเอียดการคิด!$H$15:$K$550,2,0)*$H607,0)+IF($E607&lt;&gt;"",VLOOKUP($E607,รายละเอียดการคิด!$H$15:$K$550,2,0)*$I607,0))</f>
        <v>0</v>
      </c>
      <c r="K607" s="76">
        <f>IF($D607="Salesman",IF($E607&lt;&gt;"",VLOOKUP($E607,รายละเอียดการคิด!$B$15:$AW$550,37,0)*$H607,0)+IF($E607&lt;&gt;"",VLOOKUP($E607,รายละเอียดการคิด!$B$15:$AW$550,38,0)*$I607,0),IF($E607&lt;&gt;"",VLOOKUP($E607,รายละเอียดการคิด!$H$15:$K$550,3,0)*$H607,0)+IF($E607&lt;&gt;"",VLOOKUP($E607,รายละเอียดการคิด!$H$15:$K$550,3,0)*$I607,0))</f>
        <v>0</v>
      </c>
      <c r="L607" s="307">
        <f>IF($D607="Salesman",IF($E607&lt;&gt;"",VLOOKUP($E607,รายละเอียดการคิด!$B$15:$AW$550,46,0)*$H607,0)+IF($E607&lt;&gt;"",VLOOKUP($E607,รายละเอียดการคิด!$B$15:$AW$550,47,0)*$I607,0),IF($E607&lt;&gt;"",VLOOKUP($E607,รายละเอียดการคิด!$H$15:$K$550,4,0)*$H607,0)+IF($E607&lt;&gt;"",VLOOKUP($E607,รายละเอียดการคิด!$H$15:$K$550,4,0)*$I607,0))</f>
        <v>0</v>
      </c>
      <c r="M607" s="307"/>
      <c r="N607" s="307"/>
    </row>
    <row r="608" spans="4:52" x14ac:dyDescent="0.25">
      <c r="D608" s="50" t="str">
        <f t="shared" si="32"/>
        <v/>
      </c>
      <c r="E608" s="122"/>
      <c r="F608" s="84"/>
      <c r="G608" s="84"/>
      <c r="H608" s="355"/>
      <c r="I608" s="152"/>
      <c r="J608" s="76">
        <f>IF($D608="Salesman",IF($E608&lt;&gt;"",VLOOKUP($E608,รายละเอียดการคิด!$B$15:$AW$550,28,0)*$H608,0)+IF($E608&lt;&gt;"",VLOOKUP($E608,รายละเอียดการคิด!$B$15:$AW$550,29,0)*$I608,0),IF($E608&lt;&gt;"",VLOOKUP($E608,รายละเอียดการคิด!$H$15:$K$550,2,0)*$H608,0)+IF($E608&lt;&gt;"",VLOOKUP($E608,รายละเอียดการคิด!$H$15:$K$550,2,0)*$I608,0))</f>
        <v>0</v>
      </c>
      <c r="K608" s="76">
        <f>IF($D608="Salesman",IF($E608&lt;&gt;"",VLOOKUP($E608,รายละเอียดการคิด!$B$15:$AW$550,37,0)*$H608,0)+IF($E608&lt;&gt;"",VLOOKUP($E608,รายละเอียดการคิด!$B$15:$AW$550,38,0)*$I608,0),IF($E608&lt;&gt;"",VLOOKUP($E608,รายละเอียดการคิด!$H$15:$K$550,3,0)*$H608,0)+IF($E608&lt;&gt;"",VLOOKUP($E608,รายละเอียดการคิด!$H$15:$K$550,3,0)*$I608,0))</f>
        <v>0</v>
      </c>
      <c r="L608" s="307">
        <f>IF($D608="Salesman",IF($E608&lt;&gt;"",VLOOKUP($E608,รายละเอียดการคิด!$B$15:$AW$550,46,0)*$H608,0)+IF($E608&lt;&gt;"",VLOOKUP($E608,รายละเอียดการคิด!$B$15:$AW$550,47,0)*$I608,0),IF($E608&lt;&gt;"",VLOOKUP($E608,รายละเอียดการคิด!$H$15:$K$550,4,0)*$H608,0)+IF($E608&lt;&gt;"",VLOOKUP($E608,รายละเอียดการคิด!$H$15:$K$550,4,0)*$I608,0))</f>
        <v>0</v>
      </c>
      <c r="M608" s="307"/>
      <c r="N608" s="307"/>
    </row>
    <row r="609" spans="4:14" x14ac:dyDescent="0.25">
      <c r="D609" s="50" t="str">
        <f t="shared" si="32"/>
        <v/>
      </c>
      <c r="E609" s="122"/>
      <c r="F609" s="84"/>
      <c r="G609" s="84"/>
      <c r="H609" s="355"/>
      <c r="I609" s="152"/>
      <c r="J609" s="76">
        <f>IF($D609="Salesman",IF($E609&lt;&gt;"",VLOOKUP($E609,รายละเอียดการคิด!$B$15:$AW$550,28,0)*$H609,0)+IF($E609&lt;&gt;"",VLOOKUP($E609,รายละเอียดการคิด!$B$15:$AW$550,29,0)*$I609,0),IF($E609&lt;&gt;"",VLOOKUP($E609,รายละเอียดการคิด!$H$15:$K$550,2,0)*$H609,0)+IF($E609&lt;&gt;"",VLOOKUP($E609,รายละเอียดการคิด!$H$15:$K$550,2,0)*$I609,0))</f>
        <v>0</v>
      </c>
      <c r="K609" s="76">
        <f>IF($D609="Salesman",IF($E609&lt;&gt;"",VLOOKUP($E609,รายละเอียดการคิด!$B$15:$AW$550,37,0)*$H609,0)+IF($E609&lt;&gt;"",VLOOKUP($E609,รายละเอียดการคิด!$B$15:$AW$550,38,0)*$I609,0),IF($E609&lt;&gt;"",VLOOKUP($E609,รายละเอียดการคิด!$H$15:$K$550,3,0)*$H609,0)+IF($E609&lt;&gt;"",VLOOKUP($E609,รายละเอียดการคิด!$H$15:$K$550,3,0)*$I609,0))</f>
        <v>0</v>
      </c>
      <c r="L609" s="307">
        <f>IF($D609="Salesman",IF($E609&lt;&gt;"",VLOOKUP($E609,รายละเอียดการคิด!$B$15:$AW$550,46,0)*$H609,0)+IF($E609&lt;&gt;"",VLOOKUP($E609,รายละเอียดการคิด!$B$15:$AW$550,47,0)*$I609,0),IF($E609&lt;&gt;"",VLOOKUP($E609,รายละเอียดการคิด!$H$15:$K$550,4,0)*$H609,0)+IF($E609&lt;&gt;"",VLOOKUP($E609,รายละเอียดการคิด!$H$15:$K$550,4,0)*$I609,0))</f>
        <v>0</v>
      </c>
      <c r="M609" s="307"/>
      <c r="N609" s="307"/>
    </row>
    <row r="610" spans="4:14" x14ac:dyDescent="0.25">
      <c r="D610" s="50" t="str">
        <f t="shared" si="32"/>
        <v/>
      </c>
      <c r="E610" s="122"/>
      <c r="F610" s="84"/>
      <c r="G610" s="84"/>
      <c r="H610" s="355"/>
      <c r="I610" s="152"/>
      <c r="J610" s="76">
        <f>IF($D610="Salesman",IF($E610&lt;&gt;"",VLOOKUP($E610,รายละเอียดการคิด!$B$15:$AW$550,28,0)*$H610,0)+IF($E610&lt;&gt;"",VLOOKUP($E610,รายละเอียดการคิด!$B$15:$AW$550,29,0)*$I610,0),IF($E610&lt;&gt;"",VLOOKUP($E610,รายละเอียดการคิด!$H$15:$K$550,2,0)*$H610,0)+IF($E610&lt;&gt;"",VLOOKUP($E610,รายละเอียดการคิด!$H$15:$K$550,2,0)*$I610,0))</f>
        <v>0</v>
      </c>
      <c r="K610" s="76">
        <f>IF($D610="Salesman",IF($E610&lt;&gt;"",VLOOKUP($E610,รายละเอียดการคิด!$B$15:$AW$550,37,0)*$H610,0)+IF($E610&lt;&gt;"",VLOOKUP($E610,รายละเอียดการคิด!$B$15:$AW$550,38,0)*$I610,0),IF($E610&lt;&gt;"",VLOOKUP($E610,รายละเอียดการคิด!$H$15:$K$550,3,0)*$H610,0)+IF($E610&lt;&gt;"",VLOOKUP($E610,รายละเอียดการคิด!$H$15:$K$550,3,0)*$I610,0))</f>
        <v>0</v>
      </c>
      <c r="L610" s="307">
        <f>IF($D610="Salesman",IF($E610&lt;&gt;"",VLOOKUP($E610,รายละเอียดการคิด!$B$15:$AW$550,46,0)*$H610,0)+IF($E610&lt;&gt;"",VLOOKUP($E610,รายละเอียดการคิด!$B$15:$AW$550,47,0)*$I610,0),IF($E610&lt;&gt;"",VLOOKUP($E610,รายละเอียดการคิด!$H$15:$K$550,4,0)*$H610,0)+IF($E610&lt;&gt;"",VLOOKUP($E610,รายละเอียดการคิด!$H$15:$K$550,4,0)*$I610,0))</f>
        <v>0</v>
      </c>
      <c r="M610" s="307"/>
      <c r="N610" s="307"/>
    </row>
    <row r="611" spans="4:14" x14ac:dyDescent="0.25">
      <c r="D611" s="50" t="str">
        <f t="shared" si="32"/>
        <v/>
      </c>
      <c r="E611" s="122"/>
      <c r="F611" s="84"/>
      <c r="G611" s="84"/>
      <c r="H611" s="355"/>
      <c r="I611" s="152"/>
      <c r="J611" s="76">
        <f>IF($D611="Salesman",IF($E611&lt;&gt;"",VLOOKUP($E611,รายละเอียดการคิด!$B$15:$AW$550,28,0)*$H611,0)+IF($E611&lt;&gt;"",VLOOKUP($E611,รายละเอียดการคิด!$B$15:$AW$550,29,0)*$I611,0),IF($E611&lt;&gt;"",VLOOKUP($E611,รายละเอียดการคิด!$H$15:$K$550,2,0)*$H611,0)+IF($E611&lt;&gt;"",VLOOKUP($E611,รายละเอียดการคิด!$H$15:$K$550,2,0)*$I611,0))</f>
        <v>0</v>
      </c>
      <c r="K611" s="76">
        <f>IF($D611="Salesman",IF($E611&lt;&gt;"",VLOOKUP($E611,รายละเอียดการคิด!$B$15:$AW$550,37,0)*$H611,0)+IF($E611&lt;&gt;"",VLOOKUP($E611,รายละเอียดการคิด!$B$15:$AW$550,38,0)*$I611,0),IF($E611&lt;&gt;"",VLOOKUP($E611,รายละเอียดการคิด!$H$15:$K$550,3,0)*$H611,0)+IF($E611&lt;&gt;"",VLOOKUP($E611,รายละเอียดการคิด!$H$15:$K$550,3,0)*$I611,0))</f>
        <v>0</v>
      </c>
      <c r="L611" s="307">
        <f>IF($D611="Salesman",IF($E611&lt;&gt;"",VLOOKUP($E611,รายละเอียดการคิด!$B$15:$AW$550,46,0)*$H611,0)+IF($E611&lt;&gt;"",VLOOKUP($E611,รายละเอียดการคิด!$B$15:$AW$550,47,0)*$I611,0),IF($E611&lt;&gt;"",VLOOKUP($E611,รายละเอียดการคิด!$H$15:$K$550,4,0)*$H611,0)+IF($E611&lt;&gt;"",VLOOKUP($E611,รายละเอียดการคิด!$H$15:$K$550,4,0)*$I611,0))</f>
        <v>0</v>
      </c>
      <c r="M611" s="307"/>
      <c r="N611" s="307"/>
    </row>
    <row r="612" spans="4:14" x14ac:dyDescent="0.25">
      <c r="D612" s="50" t="str">
        <f t="shared" si="32"/>
        <v/>
      </c>
      <c r="E612" s="122"/>
      <c r="F612" s="84"/>
      <c r="G612" s="84"/>
      <c r="H612" s="355"/>
      <c r="I612" s="152"/>
      <c r="J612" s="76">
        <f>IF($D612="Salesman",IF($E612&lt;&gt;"",VLOOKUP($E612,รายละเอียดการคิด!$B$15:$AW$550,28,0)*$H612,0)+IF($E612&lt;&gt;"",VLOOKUP($E612,รายละเอียดการคิด!$B$15:$AW$550,29,0)*$I612,0),IF($E612&lt;&gt;"",VLOOKUP($E612,รายละเอียดการคิด!$H$15:$K$550,2,0)*$H612,0)+IF($E612&lt;&gt;"",VLOOKUP($E612,รายละเอียดการคิด!$H$15:$K$550,2,0)*$I612,0))</f>
        <v>0</v>
      </c>
      <c r="K612" s="76">
        <f>IF($D612="Salesman",IF($E612&lt;&gt;"",VLOOKUP($E612,รายละเอียดการคิด!$B$15:$AW$550,37,0)*$H612,0)+IF($E612&lt;&gt;"",VLOOKUP($E612,รายละเอียดการคิด!$B$15:$AW$550,38,0)*$I612,0),IF($E612&lt;&gt;"",VLOOKUP($E612,รายละเอียดการคิด!$H$15:$K$550,3,0)*$H612,0)+IF($E612&lt;&gt;"",VLOOKUP($E612,รายละเอียดการคิด!$H$15:$K$550,3,0)*$I612,0))</f>
        <v>0</v>
      </c>
      <c r="L612" s="307">
        <f>IF($D612="Salesman",IF($E612&lt;&gt;"",VLOOKUP($E612,รายละเอียดการคิด!$B$15:$AW$550,46,0)*$H612,0)+IF($E612&lt;&gt;"",VLOOKUP($E612,รายละเอียดการคิด!$B$15:$AW$550,47,0)*$I612,0),IF($E612&lt;&gt;"",VLOOKUP($E612,รายละเอียดการคิด!$H$15:$K$550,4,0)*$H612,0)+IF($E612&lt;&gt;"",VLOOKUP($E612,รายละเอียดการคิด!$H$15:$K$550,4,0)*$I612,0))</f>
        <v>0</v>
      </c>
      <c r="M612" s="307"/>
      <c r="N612" s="307"/>
    </row>
    <row r="613" spans="4:14" x14ac:dyDescent="0.25">
      <c r="D613" s="50" t="str">
        <f t="shared" si="32"/>
        <v/>
      </c>
      <c r="E613" s="122"/>
      <c r="F613" s="84"/>
      <c r="G613" s="84"/>
      <c r="H613" s="355"/>
      <c r="I613" s="152"/>
      <c r="J613" s="76">
        <f>IF($D613="Salesman",IF($E613&lt;&gt;"",VLOOKUP($E613,รายละเอียดการคิด!$B$15:$AW$550,28,0)*$H613,0)+IF($E613&lt;&gt;"",VLOOKUP($E613,รายละเอียดการคิด!$B$15:$AW$550,29,0)*$I613,0),IF($E613&lt;&gt;"",VLOOKUP($E613,รายละเอียดการคิด!$H$15:$K$550,2,0)*$H613,0)+IF($E613&lt;&gt;"",VLOOKUP($E613,รายละเอียดการคิด!$H$15:$K$550,2,0)*$I613,0))</f>
        <v>0</v>
      </c>
      <c r="K613" s="76">
        <f>IF($D613="Salesman",IF($E613&lt;&gt;"",VLOOKUP($E613,รายละเอียดการคิด!$B$15:$AW$550,37,0)*$H613,0)+IF($E613&lt;&gt;"",VLOOKUP($E613,รายละเอียดการคิด!$B$15:$AW$550,38,0)*$I613,0),IF($E613&lt;&gt;"",VLOOKUP($E613,รายละเอียดการคิด!$H$15:$K$550,3,0)*$H613,0)+IF($E613&lt;&gt;"",VLOOKUP($E613,รายละเอียดการคิด!$H$15:$K$550,3,0)*$I613,0))</f>
        <v>0</v>
      </c>
      <c r="L613" s="307">
        <f>IF($D613="Salesman",IF($E613&lt;&gt;"",VLOOKUP($E613,รายละเอียดการคิด!$B$15:$AW$550,46,0)*$H613,0)+IF($E613&lt;&gt;"",VLOOKUP($E613,รายละเอียดการคิด!$B$15:$AW$550,47,0)*$I613,0),IF($E613&lt;&gt;"",VLOOKUP($E613,รายละเอียดการคิด!$H$15:$K$550,4,0)*$H613,0)+IF($E613&lt;&gt;"",VLOOKUP($E613,รายละเอียดการคิด!$H$15:$K$550,4,0)*$I613,0))</f>
        <v>0</v>
      </c>
      <c r="M613" s="307"/>
      <c r="N613" s="307"/>
    </row>
    <row r="614" spans="4:14" x14ac:dyDescent="0.25">
      <c r="D614" s="50" t="str">
        <f t="shared" si="32"/>
        <v/>
      </c>
      <c r="E614" s="122"/>
      <c r="F614" s="84"/>
      <c r="G614" s="84"/>
      <c r="H614" s="355"/>
      <c r="I614" s="152"/>
      <c r="J614" s="76">
        <f>IF($D614="Salesman",IF($E614&lt;&gt;"",VLOOKUP($E614,รายละเอียดการคิด!$B$15:$AW$550,28,0)*$H614,0)+IF($E614&lt;&gt;"",VLOOKUP($E614,รายละเอียดการคิด!$B$15:$AW$550,29,0)*$I614,0),IF($E614&lt;&gt;"",VLOOKUP($E614,รายละเอียดการคิด!$H$15:$K$550,2,0)*$H614,0)+IF($E614&lt;&gt;"",VLOOKUP($E614,รายละเอียดการคิด!$H$15:$K$550,2,0)*$I614,0))</f>
        <v>0</v>
      </c>
      <c r="K614" s="76">
        <f>IF($D614="Salesman",IF($E614&lt;&gt;"",VLOOKUP($E614,รายละเอียดการคิด!$B$15:$AW$550,37,0)*$H614,0)+IF($E614&lt;&gt;"",VLOOKUP($E614,รายละเอียดการคิด!$B$15:$AW$550,38,0)*$I614,0),IF($E614&lt;&gt;"",VLOOKUP($E614,รายละเอียดการคิด!$H$15:$K$550,3,0)*$H614,0)+IF($E614&lt;&gt;"",VLOOKUP($E614,รายละเอียดการคิด!$H$15:$K$550,3,0)*$I614,0))</f>
        <v>0</v>
      </c>
      <c r="L614" s="307">
        <f>IF($D614="Salesman",IF($E614&lt;&gt;"",VLOOKUP($E614,รายละเอียดการคิด!$B$15:$AW$550,46,0)*$H614,0)+IF($E614&lt;&gt;"",VLOOKUP($E614,รายละเอียดการคิด!$B$15:$AW$550,47,0)*$I614,0),IF($E614&lt;&gt;"",VLOOKUP($E614,รายละเอียดการคิด!$H$15:$K$550,4,0)*$H614,0)+IF($E614&lt;&gt;"",VLOOKUP($E614,รายละเอียดการคิด!$H$15:$K$550,4,0)*$I614,0))</f>
        <v>0</v>
      </c>
      <c r="M614" s="307"/>
      <c r="N614" s="307"/>
    </row>
    <row r="615" spans="4:14" x14ac:dyDescent="0.25">
      <c r="D615" s="50" t="str">
        <f t="shared" si="32"/>
        <v/>
      </c>
      <c r="E615" s="122"/>
      <c r="F615" s="84"/>
      <c r="G615" s="84"/>
      <c r="H615" s="355"/>
      <c r="I615" s="152"/>
      <c r="J615" s="76">
        <f>IF($D615="Salesman",IF($E615&lt;&gt;"",VLOOKUP($E615,รายละเอียดการคิด!$B$15:$AW$550,28,0)*$H615,0)+IF($E615&lt;&gt;"",VLOOKUP($E615,รายละเอียดการคิด!$B$15:$AW$550,29,0)*$I615,0),IF($E615&lt;&gt;"",VLOOKUP($E615,รายละเอียดการคิด!$H$15:$K$550,2,0)*$H615,0)+IF($E615&lt;&gt;"",VLOOKUP($E615,รายละเอียดการคิด!$H$15:$K$550,2,0)*$I615,0))</f>
        <v>0</v>
      </c>
      <c r="K615" s="76">
        <f>IF($D615="Salesman",IF($E615&lt;&gt;"",VLOOKUP($E615,รายละเอียดการคิด!$B$15:$AW$550,37,0)*$H615,0)+IF($E615&lt;&gt;"",VLOOKUP($E615,รายละเอียดการคิด!$B$15:$AW$550,38,0)*$I615,0),IF($E615&lt;&gt;"",VLOOKUP($E615,รายละเอียดการคิด!$H$15:$K$550,3,0)*$H615,0)+IF($E615&lt;&gt;"",VLOOKUP($E615,รายละเอียดการคิด!$H$15:$K$550,3,0)*$I615,0))</f>
        <v>0</v>
      </c>
      <c r="L615" s="307">
        <f>IF($D615="Salesman",IF($E615&lt;&gt;"",VLOOKUP($E615,รายละเอียดการคิด!$B$15:$AW$550,46,0)*$H615,0)+IF($E615&lt;&gt;"",VLOOKUP($E615,รายละเอียดการคิด!$B$15:$AW$550,47,0)*$I615,0),IF($E615&lt;&gt;"",VLOOKUP($E615,รายละเอียดการคิด!$H$15:$K$550,4,0)*$H615,0)+IF($E615&lt;&gt;"",VLOOKUP($E615,รายละเอียดการคิด!$H$15:$K$550,4,0)*$I615,0))</f>
        <v>0</v>
      </c>
      <c r="M615" s="307"/>
      <c r="N615" s="307"/>
    </row>
    <row r="616" spans="4:14" x14ac:dyDescent="0.25">
      <c r="D616" s="50" t="str">
        <f t="shared" si="32"/>
        <v/>
      </c>
      <c r="E616" s="122"/>
      <c r="F616" s="84"/>
      <c r="G616" s="84"/>
      <c r="H616" s="355"/>
      <c r="I616" s="152"/>
      <c r="J616" s="76">
        <f>IF($D616="Salesman",IF($E616&lt;&gt;"",VLOOKUP($E616,รายละเอียดการคิด!$B$15:$AW$550,28,0)*$H616,0)+IF($E616&lt;&gt;"",VLOOKUP($E616,รายละเอียดการคิด!$B$15:$AW$550,29,0)*$I616,0),IF($E616&lt;&gt;"",VLOOKUP($E616,รายละเอียดการคิด!$H$15:$K$550,2,0)*$H616,0)+IF($E616&lt;&gt;"",VLOOKUP($E616,รายละเอียดการคิด!$H$15:$K$550,2,0)*$I616,0))</f>
        <v>0</v>
      </c>
      <c r="K616" s="76">
        <f>IF($D616="Salesman",IF($E616&lt;&gt;"",VLOOKUP($E616,รายละเอียดการคิด!$B$15:$AW$550,37,0)*$H616,0)+IF($E616&lt;&gt;"",VLOOKUP($E616,รายละเอียดการคิด!$B$15:$AW$550,38,0)*$I616,0),IF($E616&lt;&gt;"",VLOOKUP($E616,รายละเอียดการคิด!$H$15:$K$550,3,0)*$H616,0)+IF($E616&lt;&gt;"",VLOOKUP($E616,รายละเอียดการคิด!$H$15:$K$550,3,0)*$I616,0))</f>
        <v>0</v>
      </c>
      <c r="L616" s="307">
        <f>IF($D616="Salesman",IF($E616&lt;&gt;"",VLOOKUP($E616,รายละเอียดการคิด!$B$15:$AW$550,46,0)*$H616,0)+IF($E616&lt;&gt;"",VLOOKUP($E616,รายละเอียดการคิด!$B$15:$AW$550,47,0)*$I616,0),IF($E616&lt;&gt;"",VLOOKUP($E616,รายละเอียดการคิด!$H$15:$K$550,4,0)*$H616,0)+IF($E616&lt;&gt;"",VLOOKUP($E616,รายละเอียดการคิด!$H$15:$K$550,4,0)*$I616,0))</f>
        <v>0</v>
      </c>
      <c r="M616" s="307"/>
      <c r="N616" s="307"/>
    </row>
    <row r="617" spans="4:14" x14ac:dyDescent="0.25">
      <c r="D617" s="50" t="str">
        <f t="shared" si="32"/>
        <v/>
      </c>
      <c r="E617" s="122"/>
      <c r="F617" s="84"/>
      <c r="G617" s="84"/>
      <c r="H617" s="355"/>
      <c r="I617" s="152"/>
      <c r="J617" s="76">
        <f>IF($D617="Salesman",IF($E617&lt;&gt;"",VLOOKUP($E617,รายละเอียดการคิด!$B$15:$AW$550,28,0)*$H617,0)+IF($E617&lt;&gt;"",VLOOKUP($E617,รายละเอียดการคิด!$B$15:$AW$550,29,0)*$I617,0),IF($E617&lt;&gt;"",VLOOKUP($E617,รายละเอียดการคิด!$H$15:$K$550,2,0)*$H617,0)+IF($E617&lt;&gt;"",VLOOKUP($E617,รายละเอียดการคิด!$H$15:$K$550,2,0)*$I617,0))</f>
        <v>0</v>
      </c>
      <c r="K617" s="76">
        <f>IF($D617="Salesman",IF($E617&lt;&gt;"",VLOOKUP($E617,รายละเอียดการคิด!$B$15:$AW$550,37,0)*$H617,0)+IF($E617&lt;&gt;"",VLOOKUP($E617,รายละเอียดการคิด!$B$15:$AW$550,38,0)*$I617,0),IF($E617&lt;&gt;"",VLOOKUP($E617,รายละเอียดการคิด!$H$15:$K$550,3,0)*$H617,0)+IF($E617&lt;&gt;"",VLOOKUP($E617,รายละเอียดการคิด!$H$15:$K$550,3,0)*$I617,0))</f>
        <v>0</v>
      </c>
      <c r="L617" s="307">
        <f>IF($D617="Salesman",IF($E617&lt;&gt;"",VLOOKUP($E617,รายละเอียดการคิด!$B$15:$AW$550,46,0)*$H617,0)+IF($E617&lt;&gt;"",VLOOKUP($E617,รายละเอียดการคิด!$B$15:$AW$550,47,0)*$I617,0),IF($E617&lt;&gt;"",VLOOKUP($E617,รายละเอียดการคิด!$H$15:$K$550,4,0)*$H617,0)+IF($E617&lt;&gt;"",VLOOKUP($E617,รายละเอียดการคิด!$H$15:$K$550,4,0)*$I617,0))</f>
        <v>0</v>
      </c>
      <c r="M617" s="307"/>
      <c r="N617" s="307"/>
    </row>
    <row r="618" spans="4:14" x14ac:dyDescent="0.25">
      <c r="D618" s="50" t="str">
        <f t="shared" si="32"/>
        <v/>
      </c>
      <c r="E618" s="122"/>
      <c r="F618" s="84"/>
      <c r="G618" s="84"/>
      <c r="H618" s="355"/>
      <c r="I618" s="152"/>
      <c r="J618" s="76">
        <f>IF($D618="Salesman",IF($E618&lt;&gt;"",VLOOKUP($E618,รายละเอียดการคิด!$B$15:$AW$550,28,0)*$H618,0)+IF($E618&lt;&gt;"",VLOOKUP($E618,รายละเอียดการคิด!$B$15:$AW$550,29,0)*$I618,0),IF($E618&lt;&gt;"",VLOOKUP($E618,รายละเอียดการคิด!$H$15:$K$550,2,0)*$H618,0)+IF($E618&lt;&gt;"",VLOOKUP($E618,รายละเอียดการคิด!$H$15:$K$550,2,0)*$I618,0))</f>
        <v>0</v>
      </c>
      <c r="K618" s="76">
        <f>IF($D618="Salesman",IF($E618&lt;&gt;"",VLOOKUP($E618,รายละเอียดการคิด!$B$15:$AW$550,37,0)*$H618,0)+IF($E618&lt;&gt;"",VLOOKUP($E618,รายละเอียดการคิด!$B$15:$AW$550,38,0)*$I618,0),IF($E618&lt;&gt;"",VLOOKUP($E618,รายละเอียดการคิด!$H$15:$K$550,3,0)*$H618,0)+IF($E618&lt;&gt;"",VLOOKUP($E618,รายละเอียดการคิด!$H$15:$K$550,3,0)*$I618,0))</f>
        <v>0</v>
      </c>
      <c r="L618" s="307">
        <f>IF($D618="Salesman",IF($E618&lt;&gt;"",VLOOKUP($E618,รายละเอียดการคิด!$B$15:$AW$550,46,0)*$H618,0)+IF($E618&lt;&gt;"",VLOOKUP($E618,รายละเอียดการคิด!$B$15:$AW$550,47,0)*$I618,0),IF($E618&lt;&gt;"",VLOOKUP($E618,รายละเอียดการคิด!$H$15:$K$550,4,0)*$H618,0)+IF($E618&lt;&gt;"",VLOOKUP($E618,รายละเอียดการคิด!$H$15:$K$550,4,0)*$I618,0))</f>
        <v>0</v>
      </c>
      <c r="M618" s="307"/>
      <c r="N618" s="307"/>
    </row>
    <row r="619" spans="4:14" x14ac:dyDescent="0.25">
      <c r="D619" s="50" t="str">
        <f t="shared" ref="D619:D682" si="33">IF(E619="","",VLOOKUP(E619,B$15:E$550,4,0))</f>
        <v/>
      </c>
      <c r="E619" s="122"/>
      <c r="F619" s="84"/>
      <c r="G619" s="84"/>
      <c r="H619" s="355"/>
      <c r="I619" s="152"/>
      <c r="J619" s="76">
        <f>IF($D619="Salesman",IF($E619&lt;&gt;"",VLOOKUP($E619,รายละเอียดการคิด!$B$15:$AW$550,28,0)*$H619,0)+IF($E619&lt;&gt;"",VLOOKUP($E619,รายละเอียดการคิด!$B$15:$AW$550,29,0)*$I619,0),IF($E619&lt;&gt;"",VLOOKUP($E619,รายละเอียดการคิด!$H$15:$K$550,2,0)*$H619,0)+IF($E619&lt;&gt;"",VLOOKUP($E619,รายละเอียดการคิด!$H$15:$K$550,2,0)*$I619,0))</f>
        <v>0</v>
      </c>
      <c r="K619" s="76">
        <f>IF($D619="Salesman",IF($E619&lt;&gt;"",VLOOKUP($E619,รายละเอียดการคิด!$B$15:$AW$550,37,0)*$H619,0)+IF($E619&lt;&gt;"",VLOOKUP($E619,รายละเอียดการคิด!$B$15:$AW$550,38,0)*$I619,0),IF($E619&lt;&gt;"",VLOOKUP($E619,รายละเอียดการคิด!$H$15:$K$550,3,0)*$H619,0)+IF($E619&lt;&gt;"",VLOOKUP($E619,รายละเอียดการคิด!$H$15:$K$550,3,0)*$I619,0))</f>
        <v>0</v>
      </c>
      <c r="L619" s="307">
        <f>IF($D619="Salesman",IF($E619&lt;&gt;"",VLOOKUP($E619,รายละเอียดการคิด!$B$15:$AW$550,46,0)*$H619,0)+IF($E619&lt;&gt;"",VLOOKUP($E619,รายละเอียดการคิด!$B$15:$AW$550,47,0)*$I619,0),IF($E619&lt;&gt;"",VLOOKUP($E619,รายละเอียดการคิด!$H$15:$K$550,4,0)*$H619,0)+IF($E619&lt;&gt;"",VLOOKUP($E619,รายละเอียดการคิด!$H$15:$K$550,4,0)*$I619,0))</f>
        <v>0</v>
      </c>
      <c r="M619" s="307"/>
      <c r="N619" s="307"/>
    </row>
    <row r="620" spans="4:14" x14ac:dyDescent="0.25">
      <c r="D620" s="50" t="str">
        <f t="shared" si="33"/>
        <v/>
      </c>
      <c r="E620" s="122"/>
      <c r="F620" s="84"/>
      <c r="G620" s="84"/>
      <c r="H620" s="355"/>
      <c r="I620" s="152"/>
      <c r="J620" s="76">
        <f>IF($D620="Salesman",IF($E620&lt;&gt;"",VLOOKUP($E620,รายละเอียดการคิด!$B$15:$AW$550,28,0)*$H620,0)+IF($E620&lt;&gt;"",VLOOKUP($E620,รายละเอียดการคิด!$B$15:$AW$550,29,0)*$I620,0),IF($E620&lt;&gt;"",VLOOKUP($E620,รายละเอียดการคิด!$H$15:$K$550,2,0)*$H620,0)+IF($E620&lt;&gt;"",VLOOKUP($E620,รายละเอียดการคิด!$H$15:$K$550,2,0)*$I620,0))</f>
        <v>0</v>
      </c>
      <c r="K620" s="76">
        <f>IF($D620="Salesman",IF($E620&lt;&gt;"",VLOOKUP($E620,รายละเอียดการคิด!$B$15:$AW$550,37,0)*$H620,0)+IF($E620&lt;&gt;"",VLOOKUP($E620,รายละเอียดการคิด!$B$15:$AW$550,38,0)*$I620,0),IF($E620&lt;&gt;"",VLOOKUP($E620,รายละเอียดการคิด!$H$15:$K$550,3,0)*$H620,0)+IF($E620&lt;&gt;"",VLOOKUP($E620,รายละเอียดการคิด!$H$15:$K$550,3,0)*$I620,0))</f>
        <v>0</v>
      </c>
      <c r="L620" s="307">
        <f>IF($D620="Salesman",IF($E620&lt;&gt;"",VLOOKUP($E620,รายละเอียดการคิด!$B$15:$AW$550,46,0)*$H620,0)+IF($E620&lt;&gt;"",VLOOKUP($E620,รายละเอียดการคิด!$B$15:$AW$550,47,0)*$I620,0),IF($E620&lt;&gt;"",VLOOKUP($E620,รายละเอียดการคิด!$H$15:$K$550,4,0)*$H620,0)+IF($E620&lt;&gt;"",VLOOKUP($E620,รายละเอียดการคิด!$H$15:$K$550,4,0)*$I620,0))</f>
        <v>0</v>
      </c>
      <c r="M620" s="307"/>
      <c r="N620" s="307"/>
    </row>
    <row r="621" spans="4:14" x14ac:dyDescent="0.25">
      <c r="D621" s="50" t="str">
        <f t="shared" si="33"/>
        <v/>
      </c>
      <c r="E621" s="122"/>
      <c r="F621" s="84"/>
      <c r="G621" s="84"/>
      <c r="H621" s="355"/>
      <c r="I621" s="152"/>
      <c r="J621" s="76">
        <f>IF($D621="Salesman",IF($E621&lt;&gt;"",VLOOKUP($E621,รายละเอียดการคิด!$B$15:$AW$550,28,0)*$H621,0)+IF($E621&lt;&gt;"",VLOOKUP($E621,รายละเอียดการคิด!$B$15:$AW$550,29,0)*$I621,0),IF($E621&lt;&gt;"",VLOOKUP($E621,รายละเอียดการคิด!$H$15:$K$550,2,0)*$H621,0)+IF($E621&lt;&gt;"",VLOOKUP($E621,รายละเอียดการคิด!$H$15:$K$550,2,0)*$I621,0))</f>
        <v>0</v>
      </c>
      <c r="K621" s="76">
        <f>IF($D621="Salesman",IF($E621&lt;&gt;"",VLOOKUP($E621,รายละเอียดการคิด!$B$15:$AW$550,37,0)*$H621,0)+IF($E621&lt;&gt;"",VLOOKUP($E621,รายละเอียดการคิด!$B$15:$AW$550,38,0)*$I621,0),IF($E621&lt;&gt;"",VLOOKUP($E621,รายละเอียดการคิด!$H$15:$K$550,3,0)*$H621,0)+IF($E621&lt;&gt;"",VLOOKUP($E621,รายละเอียดการคิด!$H$15:$K$550,3,0)*$I621,0))</f>
        <v>0</v>
      </c>
      <c r="L621" s="307">
        <f>IF($D621="Salesman",IF($E621&lt;&gt;"",VLOOKUP($E621,รายละเอียดการคิด!$B$15:$AW$550,46,0)*$H621,0)+IF($E621&lt;&gt;"",VLOOKUP($E621,รายละเอียดการคิด!$B$15:$AW$550,47,0)*$I621,0),IF($E621&lt;&gt;"",VLOOKUP($E621,รายละเอียดการคิด!$H$15:$K$550,4,0)*$H621,0)+IF($E621&lt;&gt;"",VLOOKUP($E621,รายละเอียดการคิด!$H$15:$K$550,4,0)*$I621,0))</f>
        <v>0</v>
      </c>
      <c r="M621" s="307"/>
      <c r="N621" s="307"/>
    </row>
    <row r="622" spans="4:14" x14ac:dyDescent="0.25">
      <c r="D622" s="50" t="str">
        <f t="shared" si="33"/>
        <v/>
      </c>
      <c r="E622" s="122"/>
      <c r="F622" s="84"/>
      <c r="G622" s="84"/>
      <c r="H622" s="355"/>
      <c r="I622" s="152"/>
      <c r="J622" s="76">
        <f>IF($D622="Salesman",IF($E622&lt;&gt;"",VLOOKUP($E622,รายละเอียดการคิด!$B$15:$AW$550,28,0)*$H622,0)+IF($E622&lt;&gt;"",VLOOKUP($E622,รายละเอียดการคิด!$B$15:$AW$550,29,0)*$I622,0),IF($E622&lt;&gt;"",VLOOKUP($E622,รายละเอียดการคิด!$H$15:$K$550,2,0)*$H622,0)+IF($E622&lt;&gt;"",VLOOKUP($E622,รายละเอียดการคิด!$H$15:$K$550,2,0)*$I622,0))</f>
        <v>0</v>
      </c>
      <c r="K622" s="76">
        <f>IF($D622="Salesman",IF($E622&lt;&gt;"",VLOOKUP($E622,รายละเอียดการคิด!$B$15:$AW$550,37,0)*$H622,0)+IF($E622&lt;&gt;"",VLOOKUP($E622,รายละเอียดการคิด!$B$15:$AW$550,38,0)*$I622,0),IF($E622&lt;&gt;"",VLOOKUP($E622,รายละเอียดการคิด!$H$15:$K$550,3,0)*$H622,0)+IF($E622&lt;&gt;"",VLOOKUP($E622,รายละเอียดการคิด!$H$15:$K$550,3,0)*$I622,0))</f>
        <v>0</v>
      </c>
      <c r="L622" s="307">
        <f>IF($D622="Salesman",IF($E622&lt;&gt;"",VLOOKUP($E622,รายละเอียดการคิด!$B$15:$AW$550,46,0)*$H622,0)+IF($E622&lt;&gt;"",VLOOKUP($E622,รายละเอียดการคิด!$B$15:$AW$550,47,0)*$I622,0),IF($E622&lt;&gt;"",VLOOKUP($E622,รายละเอียดการคิด!$H$15:$K$550,4,0)*$H622,0)+IF($E622&lt;&gt;"",VLOOKUP($E622,รายละเอียดการคิด!$H$15:$K$550,4,0)*$I622,0))</f>
        <v>0</v>
      </c>
      <c r="M622" s="307"/>
      <c r="N622" s="307"/>
    </row>
    <row r="623" spans="4:14" x14ac:dyDescent="0.25">
      <c r="D623" s="50" t="str">
        <f t="shared" si="33"/>
        <v/>
      </c>
      <c r="E623" s="122"/>
      <c r="F623" s="84"/>
      <c r="G623" s="84"/>
      <c r="H623" s="355"/>
      <c r="I623" s="152"/>
      <c r="J623" s="76">
        <f>IF($D623="Salesman",IF($E623&lt;&gt;"",VLOOKUP($E623,รายละเอียดการคิด!$B$15:$AW$550,28,0)*$H623,0)+IF($E623&lt;&gt;"",VLOOKUP($E623,รายละเอียดการคิด!$B$15:$AW$550,29,0)*$I623,0),IF($E623&lt;&gt;"",VLOOKUP($E623,รายละเอียดการคิด!$H$15:$K$550,2,0)*$H623,0)+IF($E623&lt;&gt;"",VLOOKUP($E623,รายละเอียดการคิด!$H$15:$K$550,2,0)*$I623,0))</f>
        <v>0</v>
      </c>
      <c r="K623" s="76">
        <f>IF($D623="Salesman",IF($E623&lt;&gt;"",VLOOKUP($E623,รายละเอียดการคิด!$B$15:$AW$550,37,0)*$H623,0)+IF($E623&lt;&gt;"",VLOOKUP($E623,รายละเอียดการคิด!$B$15:$AW$550,38,0)*$I623,0),IF($E623&lt;&gt;"",VLOOKUP($E623,รายละเอียดการคิด!$H$15:$K$550,3,0)*$H623,0)+IF($E623&lt;&gt;"",VLOOKUP($E623,รายละเอียดการคิด!$H$15:$K$550,3,0)*$I623,0))</f>
        <v>0</v>
      </c>
      <c r="L623" s="307">
        <f>IF($D623="Salesman",IF($E623&lt;&gt;"",VLOOKUP($E623,รายละเอียดการคิด!$B$15:$AW$550,46,0)*$H623,0)+IF($E623&lt;&gt;"",VLOOKUP($E623,รายละเอียดการคิด!$B$15:$AW$550,47,0)*$I623,0),IF($E623&lt;&gt;"",VLOOKUP($E623,รายละเอียดการคิด!$H$15:$K$550,4,0)*$H623,0)+IF($E623&lt;&gt;"",VLOOKUP($E623,รายละเอียดการคิด!$H$15:$K$550,4,0)*$I623,0))</f>
        <v>0</v>
      </c>
      <c r="M623" s="307"/>
      <c r="N623" s="307"/>
    </row>
    <row r="624" spans="4:14" x14ac:dyDescent="0.25">
      <c r="D624" s="50" t="str">
        <f t="shared" si="33"/>
        <v/>
      </c>
      <c r="E624" s="122"/>
      <c r="F624" s="84"/>
      <c r="G624" s="84"/>
      <c r="H624" s="355"/>
      <c r="I624" s="152"/>
      <c r="J624" s="76">
        <f>IF($D624="Salesman",IF($E624&lt;&gt;"",VLOOKUP($E624,รายละเอียดการคิด!$B$15:$AW$550,28,0)*$H624,0)+IF($E624&lt;&gt;"",VLOOKUP($E624,รายละเอียดการคิด!$B$15:$AW$550,29,0)*$I624,0),IF($E624&lt;&gt;"",VLOOKUP($E624,รายละเอียดการคิด!$H$15:$K$550,2,0)*$H624,0)+IF($E624&lt;&gt;"",VLOOKUP($E624,รายละเอียดการคิด!$H$15:$K$550,2,0)*$I624,0))</f>
        <v>0</v>
      </c>
      <c r="K624" s="76">
        <f>IF($D624="Salesman",IF($E624&lt;&gt;"",VLOOKUP($E624,รายละเอียดการคิด!$B$15:$AW$550,37,0)*$H624,0)+IF($E624&lt;&gt;"",VLOOKUP($E624,รายละเอียดการคิด!$B$15:$AW$550,38,0)*$I624,0),IF($E624&lt;&gt;"",VLOOKUP($E624,รายละเอียดการคิด!$H$15:$K$550,3,0)*$H624,0)+IF($E624&lt;&gt;"",VLOOKUP($E624,รายละเอียดการคิด!$H$15:$K$550,3,0)*$I624,0))</f>
        <v>0</v>
      </c>
      <c r="L624" s="307">
        <f>IF($D624="Salesman",IF($E624&lt;&gt;"",VLOOKUP($E624,รายละเอียดการคิด!$B$15:$AW$550,46,0)*$H624,0)+IF($E624&lt;&gt;"",VLOOKUP($E624,รายละเอียดการคิด!$B$15:$AW$550,47,0)*$I624,0),IF($E624&lt;&gt;"",VLOOKUP($E624,รายละเอียดการคิด!$H$15:$K$550,4,0)*$H624,0)+IF($E624&lt;&gt;"",VLOOKUP($E624,รายละเอียดการคิด!$H$15:$K$550,4,0)*$I624,0))</f>
        <v>0</v>
      </c>
      <c r="M624" s="307"/>
      <c r="N624" s="307"/>
    </row>
    <row r="625" spans="4:14" x14ac:dyDescent="0.25">
      <c r="D625" s="50" t="str">
        <f t="shared" si="33"/>
        <v/>
      </c>
      <c r="E625" s="122"/>
      <c r="F625" s="84"/>
      <c r="G625" s="84"/>
      <c r="H625" s="355"/>
      <c r="I625" s="152"/>
      <c r="J625" s="76">
        <f>IF($D625="Salesman",IF($E625&lt;&gt;"",VLOOKUP($E625,รายละเอียดการคิด!$B$15:$AW$550,28,0)*$H625,0)+IF($E625&lt;&gt;"",VLOOKUP($E625,รายละเอียดการคิด!$B$15:$AW$550,29,0)*$I625,0),IF($E625&lt;&gt;"",VLOOKUP($E625,รายละเอียดการคิด!$H$15:$K$550,2,0)*$H625,0)+IF($E625&lt;&gt;"",VLOOKUP($E625,รายละเอียดการคิด!$H$15:$K$550,2,0)*$I625,0))</f>
        <v>0</v>
      </c>
      <c r="K625" s="76">
        <f>IF($D625="Salesman",IF($E625&lt;&gt;"",VLOOKUP($E625,รายละเอียดการคิด!$B$15:$AW$550,37,0)*$H625,0)+IF($E625&lt;&gt;"",VLOOKUP($E625,รายละเอียดการคิด!$B$15:$AW$550,38,0)*$I625,0),IF($E625&lt;&gt;"",VLOOKUP($E625,รายละเอียดการคิด!$H$15:$K$550,3,0)*$H625,0)+IF($E625&lt;&gt;"",VLOOKUP($E625,รายละเอียดการคิด!$H$15:$K$550,3,0)*$I625,0))</f>
        <v>0</v>
      </c>
      <c r="L625" s="307">
        <f>IF($D625="Salesman",IF($E625&lt;&gt;"",VLOOKUP($E625,รายละเอียดการคิด!$B$15:$AW$550,46,0)*$H625,0)+IF($E625&lt;&gt;"",VLOOKUP($E625,รายละเอียดการคิด!$B$15:$AW$550,47,0)*$I625,0),IF($E625&lt;&gt;"",VLOOKUP($E625,รายละเอียดการคิด!$H$15:$K$550,4,0)*$H625,0)+IF($E625&lt;&gt;"",VLOOKUP($E625,รายละเอียดการคิด!$H$15:$K$550,4,0)*$I625,0))</f>
        <v>0</v>
      </c>
      <c r="M625" s="307"/>
      <c r="N625" s="307"/>
    </row>
    <row r="626" spans="4:14" x14ac:dyDescent="0.25">
      <c r="D626" s="50" t="str">
        <f t="shared" si="33"/>
        <v/>
      </c>
      <c r="E626" s="122"/>
      <c r="F626" s="84"/>
      <c r="G626" s="84"/>
      <c r="H626" s="355"/>
      <c r="I626" s="152"/>
      <c r="J626" s="76">
        <f>IF($D626="Salesman",IF($E626&lt;&gt;"",VLOOKUP($E626,รายละเอียดการคิด!$B$15:$AW$550,28,0)*$H626,0)+IF($E626&lt;&gt;"",VLOOKUP($E626,รายละเอียดการคิด!$B$15:$AW$550,29,0)*$I626,0),IF($E626&lt;&gt;"",VLOOKUP($E626,รายละเอียดการคิด!$H$15:$K$550,2,0)*$H626,0)+IF($E626&lt;&gt;"",VLOOKUP($E626,รายละเอียดการคิด!$H$15:$K$550,2,0)*$I626,0))</f>
        <v>0</v>
      </c>
      <c r="K626" s="76">
        <f>IF($D626="Salesman",IF($E626&lt;&gt;"",VLOOKUP($E626,รายละเอียดการคิด!$B$15:$AW$550,37,0)*$H626,0)+IF($E626&lt;&gt;"",VLOOKUP($E626,รายละเอียดการคิด!$B$15:$AW$550,38,0)*$I626,0),IF($E626&lt;&gt;"",VLOOKUP($E626,รายละเอียดการคิด!$H$15:$K$550,3,0)*$H626,0)+IF($E626&lt;&gt;"",VLOOKUP($E626,รายละเอียดการคิด!$H$15:$K$550,3,0)*$I626,0))</f>
        <v>0</v>
      </c>
      <c r="L626" s="307">
        <f>IF($D626="Salesman",IF($E626&lt;&gt;"",VLOOKUP($E626,รายละเอียดการคิด!$B$15:$AW$550,46,0)*$H626,0)+IF($E626&lt;&gt;"",VLOOKUP($E626,รายละเอียดการคิด!$B$15:$AW$550,47,0)*$I626,0),IF($E626&lt;&gt;"",VLOOKUP($E626,รายละเอียดการคิด!$H$15:$K$550,4,0)*$H626,0)+IF($E626&lt;&gt;"",VLOOKUP($E626,รายละเอียดการคิด!$H$15:$K$550,4,0)*$I626,0))</f>
        <v>0</v>
      </c>
      <c r="M626" s="307"/>
      <c r="N626" s="307"/>
    </row>
    <row r="627" spans="4:14" x14ac:dyDescent="0.25">
      <c r="D627" s="50" t="str">
        <f t="shared" si="33"/>
        <v/>
      </c>
      <c r="E627" s="122"/>
      <c r="F627" s="84"/>
      <c r="G627" s="84"/>
      <c r="H627" s="355"/>
      <c r="I627" s="152"/>
      <c r="J627" s="76">
        <f>IF($D627="Salesman",IF($E627&lt;&gt;"",VLOOKUP($E627,รายละเอียดการคิด!$B$15:$AW$550,28,0)*$H627,0)+IF($E627&lt;&gt;"",VLOOKUP($E627,รายละเอียดการคิด!$B$15:$AW$550,29,0)*$I627,0),IF($E627&lt;&gt;"",VLOOKUP($E627,รายละเอียดการคิด!$H$15:$K$550,2,0)*$H627,0)+IF($E627&lt;&gt;"",VLOOKUP($E627,รายละเอียดการคิด!$H$15:$K$550,2,0)*$I627,0))</f>
        <v>0</v>
      </c>
      <c r="K627" s="76">
        <f>IF($D627="Salesman",IF($E627&lt;&gt;"",VLOOKUP($E627,รายละเอียดการคิด!$B$15:$AW$550,37,0)*$H627,0)+IF($E627&lt;&gt;"",VLOOKUP($E627,รายละเอียดการคิด!$B$15:$AW$550,38,0)*$I627,0),IF($E627&lt;&gt;"",VLOOKUP($E627,รายละเอียดการคิด!$H$15:$K$550,3,0)*$H627,0)+IF($E627&lt;&gt;"",VLOOKUP($E627,รายละเอียดการคิด!$H$15:$K$550,3,0)*$I627,0))</f>
        <v>0</v>
      </c>
      <c r="L627" s="307">
        <f>IF($D627="Salesman",IF($E627&lt;&gt;"",VLOOKUP($E627,รายละเอียดการคิด!$B$15:$AW$550,46,0)*$H627,0)+IF($E627&lt;&gt;"",VLOOKUP($E627,รายละเอียดการคิด!$B$15:$AW$550,47,0)*$I627,0),IF($E627&lt;&gt;"",VLOOKUP($E627,รายละเอียดการคิด!$H$15:$K$550,4,0)*$H627,0)+IF($E627&lt;&gt;"",VLOOKUP($E627,รายละเอียดการคิด!$H$15:$K$550,4,0)*$I627,0))</f>
        <v>0</v>
      </c>
      <c r="M627" s="307"/>
      <c r="N627" s="307"/>
    </row>
    <row r="628" spans="4:14" x14ac:dyDescent="0.25">
      <c r="D628" s="50" t="str">
        <f t="shared" si="33"/>
        <v/>
      </c>
      <c r="E628" s="122"/>
      <c r="F628" s="84"/>
      <c r="G628" s="84"/>
      <c r="H628" s="355"/>
      <c r="I628" s="152"/>
      <c r="J628" s="76">
        <f>IF($D628="Salesman",IF($E628&lt;&gt;"",VLOOKUP($E628,รายละเอียดการคิด!$B$15:$AW$550,28,0)*$H628,0)+IF($E628&lt;&gt;"",VLOOKUP($E628,รายละเอียดการคิด!$B$15:$AW$550,29,0)*$I628,0),IF($E628&lt;&gt;"",VLOOKUP($E628,รายละเอียดการคิด!$H$15:$K$550,2,0)*$H628,0)+IF($E628&lt;&gt;"",VLOOKUP($E628,รายละเอียดการคิด!$H$15:$K$550,2,0)*$I628,0))</f>
        <v>0</v>
      </c>
      <c r="K628" s="76">
        <f>IF($D628="Salesman",IF($E628&lt;&gt;"",VLOOKUP($E628,รายละเอียดการคิด!$B$15:$AW$550,37,0)*$H628,0)+IF($E628&lt;&gt;"",VLOOKUP($E628,รายละเอียดการคิด!$B$15:$AW$550,38,0)*$I628,0),IF($E628&lt;&gt;"",VLOOKUP($E628,รายละเอียดการคิด!$H$15:$K$550,3,0)*$H628,0)+IF($E628&lt;&gt;"",VLOOKUP($E628,รายละเอียดการคิด!$H$15:$K$550,3,0)*$I628,0))</f>
        <v>0</v>
      </c>
      <c r="L628" s="307">
        <f>IF($D628="Salesman",IF($E628&lt;&gt;"",VLOOKUP($E628,รายละเอียดการคิด!$B$15:$AW$550,46,0)*$H628,0)+IF($E628&lt;&gt;"",VLOOKUP($E628,รายละเอียดการคิด!$B$15:$AW$550,47,0)*$I628,0),IF($E628&lt;&gt;"",VLOOKUP($E628,รายละเอียดการคิด!$H$15:$K$550,4,0)*$H628,0)+IF($E628&lt;&gt;"",VLOOKUP($E628,รายละเอียดการคิด!$H$15:$K$550,4,0)*$I628,0))</f>
        <v>0</v>
      </c>
      <c r="M628" s="307"/>
      <c r="N628" s="307"/>
    </row>
    <row r="629" spans="4:14" x14ac:dyDescent="0.25">
      <c r="D629" s="50" t="str">
        <f t="shared" si="33"/>
        <v/>
      </c>
      <c r="E629" s="122"/>
      <c r="F629" s="84"/>
      <c r="G629" s="84"/>
      <c r="H629" s="355"/>
      <c r="I629" s="152"/>
      <c r="J629" s="76">
        <f>IF($D629="Salesman",IF($E629&lt;&gt;"",VLOOKUP($E629,รายละเอียดการคิด!$B$15:$AW$550,28,0)*$H629,0)+IF($E629&lt;&gt;"",VLOOKUP($E629,รายละเอียดการคิด!$B$15:$AW$550,29,0)*$I629,0),IF($E629&lt;&gt;"",VLOOKUP($E629,รายละเอียดการคิด!$H$15:$K$550,2,0)*$H629,0)+IF($E629&lt;&gt;"",VLOOKUP($E629,รายละเอียดการคิด!$H$15:$K$550,2,0)*$I629,0))</f>
        <v>0</v>
      </c>
      <c r="K629" s="76">
        <f>IF($D629="Salesman",IF($E629&lt;&gt;"",VLOOKUP($E629,รายละเอียดการคิด!$B$15:$AW$550,37,0)*$H629,0)+IF($E629&lt;&gt;"",VLOOKUP($E629,รายละเอียดการคิด!$B$15:$AW$550,38,0)*$I629,0),IF($E629&lt;&gt;"",VLOOKUP($E629,รายละเอียดการคิด!$H$15:$K$550,3,0)*$H629,0)+IF($E629&lt;&gt;"",VLOOKUP($E629,รายละเอียดการคิด!$H$15:$K$550,3,0)*$I629,0))</f>
        <v>0</v>
      </c>
      <c r="L629" s="307">
        <f>IF($D629="Salesman",IF($E629&lt;&gt;"",VLOOKUP($E629,รายละเอียดการคิด!$B$15:$AW$550,46,0)*$H629,0)+IF($E629&lt;&gt;"",VLOOKUP($E629,รายละเอียดการคิด!$B$15:$AW$550,47,0)*$I629,0),IF($E629&lt;&gt;"",VLOOKUP($E629,รายละเอียดการคิด!$H$15:$K$550,4,0)*$H629,0)+IF($E629&lt;&gt;"",VLOOKUP($E629,รายละเอียดการคิด!$H$15:$K$550,4,0)*$I629,0))</f>
        <v>0</v>
      </c>
      <c r="M629" s="307"/>
      <c r="N629" s="307"/>
    </row>
    <row r="630" spans="4:14" x14ac:dyDescent="0.25">
      <c r="D630" s="50" t="str">
        <f t="shared" si="33"/>
        <v/>
      </c>
      <c r="E630" s="122"/>
      <c r="F630" s="84"/>
      <c r="G630" s="84"/>
      <c r="H630" s="355"/>
      <c r="I630" s="152"/>
      <c r="J630" s="76">
        <f>IF($D630="Salesman",IF($E630&lt;&gt;"",VLOOKUP($E630,รายละเอียดการคิด!$B$15:$AW$550,28,0)*$H630,0)+IF($E630&lt;&gt;"",VLOOKUP($E630,รายละเอียดการคิด!$B$15:$AW$550,29,0)*$I630,0),IF($E630&lt;&gt;"",VLOOKUP($E630,รายละเอียดการคิด!$H$15:$K$550,2,0)*$H630,0)+IF($E630&lt;&gt;"",VLOOKUP($E630,รายละเอียดการคิด!$H$15:$K$550,2,0)*$I630,0))</f>
        <v>0</v>
      </c>
      <c r="K630" s="76">
        <f>IF($D630="Salesman",IF($E630&lt;&gt;"",VLOOKUP($E630,รายละเอียดการคิด!$B$15:$AW$550,37,0)*$H630,0)+IF($E630&lt;&gt;"",VLOOKUP($E630,รายละเอียดการคิด!$B$15:$AW$550,38,0)*$I630,0),IF($E630&lt;&gt;"",VLOOKUP($E630,รายละเอียดการคิด!$H$15:$K$550,3,0)*$H630,0)+IF($E630&lt;&gt;"",VLOOKUP($E630,รายละเอียดการคิด!$H$15:$K$550,3,0)*$I630,0))</f>
        <v>0</v>
      </c>
      <c r="L630" s="307">
        <f>IF($D630="Salesman",IF($E630&lt;&gt;"",VLOOKUP($E630,รายละเอียดการคิด!$B$15:$AW$550,46,0)*$H630,0)+IF($E630&lt;&gt;"",VLOOKUP($E630,รายละเอียดการคิด!$B$15:$AW$550,47,0)*$I630,0),IF($E630&lt;&gt;"",VLOOKUP($E630,รายละเอียดการคิด!$H$15:$K$550,4,0)*$H630,0)+IF($E630&lt;&gt;"",VLOOKUP($E630,รายละเอียดการคิด!$H$15:$K$550,4,0)*$I630,0))</f>
        <v>0</v>
      </c>
      <c r="M630" s="307"/>
      <c r="N630" s="307"/>
    </row>
    <row r="631" spans="4:14" x14ac:dyDescent="0.25">
      <c r="D631" s="50" t="str">
        <f t="shared" si="33"/>
        <v/>
      </c>
      <c r="E631" s="122"/>
      <c r="F631" s="84"/>
      <c r="G631" s="84"/>
      <c r="H631" s="355"/>
      <c r="I631" s="152"/>
      <c r="J631" s="76">
        <f>IF($D631="Salesman",IF($E631&lt;&gt;"",VLOOKUP($E631,รายละเอียดการคิด!$B$15:$AW$550,28,0)*$H631,0)+IF($E631&lt;&gt;"",VLOOKUP($E631,รายละเอียดการคิด!$B$15:$AW$550,29,0)*$I631,0),IF($E631&lt;&gt;"",VLOOKUP($E631,รายละเอียดการคิด!$H$15:$K$550,2,0)*$H631,0)+IF($E631&lt;&gt;"",VLOOKUP($E631,รายละเอียดการคิด!$H$15:$K$550,2,0)*$I631,0))</f>
        <v>0</v>
      </c>
      <c r="K631" s="76">
        <f>IF($D631="Salesman",IF($E631&lt;&gt;"",VLOOKUP($E631,รายละเอียดการคิด!$B$15:$AW$550,37,0)*$H631,0)+IF($E631&lt;&gt;"",VLOOKUP($E631,รายละเอียดการคิด!$B$15:$AW$550,38,0)*$I631,0),IF($E631&lt;&gt;"",VLOOKUP($E631,รายละเอียดการคิด!$H$15:$K$550,3,0)*$H631,0)+IF($E631&lt;&gt;"",VLOOKUP($E631,รายละเอียดการคิด!$H$15:$K$550,3,0)*$I631,0))</f>
        <v>0</v>
      </c>
      <c r="L631" s="307">
        <f>IF($D631="Salesman",IF($E631&lt;&gt;"",VLOOKUP($E631,รายละเอียดการคิด!$B$15:$AW$550,46,0)*$H631,0)+IF($E631&lt;&gt;"",VLOOKUP($E631,รายละเอียดการคิด!$B$15:$AW$550,47,0)*$I631,0),IF($E631&lt;&gt;"",VLOOKUP($E631,รายละเอียดการคิด!$H$15:$K$550,4,0)*$H631,0)+IF($E631&lt;&gt;"",VLOOKUP($E631,รายละเอียดการคิด!$H$15:$K$550,4,0)*$I631,0))</f>
        <v>0</v>
      </c>
      <c r="M631" s="307"/>
      <c r="N631" s="307"/>
    </row>
    <row r="632" spans="4:14" x14ac:dyDescent="0.25">
      <c r="D632" s="50" t="str">
        <f t="shared" si="33"/>
        <v/>
      </c>
      <c r="E632" s="122"/>
      <c r="F632" s="84"/>
      <c r="G632" s="84"/>
      <c r="H632" s="355"/>
      <c r="I632" s="152"/>
      <c r="J632" s="76">
        <f>IF($D632="Salesman",IF($E632&lt;&gt;"",VLOOKUP($E632,รายละเอียดการคิด!$B$15:$AW$550,28,0)*$H632,0)+IF($E632&lt;&gt;"",VLOOKUP($E632,รายละเอียดการคิด!$B$15:$AW$550,29,0)*$I632,0),IF($E632&lt;&gt;"",VLOOKUP($E632,รายละเอียดการคิด!$H$15:$K$550,2,0)*$H632,0)+IF($E632&lt;&gt;"",VLOOKUP($E632,รายละเอียดการคิด!$H$15:$K$550,2,0)*$I632,0))</f>
        <v>0</v>
      </c>
      <c r="K632" s="76">
        <f>IF($D632="Salesman",IF($E632&lt;&gt;"",VLOOKUP($E632,รายละเอียดการคิด!$B$15:$AW$550,37,0)*$H632,0)+IF($E632&lt;&gt;"",VLOOKUP($E632,รายละเอียดการคิด!$B$15:$AW$550,38,0)*$I632,0),IF($E632&lt;&gt;"",VLOOKUP($E632,รายละเอียดการคิด!$H$15:$K$550,3,0)*$H632,0)+IF($E632&lt;&gt;"",VLOOKUP($E632,รายละเอียดการคิด!$H$15:$K$550,3,0)*$I632,0))</f>
        <v>0</v>
      </c>
      <c r="L632" s="307">
        <f>IF($D632="Salesman",IF($E632&lt;&gt;"",VLOOKUP($E632,รายละเอียดการคิด!$B$15:$AW$550,46,0)*$H632,0)+IF($E632&lt;&gt;"",VLOOKUP($E632,รายละเอียดการคิด!$B$15:$AW$550,47,0)*$I632,0),IF($E632&lt;&gt;"",VLOOKUP($E632,รายละเอียดการคิด!$H$15:$K$550,4,0)*$H632,0)+IF($E632&lt;&gt;"",VLOOKUP($E632,รายละเอียดการคิด!$H$15:$K$550,4,0)*$I632,0))</f>
        <v>0</v>
      </c>
      <c r="M632" s="307"/>
      <c r="N632" s="307"/>
    </row>
    <row r="633" spans="4:14" x14ac:dyDescent="0.25">
      <c r="D633" s="50" t="str">
        <f t="shared" si="33"/>
        <v/>
      </c>
      <c r="E633" s="122"/>
      <c r="F633" s="84"/>
      <c r="G633" s="84"/>
      <c r="H633" s="355"/>
      <c r="I633" s="152"/>
      <c r="J633" s="76">
        <f>IF($D633="Salesman",IF($E633&lt;&gt;"",VLOOKUP($E633,รายละเอียดการคิด!$B$15:$AW$550,28,0)*$H633,0)+IF($E633&lt;&gt;"",VLOOKUP($E633,รายละเอียดการคิด!$B$15:$AW$550,29,0)*$I633,0),IF($E633&lt;&gt;"",VLOOKUP($E633,รายละเอียดการคิด!$H$15:$K$550,2,0)*$H633,0)+IF($E633&lt;&gt;"",VLOOKUP($E633,รายละเอียดการคิด!$H$15:$K$550,2,0)*$I633,0))</f>
        <v>0</v>
      </c>
      <c r="K633" s="76">
        <f>IF($D633="Salesman",IF($E633&lt;&gt;"",VLOOKUP($E633,รายละเอียดการคิด!$B$15:$AW$550,37,0)*$H633,0)+IF($E633&lt;&gt;"",VLOOKUP($E633,รายละเอียดการคิด!$B$15:$AW$550,38,0)*$I633,0),IF($E633&lt;&gt;"",VLOOKUP($E633,รายละเอียดการคิด!$H$15:$K$550,3,0)*$H633,0)+IF($E633&lt;&gt;"",VLOOKUP($E633,รายละเอียดการคิด!$H$15:$K$550,3,0)*$I633,0))</f>
        <v>0</v>
      </c>
      <c r="L633" s="307">
        <f>IF($D633="Salesman",IF($E633&lt;&gt;"",VLOOKUP($E633,รายละเอียดการคิด!$B$15:$AW$550,46,0)*$H633,0)+IF($E633&lt;&gt;"",VLOOKUP($E633,รายละเอียดการคิด!$B$15:$AW$550,47,0)*$I633,0),IF($E633&lt;&gt;"",VLOOKUP($E633,รายละเอียดการคิด!$H$15:$K$550,4,0)*$H633,0)+IF($E633&lt;&gt;"",VLOOKUP($E633,รายละเอียดการคิด!$H$15:$K$550,4,0)*$I633,0))</f>
        <v>0</v>
      </c>
      <c r="M633" s="307"/>
      <c r="N633" s="307"/>
    </row>
    <row r="634" spans="4:14" x14ac:dyDescent="0.25">
      <c r="D634" s="50" t="str">
        <f t="shared" si="33"/>
        <v/>
      </c>
      <c r="E634" s="122"/>
      <c r="F634" s="84"/>
      <c r="G634" s="84"/>
      <c r="H634" s="355"/>
      <c r="I634" s="152"/>
      <c r="J634" s="76">
        <f>IF($D634="Salesman",IF($E634&lt;&gt;"",VLOOKUP($E634,รายละเอียดการคิด!$B$15:$AW$550,28,0)*$H634,0)+IF($E634&lt;&gt;"",VLOOKUP($E634,รายละเอียดการคิด!$B$15:$AW$550,29,0)*$I634,0),IF($E634&lt;&gt;"",VLOOKUP($E634,รายละเอียดการคิด!$H$15:$K$550,2,0)*$H634,0)+IF($E634&lt;&gt;"",VLOOKUP($E634,รายละเอียดการคิด!$H$15:$K$550,2,0)*$I634,0))</f>
        <v>0</v>
      </c>
      <c r="K634" s="76">
        <f>IF($D634="Salesman",IF($E634&lt;&gt;"",VLOOKUP($E634,รายละเอียดการคิด!$B$15:$AW$550,37,0)*$H634,0)+IF($E634&lt;&gt;"",VLOOKUP($E634,รายละเอียดการคิด!$B$15:$AW$550,38,0)*$I634,0),IF($E634&lt;&gt;"",VLOOKUP($E634,รายละเอียดการคิด!$H$15:$K$550,3,0)*$H634,0)+IF($E634&lt;&gt;"",VLOOKUP($E634,รายละเอียดการคิด!$H$15:$K$550,3,0)*$I634,0))</f>
        <v>0</v>
      </c>
      <c r="L634" s="307">
        <f>IF($D634="Salesman",IF($E634&lt;&gt;"",VLOOKUP($E634,รายละเอียดการคิด!$B$15:$AW$550,46,0)*$H634,0)+IF($E634&lt;&gt;"",VLOOKUP($E634,รายละเอียดการคิด!$B$15:$AW$550,47,0)*$I634,0),IF($E634&lt;&gt;"",VLOOKUP($E634,รายละเอียดการคิด!$H$15:$K$550,4,0)*$H634,0)+IF($E634&lt;&gt;"",VLOOKUP($E634,รายละเอียดการคิด!$H$15:$K$550,4,0)*$I634,0))</f>
        <v>0</v>
      </c>
      <c r="M634" s="307"/>
      <c r="N634" s="307"/>
    </row>
    <row r="635" spans="4:14" x14ac:dyDescent="0.25">
      <c r="D635" s="50" t="str">
        <f t="shared" si="33"/>
        <v/>
      </c>
      <c r="E635" s="122"/>
      <c r="F635" s="84"/>
      <c r="G635" s="84"/>
      <c r="H635" s="355"/>
      <c r="I635" s="152"/>
      <c r="J635" s="76">
        <f>IF($D635="Salesman",IF($E635&lt;&gt;"",VLOOKUP($E635,รายละเอียดการคิด!$B$15:$AW$550,28,0)*$H635,0)+IF($E635&lt;&gt;"",VLOOKUP($E635,รายละเอียดการคิด!$B$15:$AW$550,29,0)*$I635,0),IF($E635&lt;&gt;"",VLOOKUP($E635,รายละเอียดการคิด!$H$15:$K$550,2,0)*$H635,0)+IF($E635&lt;&gt;"",VLOOKUP($E635,รายละเอียดการคิด!$H$15:$K$550,2,0)*$I635,0))</f>
        <v>0</v>
      </c>
      <c r="K635" s="76">
        <f>IF($D635="Salesman",IF($E635&lt;&gt;"",VLOOKUP($E635,รายละเอียดการคิด!$B$15:$AW$550,37,0)*$H635,0)+IF($E635&lt;&gt;"",VLOOKUP($E635,รายละเอียดการคิด!$B$15:$AW$550,38,0)*$I635,0),IF($E635&lt;&gt;"",VLOOKUP($E635,รายละเอียดการคิด!$H$15:$K$550,3,0)*$H635,0)+IF($E635&lt;&gt;"",VLOOKUP($E635,รายละเอียดการคิด!$H$15:$K$550,3,0)*$I635,0))</f>
        <v>0</v>
      </c>
      <c r="L635" s="307">
        <f>IF($D635="Salesman",IF($E635&lt;&gt;"",VLOOKUP($E635,รายละเอียดการคิด!$B$15:$AW$550,46,0)*$H635,0)+IF($E635&lt;&gt;"",VLOOKUP($E635,รายละเอียดการคิด!$B$15:$AW$550,47,0)*$I635,0),IF($E635&lt;&gt;"",VLOOKUP($E635,รายละเอียดการคิด!$H$15:$K$550,4,0)*$H635,0)+IF($E635&lt;&gt;"",VLOOKUP($E635,รายละเอียดการคิด!$H$15:$K$550,4,0)*$I635,0))</f>
        <v>0</v>
      </c>
      <c r="M635" s="307"/>
      <c r="N635" s="307"/>
    </row>
    <row r="636" spans="4:14" x14ac:dyDescent="0.25">
      <c r="D636" s="50" t="str">
        <f t="shared" si="33"/>
        <v/>
      </c>
      <c r="E636" s="122"/>
      <c r="F636" s="84"/>
      <c r="G636" s="84"/>
      <c r="H636" s="355"/>
      <c r="I636" s="152"/>
      <c r="J636" s="76">
        <f>IF($D636="Salesman",IF($E636&lt;&gt;"",VLOOKUP($E636,รายละเอียดการคิด!$B$15:$AW$550,28,0)*$H636,0)+IF($E636&lt;&gt;"",VLOOKUP($E636,รายละเอียดการคิด!$B$15:$AW$550,29,0)*$I636,0),IF($E636&lt;&gt;"",VLOOKUP($E636,รายละเอียดการคิด!$H$15:$K$550,2,0)*$H636,0)+IF($E636&lt;&gt;"",VLOOKUP($E636,รายละเอียดการคิด!$H$15:$K$550,2,0)*$I636,0))</f>
        <v>0</v>
      </c>
      <c r="K636" s="76">
        <f>IF($D636="Salesman",IF($E636&lt;&gt;"",VLOOKUP($E636,รายละเอียดการคิด!$B$15:$AW$550,37,0)*$H636,0)+IF($E636&lt;&gt;"",VLOOKUP($E636,รายละเอียดการคิด!$B$15:$AW$550,38,0)*$I636,0),IF($E636&lt;&gt;"",VLOOKUP($E636,รายละเอียดการคิด!$H$15:$K$550,3,0)*$H636,0)+IF($E636&lt;&gt;"",VLOOKUP($E636,รายละเอียดการคิด!$H$15:$K$550,3,0)*$I636,0))</f>
        <v>0</v>
      </c>
      <c r="L636" s="307">
        <f>IF($D636="Salesman",IF($E636&lt;&gt;"",VLOOKUP($E636,รายละเอียดการคิด!$B$15:$AW$550,46,0)*$H636,0)+IF($E636&lt;&gt;"",VLOOKUP($E636,รายละเอียดการคิด!$B$15:$AW$550,47,0)*$I636,0),IF($E636&lt;&gt;"",VLOOKUP($E636,รายละเอียดการคิด!$H$15:$K$550,4,0)*$H636,0)+IF($E636&lt;&gt;"",VLOOKUP($E636,รายละเอียดการคิด!$H$15:$K$550,4,0)*$I636,0))</f>
        <v>0</v>
      </c>
      <c r="M636" s="307"/>
      <c r="N636" s="307"/>
    </row>
    <row r="637" spans="4:14" x14ac:dyDescent="0.25">
      <c r="D637" s="50" t="str">
        <f t="shared" si="33"/>
        <v/>
      </c>
      <c r="E637" s="122"/>
      <c r="F637" s="84"/>
      <c r="G637" s="84"/>
      <c r="H637" s="355"/>
      <c r="I637" s="152"/>
      <c r="J637" s="76">
        <f>IF($D637="Salesman",IF($E637&lt;&gt;"",VLOOKUP($E637,รายละเอียดการคิด!$B$15:$AW$550,28,0)*$H637,0)+IF($E637&lt;&gt;"",VLOOKUP($E637,รายละเอียดการคิด!$B$15:$AW$550,29,0)*$I637,0),IF($E637&lt;&gt;"",VLOOKUP($E637,รายละเอียดการคิด!$H$15:$K$550,2,0)*$H637,0)+IF($E637&lt;&gt;"",VLOOKUP($E637,รายละเอียดการคิด!$H$15:$K$550,2,0)*$I637,0))</f>
        <v>0</v>
      </c>
      <c r="K637" s="76">
        <f>IF($D637="Salesman",IF($E637&lt;&gt;"",VLOOKUP($E637,รายละเอียดการคิด!$B$15:$AW$550,37,0)*$H637,0)+IF($E637&lt;&gt;"",VLOOKUP($E637,รายละเอียดการคิด!$B$15:$AW$550,38,0)*$I637,0),IF($E637&lt;&gt;"",VLOOKUP($E637,รายละเอียดการคิด!$H$15:$K$550,3,0)*$H637,0)+IF($E637&lt;&gt;"",VLOOKUP($E637,รายละเอียดการคิด!$H$15:$K$550,3,0)*$I637,0))</f>
        <v>0</v>
      </c>
      <c r="L637" s="307">
        <f>IF($D637="Salesman",IF($E637&lt;&gt;"",VLOOKUP($E637,รายละเอียดการคิด!$B$15:$AW$550,46,0)*$H637,0)+IF($E637&lt;&gt;"",VLOOKUP($E637,รายละเอียดการคิด!$B$15:$AW$550,47,0)*$I637,0),IF($E637&lt;&gt;"",VLOOKUP($E637,รายละเอียดการคิด!$H$15:$K$550,4,0)*$H637,0)+IF($E637&lt;&gt;"",VLOOKUP($E637,รายละเอียดการคิด!$H$15:$K$550,4,0)*$I637,0))</f>
        <v>0</v>
      </c>
      <c r="M637" s="307"/>
      <c r="N637" s="307"/>
    </row>
    <row r="638" spans="4:14" x14ac:dyDescent="0.25">
      <c r="D638" s="50" t="str">
        <f t="shared" si="33"/>
        <v/>
      </c>
      <c r="E638" s="122"/>
      <c r="F638" s="84"/>
      <c r="G638" s="84"/>
      <c r="H638" s="355"/>
      <c r="I638" s="152"/>
      <c r="J638" s="76">
        <f>IF($D638="Salesman",IF($E638&lt;&gt;"",VLOOKUP($E638,รายละเอียดการคิด!$B$15:$AW$550,28,0)*$H638,0)+IF($E638&lt;&gt;"",VLOOKUP($E638,รายละเอียดการคิด!$B$15:$AW$550,29,0)*$I638,0),IF($E638&lt;&gt;"",VLOOKUP($E638,รายละเอียดการคิด!$H$15:$K$550,2,0)*$H638,0)+IF($E638&lt;&gt;"",VLOOKUP($E638,รายละเอียดการคิด!$H$15:$K$550,2,0)*$I638,0))</f>
        <v>0</v>
      </c>
      <c r="K638" s="76">
        <f>IF($D638="Salesman",IF($E638&lt;&gt;"",VLOOKUP($E638,รายละเอียดการคิด!$B$15:$AW$550,37,0)*$H638,0)+IF($E638&lt;&gt;"",VLOOKUP($E638,รายละเอียดการคิด!$B$15:$AW$550,38,0)*$I638,0),IF($E638&lt;&gt;"",VLOOKUP($E638,รายละเอียดการคิด!$H$15:$K$550,3,0)*$H638,0)+IF($E638&lt;&gt;"",VLOOKUP($E638,รายละเอียดการคิด!$H$15:$K$550,3,0)*$I638,0))</f>
        <v>0</v>
      </c>
      <c r="L638" s="307">
        <f>IF($D638="Salesman",IF($E638&lt;&gt;"",VLOOKUP($E638,รายละเอียดการคิด!$B$15:$AW$550,46,0)*$H638,0)+IF($E638&lt;&gt;"",VLOOKUP($E638,รายละเอียดการคิด!$B$15:$AW$550,47,0)*$I638,0),IF($E638&lt;&gt;"",VLOOKUP($E638,รายละเอียดการคิด!$H$15:$K$550,4,0)*$H638,0)+IF($E638&lt;&gt;"",VLOOKUP($E638,รายละเอียดการคิด!$H$15:$K$550,4,0)*$I638,0))</f>
        <v>0</v>
      </c>
      <c r="M638" s="307"/>
      <c r="N638" s="307"/>
    </row>
    <row r="639" spans="4:14" x14ac:dyDescent="0.25">
      <c r="D639" s="50" t="str">
        <f t="shared" si="33"/>
        <v/>
      </c>
      <c r="E639" s="122"/>
      <c r="F639" s="84"/>
      <c r="G639" s="84"/>
      <c r="H639" s="355"/>
      <c r="I639" s="152"/>
      <c r="J639" s="76">
        <f>IF($D639="Salesman",IF($E639&lt;&gt;"",VLOOKUP($E639,รายละเอียดการคิด!$B$15:$AW$550,28,0)*$H639,0)+IF($E639&lt;&gt;"",VLOOKUP($E639,รายละเอียดการคิด!$B$15:$AW$550,29,0)*$I639,0),IF($E639&lt;&gt;"",VLOOKUP($E639,รายละเอียดการคิด!$H$15:$K$550,2,0)*$H639,0)+IF($E639&lt;&gt;"",VLOOKUP($E639,รายละเอียดการคิด!$H$15:$K$550,2,0)*$I639,0))</f>
        <v>0</v>
      </c>
      <c r="K639" s="76">
        <f>IF($D639="Salesman",IF($E639&lt;&gt;"",VLOOKUP($E639,รายละเอียดการคิด!$B$15:$AW$550,37,0)*$H639,0)+IF($E639&lt;&gt;"",VLOOKUP($E639,รายละเอียดการคิด!$B$15:$AW$550,38,0)*$I639,0),IF($E639&lt;&gt;"",VLOOKUP($E639,รายละเอียดการคิด!$H$15:$K$550,3,0)*$H639,0)+IF($E639&lt;&gt;"",VLOOKUP($E639,รายละเอียดการคิด!$H$15:$K$550,3,0)*$I639,0))</f>
        <v>0</v>
      </c>
      <c r="L639" s="307">
        <f>IF($D639="Salesman",IF($E639&lt;&gt;"",VLOOKUP($E639,รายละเอียดการคิด!$B$15:$AW$550,46,0)*$H639,0)+IF($E639&lt;&gt;"",VLOOKUP($E639,รายละเอียดการคิด!$B$15:$AW$550,47,0)*$I639,0),IF($E639&lt;&gt;"",VLOOKUP($E639,รายละเอียดการคิด!$H$15:$K$550,4,0)*$H639,0)+IF($E639&lt;&gt;"",VLOOKUP($E639,รายละเอียดการคิด!$H$15:$K$550,4,0)*$I639,0))</f>
        <v>0</v>
      </c>
      <c r="M639" s="307"/>
      <c r="N639" s="307"/>
    </row>
    <row r="640" spans="4:14" x14ac:dyDescent="0.25">
      <c r="D640" s="50" t="str">
        <f t="shared" si="33"/>
        <v/>
      </c>
      <c r="E640" s="122"/>
      <c r="F640" s="84"/>
      <c r="G640" s="84"/>
      <c r="H640" s="355"/>
      <c r="I640" s="152"/>
      <c r="J640" s="76">
        <f>IF($D640="Salesman",IF($E640&lt;&gt;"",VLOOKUP($E640,รายละเอียดการคิด!$B$15:$AW$550,28,0)*$H640,0)+IF($E640&lt;&gt;"",VLOOKUP($E640,รายละเอียดการคิด!$B$15:$AW$550,29,0)*$I640,0),IF($E640&lt;&gt;"",VLOOKUP($E640,รายละเอียดการคิด!$H$15:$K$550,2,0)*$H640,0)+IF($E640&lt;&gt;"",VLOOKUP($E640,รายละเอียดการคิด!$H$15:$K$550,2,0)*$I640,0))</f>
        <v>0</v>
      </c>
      <c r="K640" s="76">
        <f>IF($D640="Salesman",IF($E640&lt;&gt;"",VLOOKUP($E640,รายละเอียดการคิด!$B$15:$AW$550,37,0)*$H640,0)+IF($E640&lt;&gt;"",VLOOKUP($E640,รายละเอียดการคิด!$B$15:$AW$550,38,0)*$I640,0),IF($E640&lt;&gt;"",VLOOKUP($E640,รายละเอียดการคิด!$H$15:$K$550,3,0)*$H640,0)+IF($E640&lt;&gt;"",VLOOKUP($E640,รายละเอียดการคิด!$H$15:$K$550,3,0)*$I640,0))</f>
        <v>0</v>
      </c>
      <c r="L640" s="307">
        <f>IF($D640="Salesman",IF($E640&lt;&gt;"",VLOOKUP($E640,รายละเอียดการคิด!$B$15:$AW$550,46,0)*$H640,0)+IF($E640&lt;&gt;"",VLOOKUP($E640,รายละเอียดการคิด!$B$15:$AW$550,47,0)*$I640,0),IF($E640&lt;&gt;"",VLOOKUP($E640,รายละเอียดการคิด!$H$15:$K$550,4,0)*$H640,0)+IF($E640&lt;&gt;"",VLOOKUP($E640,รายละเอียดการคิด!$H$15:$K$550,4,0)*$I640,0))</f>
        <v>0</v>
      </c>
      <c r="M640" s="307"/>
      <c r="N640" s="307"/>
    </row>
    <row r="641" spans="4:14" x14ac:dyDescent="0.25">
      <c r="D641" s="50" t="str">
        <f t="shared" si="33"/>
        <v/>
      </c>
      <c r="E641" s="122"/>
      <c r="F641" s="84"/>
      <c r="G641" s="84"/>
      <c r="H641" s="355"/>
      <c r="I641" s="152"/>
      <c r="J641" s="76">
        <f>IF($D641="Salesman",IF($E641&lt;&gt;"",VLOOKUP($E641,รายละเอียดการคิด!$B$15:$AW$550,28,0)*$H641,0)+IF($E641&lt;&gt;"",VLOOKUP($E641,รายละเอียดการคิด!$B$15:$AW$550,29,0)*$I641,0),IF($E641&lt;&gt;"",VLOOKUP($E641,รายละเอียดการคิด!$H$15:$K$550,2,0)*$H641,0)+IF($E641&lt;&gt;"",VLOOKUP($E641,รายละเอียดการคิด!$H$15:$K$550,2,0)*$I641,0))</f>
        <v>0</v>
      </c>
      <c r="K641" s="76">
        <f>IF($D641="Salesman",IF($E641&lt;&gt;"",VLOOKUP($E641,รายละเอียดการคิด!$B$15:$AW$550,37,0)*$H641,0)+IF($E641&lt;&gt;"",VLOOKUP($E641,รายละเอียดการคิด!$B$15:$AW$550,38,0)*$I641,0),IF($E641&lt;&gt;"",VLOOKUP($E641,รายละเอียดการคิด!$H$15:$K$550,3,0)*$H641,0)+IF($E641&lt;&gt;"",VLOOKUP($E641,รายละเอียดการคิด!$H$15:$K$550,3,0)*$I641,0))</f>
        <v>0</v>
      </c>
      <c r="L641" s="307">
        <f>IF($D641="Salesman",IF($E641&lt;&gt;"",VLOOKUP($E641,รายละเอียดการคิด!$B$15:$AW$550,46,0)*$H641,0)+IF($E641&lt;&gt;"",VLOOKUP($E641,รายละเอียดการคิด!$B$15:$AW$550,47,0)*$I641,0),IF($E641&lt;&gt;"",VLOOKUP($E641,รายละเอียดการคิด!$H$15:$K$550,4,0)*$H641,0)+IF($E641&lt;&gt;"",VLOOKUP($E641,รายละเอียดการคิด!$H$15:$K$550,4,0)*$I641,0))</f>
        <v>0</v>
      </c>
      <c r="M641" s="307"/>
      <c r="N641" s="307"/>
    </row>
    <row r="642" spans="4:14" x14ac:dyDescent="0.25">
      <c r="D642" s="50" t="str">
        <f t="shared" si="33"/>
        <v/>
      </c>
      <c r="E642" s="122"/>
      <c r="F642" s="84"/>
      <c r="G642" s="84"/>
      <c r="H642" s="355"/>
      <c r="I642" s="152"/>
      <c r="J642" s="76">
        <f>IF($D642="Salesman",IF($E642&lt;&gt;"",VLOOKUP($E642,รายละเอียดการคิด!$B$15:$AW$550,28,0)*$H642,0)+IF($E642&lt;&gt;"",VLOOKUP($E642,รายละเอียดการคิด!$B$15:$AW$550,29,0)*$I642,0),IF($E642&lt;&gt;"",VLOOKUP($E642,รายละเอียดการคิด!$H$15:$K$550,2,0)*$H642,0)+IF($E642&lt;&gt;"",VLOOKUP($E642,รายละเอียดการคิด!$H$15:$K$550,2,0)*$I642,0))</f>
        <v>0</v>
      </c>
      <c r="K642" s="76">
        <f>IF($D642="Salesman",IF($E642&lt;&gt;"",VLOOKUP($E642,รายละเอียดการคิด!$B$15:$AW$550,37,0)*$H642,0)+IF($E642&lt;&gt;"",VLOOKUP($E642,รายละเอียดการคิด!$B$15:$AW$550,38,0)*$I642,0),IF($E642&lt;&gt;"",VLOOKUP($E642,รายละเอียดการคิด!$H$15:$K$550,3,0)*$H642,0)+IF($E642&lt;&gt;"",VLOOKUP($E642,รายละเอียดการคิด!$H$15:$K$550,3,0)*$I642,0))</f>
        <v>0</v>
      </c>
      <c r="L642" s="307">
        <f>IF($D642="Salesman",IF($E642&lt;&gt;"",VLOOKUP($E642,รายละเอียดการคิด!$B$15:$AW$550,46,0)*$H642,0)+IF($E642&lt;&gt;"",VLOOKUP($E642,รายละเอียดการคิด!$B$15:$AW$550,47,0)*$I642,0),IF($E642&lt;&gt;"",VLOOKUP($E642,รายละเอียดการคิด!$H$15:$K$550,4,0)*$H642,0)+IF($E642&lt;&gt;"",VLOOKUP($E642,รายละเอียดการคิด!$H$15:$K$550,4,0)*$I642,0))</f>
        <v>0</v>
      </c>
      <c r="M642" s="307"/>
      <c r="N642" s="307"/>
    </row>
    <row r="643" spans="4:14" x14ac:dyDescent="0.25">
      <c r="D643" s="50" t="str">
        <f t="shared" si="33"/>
        <v/>
      </c>
      <c r="E643" s="122"/>
      <c r="F643" s="84"/>
      <c r="G643" s="84"/>
      <c r="H643" s="355"/>
      <c r="I643" s="152"/>
      <c r="J643" s="76">
        <f>IF($D643="Salesman",IF($E643&lt;&gt;"",VLOOKUP($E643,รายละเอียดการคิด!$B$15:$AW$550,28,0)*$H643,0)+IF($E643&lt;&gt;"",VLOOKUP($E643,รายละเอียดการคิด!$B$15:$AW$550,29,0)*$I643,0),IF($E643&lt;&gt;"",VLOOKUP($E643,รายละเอียดการคิด!$H$15:$K$550,2,0)*$H643,0)+IF($E643&lt;&gt;"",VLOOKUP($E643,รายละเอียดการคิด!$H$15:$K$550,2,0)*$I643,0))</f>
        <v>0</v>
      </c>
      <c r="K643" s="76">
        <f>IF($D643="Salesman",IF($E643&lt;&gt;"",VLOOKUP($E643,รายละเอียดการคิด!$B$15:$AW$550,37,0)*$H643,0)+IF($E643&lt;&gt;"",VLOOKUP($E643,รายละเอียดการคิด!$B$15:$AW$550,38,0)*$I643,0),IF($E643&lt;&gt;"",VLOOKUP($E643,รายละเอียดการคิด!$H$15:$K$550,3,0)*$H643,0)+IF($E643&lt;&gt;"",VLOOKUP($E643,รายละเอียดการคิด!$H$15:$K$550,3,0)*$I643,0))</f>
        <v>0</v>
      </c>
      <c r="L643" s="307">
        <f>IF($D643="Salesman",IF($E643&lt;&gt;"",VLOOKUP($E643,รายละเอียดการคิด!$B$15:$AW$550,46,0)*$H643,0)+IF($E643&lt;&gt;"",VLOOKUP($E643,รายละเอียดการคิด!$B$15:$AW$550,47,0)*$I643,0),IF($E643&lt;&gt;"",VLOOKUP($E643,รายละเอียดการคิด!$H$15:$K$550,4,0)*$H643,0)+IF($E643&lt;&gt;"",VLOOKUP($E643,รายละเอียดการคิด!$H$15:$K$550,4,0)*$I643,0))</f>
        <v>0</v>
      </c>
      <c r="M643" s="307"/>
      <c r="N643" s="307"/>
    </row>
    <row r="644" spans="4:14" x14ac:dyDescent="0.25">
      <c r="D644" s="50" t="str">
        <f t="shared" si="33"/>
        <v/>
      </c>
      <c r="E644" s="122"/>
      <c r="F644" s="84"/>
      <c r="G644" s="84"/>
      <c r="H644" s="355"/>
      <c r="I644" s="152"/>
      <c r="J644" s="76">
        <f>IF($D644="Salesman",IF($E644&lt;&gt;"",VLOOKUP($E644,รายละเอียดการคิด!$B$15:$AW$550,28,0)*$H644,0)+IF($E644&lt;&gt;"",VLOOKUP($E644,รายละเอียดการคิด!$B$15:$AW$550,29,0)*$I644,0),IF($E644&lt;&gt;"",VLOOKUP($E644,รายละเอียดการคิด!$H$15:$K$550,2,0)*$H644,0)+IF($E644&lt;&gt;"",VLOOKUP($E644,รายละเอียดการคิด!$H$15:$K$550,2,0)*$I644,0))</f>
        <v>0</v>
      </c>
      <c r="K644" s="76">
        <f>IF($D644="Salesman",IF($E644&lt;&gt;"",VLOOKUP($E644,รายละเอียดการคิด!$B$15:$AW$550,37,0)*$H644,0)+IF($E644&lt;&gt;"",VLOOKUP($E644,รายละเอียดการคิด!$B$15:$AW$550,38,0)*$I644,0),IF($E644&lt;&gt;"",VLOOKUP($E644,รายละเอียดการคิด!$H$15:$K$550,3,0)*$H644,0)+IF($E644&lt;&gt;"",VLOOKUP($E644,รายละเอียดการคิด!$H$15:$K$550,3,0)*$I644,0))</f>
        <v>0</v>
      </c>
      <c r="L644" s="307">
        <f>IF($D644="Salesman",IF($E644&lt;&gt;"",VLOOKUP($E644,รายละเอียดการคิด!$B$15:$AW$550,46,0)*$H644,0)+IF($E644&lt;&gt;"",VLOOKUP($E644,รายละเอียดการคิด!$B$15:$AW$550,47,0)*$I644,0),IF($E644&lt;&gt;"",VLOOKUP($E644,รายละเอียดการคิด!$H$15:$K$550,4,0)*$H644,0)+IF($E644&lt;&gt;"",VLOOKUP($E644,รายละเอียดการคิด!$H$15:$K$550,4,0)*$I644,0))</f>
        <v>0</v>
      </c>
      <c r="M644" s="307"/>
      <c r="N644" s="307"/>
    </row>
    <row r="645" spans="4:14" x14ac:dyDescent="0.25">
      <c r="D645" s="50" t="str">
        <f t="shared" si="33"/>
        <v/>
      </c>
      <c r="E645" s="122"/>
      <c r="F645" s="84"/>
      <c r="G645" s="84"/>
      <c r="H645" s="355"/>
      <c r="I645" s="152"/>
      <c r="J645" s="76">
        <f>IF($D645="Salesman",IF($E645&lt;&gt;"",VLOOKUP($E645,รายละเอียดการคิด!$B$15:$AW$550,28,0)*$H645,0)+IF($E645&lt;&gt;"",VLOOKUP($E645,รายละเอียดการคิด!$B$15:$AW$550,29,0)*$I645,0),IF($E645&lt;&gt;"",VLOOKUP($E645,รายละเอียดการคิด!$H$15:$K$550,2,0)*$H645,0)+IF($E645&lt;&gt;"",VLOOKUP($E645,รายละเอียดการคิด!$H$15:$K$550,2,0)*$I645,0))</f>
        <v>0</v>
      </c>
      <c r="K645" s="76">
        <f>IF($D645="Salesman",IF($E645&lt;&gt;"",VLOOKUP($E645,รายละเอียดการคิด!$B$15:$AW$550,37,0)*$H645,0)+IF($E645&lt;&gt;"",VLOOKUP($E645,รายละเอียดการคิด!$B$15:$AW$550,38,0)*$I645,0),IF($E645&lt;&gt;"",VLOOKUP($E645,รายละเอียดการคิด!$H$15:$K$550,3,0)*$H645,0)+IF($E645&lt;&gt;"",VLOOKUP($E645,รายละเอียดการคิด!$H$15:$K$550,3,0)*$I645,0))</f>
        <v>0</v>
      </c>
      <c r="L645" s="307">
        <f>IF($D645="Salesman",IF($E645&lt;&gt;"",VLOOKUP($E645,รายละเอียดการคิด!$B$15:$AW$550,46,0)*$H645,0)+IF($E645&lt;&gt;"",VLOOKUP($E645,รายละเอียดการคิด!$B$15:$AW$550,47,0)*$I645,0),IF($E645&lt;&gt;"",VLOOKUP($E645,รายละเอียดการคิด!$H$15:$K$550,4,0)*$H645,0)+IF($E645&lt;&gt;"",VLOOKUP($E645,รายละเอียดการคิด!$H$15:$K$550,4,0)*$I645,0))</f>
        <v>0</v>
      </c>
      <c r="M645" s="307"/>
      <c r="N645" s="307"/>
    </row>
    <row r="646" spans="4:14" x14ac:dyDescent="0.25">
      <c r="D646" s="50" t="str">
        <f t="shared" si="33"/>
        <v/>
      </c>
      <c r="E646" s="122"/>
      <c r="F646" s="84"/>
      <c r="G646" s="84"/>
      <c r="H646" s="355"/>
      <c r="I646" s="152"/>
      <c r="J646" s="76">
        <f>IF($D646="Salesman",IF($E646&lt;&gt;"",VLOOKUP($E646,รายละเอียดการคิด!$B$15:$AW$550,28,0)*$H646,0)+IF($E646&lt;&gt;"",VLOOKUP($E646,รายละเอียดการคิด!$B$15:$AW$550,29,0)*$I646,0),IF($E646&lt;&gt;"",VLOOKUP($E646,รายละเอียดการคิด!$H$15:$K$550,2,0)*$H646,0)+IF($E646&lt;&gt;"",VLOOKUP($E646,รายละเอียดการคิด!$H$15:$K$550,2,0)*$I646,0))</f>
        <v>0</v>
      </c>
      <c r="K646" s="76">
        <f>IF($D646="Salesman",IF($E646&lt;&gt;"",VLOOKUP($E646,รายละเอียดการคิด!$B$15:$AW$550,37,0)*$H646,0)+IF($E646&lt;&gt;"",VLOOKUP($E646,รายละเอียดการคิด!$B$15:$AW$550,38,0)*$I646,0),IF($E646&lt;&gt;"",VLOOKUP($E646,รายละเอียดการคิด!$H$15:$K$550,3,0)*$H646,0)+IF($E646&lt;&gt;"",VLOOKUP($E646,รายละเอียดการคิด!$H$15:$K$550,3,0)*$I646,0))</f>
        <v>0</v>
      </c>
      <c r="L646" s="307">
        <f>IF($D646="Salesman",IF($E646&lt;&gt;"",VLOOKUP($E646,รายละเอียดการคิด!$B$15:$AW$550,46,0)*$H646,0)+IF($E646&lt;&gt;"",VLOOKUP($E646,รายละเอียดการคิด!$B$15:$AW$550,47,0)*$I646,0),IF($E646&lt;&gt;"",VLOOKUP($E646,รายละเอียดการคิด!$H$15:$K$550,4,0)*$H646,0)+IF($E646&lt;&gt;"",VLOOKUP($E646,รายละเอียดการคิด!$H$15:$K$550,4,0)*$I646,0))</f>
        <v>0</v>
      </c>
      <c r="M646" s="307"/>
      <c r="N646" s="307"/>
    </row>
    <row r="647" spans="4:14" x14ac:dyDescent="0.25">
      <c r="D647" s="50" t="str">
        <f t="shared" si="33"/>
        <v/>
      </c>
      <c r="E647" s="122"/>
      <c r="F647" s="84"/>
      <c r="G647" s="84"/>
      <c r="H647" s="355"/>
      <c r="I647" s="152"/>
      <c r="J647" s="76">
        <f>IF($D647="Salesman",IF($E647&lt;&gt;"",VLOOKUP($E647,รายละเอียดการคิด!$B$15:$AW$550,28,0)*$H647,0)+IF($E647&lt;&gt;"",VLOOKUP($E647,รายละเอียดการคิด!$B$15:$AW$550,29,0)*$I647,0),IF($E647&lt;&gt;"",VLOOKUP($E647,รายละเอียดการคิด!$H$15:$K$550,2,0)*$H647,0)+IF($E647&lt;&gt;"",VLOOKUP($E647,รายละเอียดการคิด!$H$15:$K$550,2,0)*$I647,0))</f>
        <v>0</v>
      </c>
      <c r="K647" s="76">
        <f>IF($D647="Salesman",IF($E647&lt;&gt;"",VLOOKUP($E647,รายละเอียดการคิด!$B$15:$AW$550,37,0)*$H647,0)+IF($E647&lt;&gt;"",VLOOKUP($E647,รายละเอียดการคิด!$B$15:$AW$550,38,0)*$I647,0),IF($E647&lt;&gt;"",VLOOKUP($E647,รายละเอียดการคิด!$H$15:$K$550,3,0)*$H647,0)+IF($E647&lt;&gt;"",VLOOKUP($E647,รายละเอียดการคิด!$H$15:$K$550,3,0)*$I647,0))</f>
        <v>0</v>
      </c>
      <c r="L647" s="307">
        <f>IF($D647="Salesman",IF($E647&lt;&gt;"",VLOOKUP($E647,รายละเอียดการคิด!$B$15:$AW$550,46,0)*$H647,0)+IF($E647&lt;&gt;"",VLOOKUP($E647,รายละเอียดการคิด!$B$15:$AW$550,47,0)*$I647,0),IF($E647&lt;&gt;"",VLOOKUP($E647,รายละเอียดการคิด!$H$15:$K$550,4,0)*$H647,0)+IF($E647&lt;&gt;"",VLOOKUP($E647,รายละเอียดการคิด!$H$15:$K$550,4,0)*$I647,0))</f>
        <v>0</v>
      </c>
      <c r="M647" s="307"/>
      <c r="N647" s="307"/>
    </row>
    <row r="648" spans="4:14" x14ac:dyDescent="0.25">
      <c r="D648" s="50" t="str">
        <f t="shared" si="33"/>
        <v/>
      </c>
      <c r="E648" s="122"/>
      <c r="F648" s="84"/>
      <c r="G648" s="84"/>
      <c r="H648" s="355"/>
      <c r="I648" s="152"/>
      <c r="J648" s="76">
        <f>IF($D648="Salesman",IF($E648&lt;&gt;"",VLOOKUP($E648,รายละเอียดการคิด!$B$15:$AW$550,28,0)*$H648,0)+IF($E648&lt;&gt;"",VLOOKUP($E648,รายละเอียดการคิด!$B$15:$AW$550,29,0)*$I648,0),IF($E648&lt;&gt;"",VLOOKUP($E648,รายละเอียดการคิด!$H$15:$K$550,2,0)*$H648,0)+IF($E648&lt;&gt;"",VLOOKUP($E648,รายละเอียดการคิด!$H$15:$K$550,2,0)*$I648,0))</f>
        <v>0</v>
      </c>
      <c r="K648" s="76">
        <f>IF($D648="Salesman",IF($E648&lt;&gt;"",VLOOKUP($E648,รายละเอียดการคิด!$B$15:$AW$550,37,0)*$H648,0)+IF($E648&lt;&gt;"",VLOOKUP($E648,รายละเอียดการคิด!$B$15:$AW$550,38,0)*$I648,0),IF($E648&lt;&gt;"",VLOOKUP($E648,รายละเอียดการคิด!$H$15:$K$550,3,0)*$H648,0)+IF($E648&lt;&gt;"",VLOOKUP($E648,รายละเอียดการคิด!$H$15:$K$550,3,0)*$I648,0))</f>
        <v>0</v>
      </c>
      <c r="L648" s="307">
        <f>IF($D648="Salesman",IF($E648&lt;&gt;"",VLOOKUP($E648,รายละเอียดการคิด!$B$15:$AW$550,46,0)*$H648,0)+IF($E648&lt;&gt;"",VLOOKUP($E648,รายละเอียดการคิด!$B$15:$AW$550,47,0)*$I648,0),IF($E648&lt;&gt;"",VLOOKUP($E648,รายละเอียดการคิด!$H$15:$K$550,4,0)*$H648,0)+IF($E648&lt;&gt;"",VLOOKUP($E648,รายละเอียดการคิด!$H$15:$K$550,4,0)*$I648,0))</f>
        <v>0</v>
      </c>
      <c r="M648" s="307"/>
      <c r="N648" s="307"/>
    </row>
    <row r="649" spans="4:14" x14ac:dyDescent="0.25">
      <c r="D649" s="50" t="str">
        <f t="shared" si="33"/>
        <v/>
      </c>
      <c r="E649" s="122"/>
      <c r="F649" s="84"/>
      <c r="G649" s="84"/>
      <c r="H649" s="355"/>
      <c r="I649" s="152"/>
      <c r="J649" s="76">
        <f>IF($D649="Salesman",IF($E649&lt;&gt;"",VLOOKUP($E649,รายละเอียดการคิด!$B$15:$AW$550,28,0)*$H649,0)+IF($E649&lt;&gt;"",VLOOKUP($E649,รายละเอียดการคิด!$B$15:$AW$550,29,0)*$I649,0),IF($E649&lt;&gt;"",VLOOKUP($E649,รายละเอียดการคิด!$H$15:$K$550,2,0)*$H649,0)+IF($E649&lt;&gt;"",VLOOKUP($E649,รายละเอียดการคิด!$H$15:$K$550,2,0)*$I649,0))</f>
        <v>0</v>
      </c>
      <c r="K649" s="76">
        <f>IF($D649="Salesman",IF($E649&lt;&gt;"",VLOOKUP($E649,รายละเอียดการคิด!$B$15:$AW$550,37,0)*$H649,0)+IF($E649&lt;&gt;"",VLOOKUP($E649,รายละเอียดการคิด!$B$15:$AW$550,38,0)*$I649,0),IF($E649&lt;&gt;"",VLOOKUP($E649,รายละเอียดการคิด!$H$15:$K$550,3,0)*$H649,0)+IF($E649&lt;&gt;"",VLOOKUP($E649,รายละเอียดการคิด!$H$15:$K$550,3,0)*$I649,0))</f>
        <v>0</v>
      </c>
      <c r="L649" s="307">
        <f>IF($D649="Salesman",IF($E649&lt;&gt;"",VLOOKUP($E649,รายละเอียดการคิด!$B$15:$AW$550,46,0)*$H649,0)+IF($E649&lt;&gt;"",VLOOKUP($E649,รายละเอียดการคิด!$B$15:$AW$550,47,0)*$I649,0),IF($E649&lt;&gt;"",VLOOKUP($E649,รายละเอียดการคิด!$H$15:$K$550,4,0)*$H649,0)+IF($E649&lt;&gt;"",VLOOKUP($E649,รายละเอียดการคิด!$H$15:$K$550,4,0)*$I649,0))</f>
        <v>0</v>
      </c>
      <c r="M649" s="307"/>
      <c r="N649" s="307"/>
    </row>
    <row r="650" spans="4:14" x14ac:dyDescent="0.25">
      <c r="D650" s="50" t="str">
        <f t="shared" si="33"/>
        <v/>
      </c>
      <c r="E650" s="122"/>
      <c r="F650" s="84"/>
      <c r="G650" s="84"/>
      <c r="H650" s="355"/>
      <c r="I650" s="152"/>
      <c r="J650" s="76">
        <f>IF($D650="Salesman",IF($E650&lt;&gt;"",VLOOKUP($E650,รายละเอียดการคิด!$B$15:$AW$550,28,0)*$H650,0)+IF($E650&lt;&gt;"",VLOOKUP($E650,รายละเอียดการคิด!$B$15:$AW$550,29,0)*$I650,0),IF($E650&lt;&gt;"",VLOOKUP($E650,รายละเอียดการคิด!$H$15:$K$550,2,0)*$H650,0)+IF($E650&lt;&gt;"",VLOOKUP($E650,รายละเอียดการคิด!$H$15:$K$550,2,0)*$I650,0))</f>
        <v>0</v>
      </c>
      <c r="K650" s="76">
        <f>IF($D650="Salesman",IF($E650&lt;&gt;"",VLOOKUP($E650,รายละเอียดการคิด!$B$15:$AW$550,37,0)*$H650,0)+IF($E650&lt;&gt;"",VLOOKUP($E650,รายละเอียดการคิด!$B$15:$AW$550,38,0)*$I650,0),IF($E650&lt;&gt;"",VLOOKUP($E650,รายละเอียดการคิด!$H$15:$K$550,3,0)*$H650,0)+IF($E650&lt;&gt;"",VLOOKUP($E650,รายละเอียดการคิด!$H$15:$K$550,3,0)*$I650,0))</f>
        <v>0</v>
      </c>
      <c r="L650" s="307">
        <f>IF($D650="Salesman",IF($E650&lt;&gt;"",VLOOKUP($E650,รายละเอียดการคิด!$B$15:$AW$550,46,0)*$H650,0)+IF($E650&lt;&gt;"",VLOOKUP($E650,รายละเอียดการคิด!$B$15:$AW$550,47,0)*$I650,0),IF($E650&lt;&gt;"",VLOOKUP($E650,รายละเอียดการคิด!$H$15:$K$550,4,0)*$H650,0)+IF($E650&lt;&gt;"",VLOOKUP($E650,รายละเอียดการคิด!$H$15:$K$550,4,0)*$I650,0))</f>
        <v>0</v>
      </c>
      <c r="M650" s="307"/>
      <c r="N650" s="307"/>
    </row>
    <row r="651" spans="4:14" x14ac:dyDescent="0.25">
      <c r="D651" s="50" t="str">
        <f t="shared" si="33"/>
        <v/>
      </c>
      <c r="E651" s="122"/>
      <c r="F651" s="84"/>
      <c r="G651" s="84"/>
      <c r="H651" s="355"/>
      <c r="I651" s="152"/>
      <c r="J651" s="76">
        <f>IF($D651="Salesman",IF($E651&lt;&gt;"",VLOOKUP($E651,รายละเอียดการคิด!$B$15:$AW$550,28,0)*$H651,0)+IF($E651&lt;&gt;"",VLOOKUP($E651,รายละเอียดการคิด!$B$15:$AW$550,29,0)*$I651,0),IF($E651&lt;&gt;"",VLOOKUP($E651,รายละเอียดการคิด!$H$15:$K$550,2,0)*$H651,0)+IF($E651&lt;&gt;"",VLOOKUP($E651,รายละเอียดการคิด!$H$15:$K$550,2,0)*$I651,0))</f>
        <v>0</v>
      </c>
      <c r="K651" s="76">
        <f>IF($D651="Salesman",IF($E651&lt;&gt;"",VLOOKUP($E651,รายละเอียดการคิด!$B$15:$AW$550,37,0)*$H651,0)+IF($E651&lt;&gt;"",VLOOKUP($E651,รายละเอียดการคิด!$B$15:$AW$550,38,0)*$I651,0),IF($E651&lt;&gt;"",VLOOKUP($E651,รายละเอียดการคิด!$H$15:$K$550,3,0)*$H651,0)+IF($E651&lt;&gt;"",VLOOKUP($E651,รายละเอียดการคิด!$H$15:$K$550,3,0)*$I651,0))</f>
        <v>0</v>
      </c>
      <c r="L651" s="307">
        <f>IF($D651="Salesman",IF($E651&lt;&gt;"",VLOOKUP($E651,รายละเอียดการคิด!$B$15:$AW$550,46,0)*$H651,0)+IF($E651&lt;&gt;"",VLOOKUP($E651,รายละเอียดการคิด!$B$15:$AW$550,47,0)*$I651,0),IF($E651&lt;&gt;"",VLOOKUP($E651,รายละเอียดการคิด!$H$15:$K$550,4,0)*$H651,0)+IF($E651&lt;&gt;"",VLOOKUP($E651,รายละเอียดการคิด!$H$15:$K$550,4,0)*$I651,0))</f>
        <v>0</v>
      </c>
      <c r="M651" s="307"/>
      <c r="N651" s="307"/>
    </row>
    <row r="652" spans="4:14" x14ac:dyDescent="0.25">
      <c r="D652" s="50" t="str">
        <f t="shared" si="33"/>
        <v/>
      </c>
      <c r="E652" s="122"/>
      <c r="F652" s="84"/>
      <c r="G652" s="84"/>
      <c r="H652" s="355"/>
      <c r="I652" s="152"/>
      <c r="J652" s="76">
        <f>IF($D652="Salesman",IF($E652&lt;&gt;"",VLOOKUP($E652,รายละเอียดการคิด!$B$15:$AW$550,28,0)*$H652,0)+IF($E652&lt;&gt;"",VLOOKUP($E652,รายละเอียดการคิด!$B$15:$AW$550,29,0)*$I652,0),IF($E652&lt;&gt;"",VLOOKUP($E652,รายละเอียดการคิด!$H$15:$K$550,2,0)*$H652,0)+IF($E652&lt;&gt;"",VLOOKUP($E652,รายละเอียดการคิด!$H$15:$K$550,2,0)*$I652,0))</f>
        <v>0</v>
      </c>
      <c r="K652" s="76">
        <f>IF($D652="Salesman",IF($E652&lt;&gt;"",VLOOKUP($E652,รายละเอียดการคิด!$B$15:$AW$550,37,0)*$H652,0)+IF($E652&lt;&gt;"",VLOOKUP($E652,รายละเอียดการคิด!$B$15:$AW$550,38,0)*$I652,0),IF($E652&lt;&gt;"",VLOOKUP($E652,รายละเอียดการคิด!$H$15:$K$550,3,0)*$H652,0)+IF($E652&lt;&gt;"",VLOOKUP($E652,รายละเอียดการคิด!$H$15:$K$550,3,0)*$I652,0))</f>
        <v>0</v>
      </c>
      <c r="L652" s="307">
        <f>IF($D652="Salesman",IF($E652&lt;&gt;"",VLOOKUP($E652,รายละเอียดการคิด!$B$15:$AW$550,46,0)*$H652,0)+IF($E652&lt;&gt;"",VLOOKUP($E652,รายละเอียดการคิด!$B$15:$AW$550,47,0)*$I652,0),IF($E652&lt;&gt;"",VLOOKUP($E652,รายละเอียดการคิด!$H$15:$K$550,4,0)*$H652,0)+IF($E652&lt;&gt;"",VLOOKUP($E652,รายละเอียดการคิด!$H$15:$K$550,4,0)*$I652,0))</f>
        <v>0</v>
      </c>
      <c r="M652" s="307"/>
      <c r="N652" s="307"/>
    </row>
    <row r="653" spans="4:14" x14ac:dyDescent="0.25">
      <c r="D653" s="50" t="str">
        <f t="shared" si="33"/>
        <v/>
      </c>
      <c r="E653" s="122"/>
      <c r="F653" s="84"/>
      <c r="G653" s="84"/>
      <c r="H653" s="355"/>
      <c r="I653" s="152"/>
      <c r="J653" s="76">
        <f>IF($D653="Salesman",IF($E653&lt;&gt;"",VLOOKUP($E653,รายละเอียดการคิด!$B$15:$AW$550,28,0)*$H653,0)+IF($E653&lt;&gt;"",VLOOKUP($E653,รายละเอียดการคิด!$B$15:$AW$550,29,0)*$I653,0),IF($E653&lt;&gt;"",VLOOKUP($E653,รายละเอียดการคิด!$H$15:$K$550,2,0)*$H653,0)+IF($E653&lt;&gt;"",VLOOKUP($E653,รายละเอียดการคิด!$H$15:$K$550,2,0)*$I653,0))</f>
        <v>0</v>
      </c>
      <c r="K653" s="76">
        <f>IF($D653="Salesman",IF($E653&lt;&gt;"",VLOOKUP($E653,รายละเอียดการคิด!$B$15:$AW$550,37,0)*$H653,0)+IF($E653&lt;&gt;"",VLOOKUP($E653,รายละเอียดการคิด!$B$15:$AW$550,38,0)*$I653,0),IF($E653&lt;&gt;"",VLOOKUP($E653,รายละเอียดการคิด!$H$15:$K$550,3,0)*$H653,0)+IF($E653&lt;&gt;"",VLOOKUP($E653,รายละเอียดการคิด!$H$15:$K$550,3,0)*$I653,0))</f>
        <v>0</v>
      </c>
      <c r="L653" s="307">
        <f>IF($D653="Salesman",IF($E653&lt;&gt;"",VLOOKUP($E653,รายละเอียดการคิด!$B$15:$AW$550,46,0)*$H653,0)+IF($E653&lt;&gt;"",VLOOKUP($E653,รายละเอียดการคิด!$B$15:$AW$550,47,0)*$I653,0),IF($E653&lt;&gt;"",VLOOKUP($E653,รายละเอียดการคิด!$H$15:$K$550,4,0)*$H653,0)+IF($E653&lt;&gt;"",VLOOKUP($E653,รายละเอียดการคิด!$H$15:$K$550,4,0)*$I653,0))</f>
        <v>0</v>
      </c>
      <c r="M653" s="307"/>
      <c r="N653" s="307"/>
    </row>
    <row r="654" spans="4:14" x14ac:dyDescent="0.25">
      <c r="D654" s="50" t="str">
        <f t="shared" si="33"/>
        <v/>
      </c>
      <c r="E654" s="122"/>
      <c r="F654" s="84"/>
      <c r="G654" s="84"/>
      <c r="H654" s="355"/>
      <c r="I654" s="152"/>
      <c r="J654" s="76">
        <f>IF($D654="Salesman",IF($E654&lt;&gt;"",VLOOKUP($E654,รายละเอียดการคิด!$B$15:$AW$550,28,0)*$H654,0)+IF($E654&lt;&gt;"",VLOOKUP($E654,รายละเอียดการคิด!$B$15:$AW$550,29,0)*$I654,0),IF($E654&lt;&gt;"",VLOOKUP($E654,รายละเอียดการคิด!$H$15:$K$550,2,0)*$H654,0)+IF($E654&lt;&gt;"",VLOOKUP($E654,รายละเอียดการคิด!$H$15:$K$550,2,0)*$I654,0))</f>
        <v>0</v>
      </c>
      <c r="K654" s="76">
        <f>IF($D654="Salesman",IF($E654&lt;&gt;"",VLOOKUP($E654,รายละเอียดการคิด!$B$15:$AW$550,37,0)*$H654,0)+IF($E654&lt;&gt;"",VLOOKUP($E654,รายละเอียดการคิด!$B$15:$AW$550,38,0)*$I654,0),IF($E654&lt;&gt;"",VLOOKUP($E654,รายละเอียดการคิด!$H$15:$K$550,3,0)*$H654,0)+IF($E654&lt;&gt;"",VLOOKUP($E654,รายละเอียดการคิด!$H$15:$K$550,3,0)*$I654,0))</f>
        <v>0</v>
      </c>
      <c r="L654" s="307">
        <f>IF($D654="Salesman",IF($E654&lt;&gt;"",VLOOKUP($E654,รายละเอียดการคิด!$B$15:$AW$550,46,0)*$H654,0)+IF($E654&lt;&gt;"",VLOOKUP($E654,รายละเอียดการคิด!$B$15:$AW$550,47,0)*$I654,0),IF($E654&lt;&gt;"",VLOOKUP($E654,รายละเอียดการคิด!$H$15:$K$550,4,0)*$H654,0)+IF($E654&lt;&gt;"",VLOOKUP($E654,รายละเอียดการคิด!$H$15:$K$550,4,0)*$I654,0))</f>
        <v>0</v>
      </c>
      <c r="M654" s="307"/>
      <c r="N654" s="307"/>
    </row>
    <row r="655" spans="4:14" x14ac:dyDescent="0.25">
      <c r="D655" s="50" t="str">
        <f t="shared" si="33"/>
        <v/>
      </c>
      <c r="E655" s="122"/>
      <c r="F655" s="84"/>
      <c r="G655" s="84"/>
      <c r="H655" s="355"/>
      <c r="I655" s="152"/>
      <c r="J655" s="76">
        <f>IF($D655="Salesman",IF($E655&lt;&gt;"",VLOOKUP($E655,รายละเอียดการคิด!$B$15:$AW$550,28,0)*$H655,0)+IF($E655&lt;&gt;"",VLOOKUP($E655,รายละเอียดการคิด!$B$15:$AW$550,29,0)*$I655,0),IF($E655&lt;&gt;"",VLOOKUP($E655,รายละเอียดการคิด!$H$15:$K$550,2,0)*$H655,0)+IF($E655&lt;&gt;"",VLOOKUP($E655,รายละเอียดการคิด!$H$15:$K$550,2,0)*$I655,0))</f>
        <v>0</v>
      </c>
      <c r="K655" s="76">
        <f>IF($D655="Salesman",IF($E655&lt;&gt;"",VLOOKUP($E655,รายละเอียดการคิด!$B$15:$AW$550,37,0)*$H655,0)+IF($E655&lt;&gt;"",VLOOKUP($E655,รายละเอียดการคิด!$B$15:$AW$550,38,0)*$I655,0),IF($E655&lt;&gt;"",VLOOKUP($E655,รายละเอียดการคิด!$H$15:$K$550,3,0)*$H655,0)+IF($E655&lt;&gt;"",VLOOKUP($E655,รายละเอียดการคิด!$H$15:$K$550,3,0)*$I655,0))</f>
        <v>0</v>
      </c>
      <c r="L655" s="307">
        <f>IF($D655="Salesman",IF($E655&lt;&gt;"",VLOOKUP($E655,รายละเอียดการคิด!$B$15:$AW$550,46,0)*$H655,0)+IF($E655&lt;&gt;"",VLOOKUP($E655,รายละเอียดการคิด!$B$15:$AW$550,47,0)*$I655,0),IF($E655&lt;&gt;"",VLOOKUP($E655,รายละเอียดการคิด!$H$15:$K$550,4,0)*$H655,0)+IF($E655&lt;&gt;"",VLOOKUP($E655,รายละเอียดการคิด!$H$15:$K$550,4,0)*$I655,0))</f>
        <v>0</v>
      </c>
      <c r="M655" s="307"/>
      <c r="N655" s="307"/>
    </row>
    <row r="656" spans="4:14" x14ac:dyDescent="0.25">
      <c r="D656" s="50" t="str">
        <f t="shared" si="33"/>
        <v/>
      </c>
      <c r="E656" s="122"/>
      <c r="F656" s="84"/>
      <c r="G656" s="84"/>
      <c r="H656" s="355"/>
      <c r="I656" s="152"/>
      <c r="J656" s="76">
        <f>IF($D656="Salesman",IF($E656&lt;&gt;"",VLOOKUP($E656,รายละเอียดการคิด!$B$15:$AW$550,28,0)*$H656,0)+IF($E656&lt;&gt;"",VLOOKUP($E656,รายละเอียดการคิด!$B$15:$AW$550,29,0)*$I656,0),IF($E656&lt;&gt;"",VLOOKUP($E656,รายละเอียดการคิด!$H$15:$K$550,2,0)*$H656,0)+IF($E656&lt;&gt;"",VLOOKUP($E656,รายละเอียดการคิด!$H$15:$K$550,2,0)*$I656,0))</f>
        <v>0</v>
      </c>
      <c r="K656" s="76">
        <f>IF($D656="Salesman",IF($E656&lt;&gt;"",VLOOKUP($E656,รายละเอียดการคิด!$B$15:$AW$550,37,0)*$H656,0)+IF($E656&lt;&gt;"",VLOOKUP($E656,รายละเอียดการคิด!$B$15:$AW$550,38,0)*$I656,0),IF($E656&lt;&gt;"",VLOOKUP($E656,รายละเอียดการคิด!$H$15:$K$550,3,0)*$H656,0)+IF($E656&lt;&gt;"",VLOOKUP($E656,รายละเอียดการคิด!$H$15:$K$550,3,0)*$I656,0))</f>
        <v>0</v>
      </c>
      <c r="L656" s="307">
        <f>IF($D656="Salesman",IF($E656&lt;&gt;"",VLOOKUP($E656,รายละเอียดการคิด!$B$15:$AW$550,46,0)*$H656,0)+IF($E656&lt;&gt;"",VLOOKUP($E656,รายละเอียดการคิด!$B$15:$AW$550,47,0)*$I656,0),IF($E656&lt;&gt;"",VLOOKUP($E656,รายละเอียดการคิด!$H$15:$K$550,4,0)*$H656,0)+IF($E656&lt;&gt;"",VLOOKUP($E656,รายละเอียดการคิด!$H$15:$K$550,4,0)*$I656,0))</f>
        <v>0</v>
      </c>
      <c r="M656" s="307"/>
      <c r="N656" s="307"/>
    </row>
    <row r="657" spans="4:14" x14ac:dyDescent="0.25">
      <c r="D657" s="50" t="str">
        <f t="shared" si="33"/>
        <v/>
      </c>
      <c r="E657" s="122"/>
      <c r="F657" s="84"/>
      <c r="G657" s="84"/>
      <c r="H657" s="355"/>
      <c r="I657" s="152"/>
      <c r="J657" s="76">
        <f>IF($D657="Salesman",IF($E657&lt;&gt;"",VLOOKUP($E657,รายละเอียดการคิด!$B$15:$AW$550,28,0)*$H657,0)+IF($E657&lt;&gt;"",VLOOKUP($E657,รายละเอียดการคิด!$B$15:$AW$550,29,0)*$I657,0),IF($E657&lt;&gt;"",VLOOKUP($E657,รายละเอียดการคิด!$H$15:$K$550,2,0)*$H657,0)+IF($E657&lt;&gt;"",VLOOKUP($E657,รายละเอียดการคิด!$H$15:$K$550,2,0)*$I657,0))</f>
        <v>0</v>
      </c>
      <c r="K657" s="76">
        <f>IF($D657="Salesman",IF($E657&lt;&gt;"",VLOOKUP($E657,รายละเอียดการคิด!$B$15:$AW$550,37,0)*$H657,0)+IF($E657&lt;&gt;"",VLOOKUP($E657,รายละเอียดการคิด!$B$15:$AW$550,38,0)*$I657,0),IF($E657&lt;&gt;"",VLOOKUP($E657,รายละเอียดการคิด!$H$15:$K$550,3,0)*$H657,0)+IF($E657&lt;&gt;"",VLOOKUP($E657,รายละเอียดการคิด!$H$15:$K$550,3,0)*$I657,0))</f>
        <v>0</v>
      </c>
      <c r="L657" s="307">
        <f>IF($D657="Salesman",IF($E657&lt;&gt;"",VLOOKUP($E657,รายละเอียดการคิด!$B$15:$AW$550,46,0)*$H657,0)+IF($E657&lt;&gt;"",VLOOKUP($E657,รายละเอียดการคิด!$B$15:$AW$550,47,0)*$I657,0),IF($E657&lt;&gt;"",VLOOKUP($E657,รายละเอียดการคิด!$H$15:$K$550,4,0)*$H657,0)+IF($E657&lt;&gt;"",VLOOKUP($E657,รายละเอียดการคิด!$H$15:$K$550,4,0)*$I657,0))</f>
        <v>0</v>
      </c>
      <c r="M657" s="307"/>
      <c r="N657" s="307"/>
    </row>
    <row r="658" spans="4:14" x14ac:dyDescent="0.25">
      <c r="D658" s="50" t="str">
        <f t="shared" si="33"/>
        <v/>
      </c>
      <c r="E658" s="122"/>
      <c r="F658" s="84"/>
      <c r="G658" s="84"/>
      <c r="H658" s="355"/>
      <c r="I658" s="152"/>
      <c r="J658" s="76">
        <f>IF($D658="Salesman",IF($E658&lt;&gt;"",VLOOKUP($E658,รายละเอียดการคิด!$B$15:$AW$550,28,0)*$H658,0)+IF($E658&lt;&gt;"",VLOOKUP($E658,รายละเอียดการคิด!$B$15:$AW$550,29,0)*$I658,0),IF($E658&lt;&gt;"",VLOOKUP($E658,รายละเอียดการคิด!$H$15:$K$550,2,0)*$H658,0)+IF($E658&lt;&gt;"",VLOOKUP($E658,รายละเอียดการคิด!$H$15:$K$550,2,0)*$I658,0))</f>
        <v>0</v>
      </c>
      <c r="K658" s="76">
        <f>IF($D658="Salesman",IF($E658&lt;&gt;"",VLOOKUP($E658,รายละเอียดการคิด!$B$15:$AW$550,37,0)*$H658,0)+IF($E658&lt;&gt;"",VLOOKUP($E658,รายละเอียดการคิด!$B$15:$AW$550,38,0)*$I658,0),IF($E658&lt;&gt;"",VLOOKUP($E658,รายละเอียดการคิด!$H$15:$K$550,3,0)*$H658,0)+IF($E658&lt;&gt;"",VLOOKUP($E658,รายละเอียดการคิด!$H$15:$K$550,3,0)*$I658,0))</f>
        <v>0</v>
      </c>
      <c r="L658" s="307">
        <f>IF($D658="Salesman",IF($E658&lt;&gt;"",VLOOKUP($E658,รายละเอียดการคิด!$B$15:$AW$550,46,0)*$H658,0)+IF($E658&lt;&gt;"",VLOOKUP($E658,รายละเอียดการคิด!$B$15:$AW$550,47,0)*$I658,0),IF($E658&lt;&gt;"",VLOOKUP($E658,รายละเอียดการคิด!$H$15:$K$550,4,0)*$H658,0)+IF($E658&lt;&gt;"",VLOOKUP($E658,รายละเอียดการคิด!$H$15:$K$550,4,0)*$I658,0))</f>
        <v>0</v>
      </c>
      <c r="M658" s="307"/>
      <c r="N658" s="307"/>
    </row>
    <row r="659" spans="4:14" x14ac:dyDescent="0.25">
      <c r="D659" s="50" t="str">
        <f t="shared" si="33"/>
        <v/>
      </c>
      <c r="E659" s="122"/>
      <c r="F659" s="84"/>
      <c r="G659" s="84"/>
      <c r="H659" s="355"/>
      <c r="I659" s="152"/>
      <c r="J659" s="76">
        <f>IF($D659="Salesman",IF($E659&lt;&gt;"",VLOOKUP($E659,รายละเอียดการคิด!$B$15:$AW$550,28,0)*$H659,0)+IF($E659&lt;&gt;"",VLOOKUP($E659,รายละเอียดการคิด!$B$15:$AW$550,29,0)*$I659,0),IF($E659&lt;&gt;"",VLOOKUP($E659,รายละเอียดการคิด!$H$15:$K$550,2,0)*$H659,0)+IF($E659&lt;&gt;"",VLOOKUP($E659,รายละเอียดการคิด!$H$15:$K$550,2,0)*$I659,0))</f>
        <v>0</v>
      </c>
      <c r="K659" s="76">
        <f>IF($D659="Salesman",IF($E659&lt;&gt;"",VLOOKUP($E659,รายละเอียดการคิด!$B$15:$AW$550,37,0)*$H659,0)+IF($E659&lt;&gt;"",VLOOKUP($E659,รายละเอียดการคิด!$B$15:$AW$550,38,0)*$I659,0),IF($E659&lt;&gt;"",VLOOKUP($E659,รายละเอียดการคิด!$H$15:$K$550,3,0)*$H659,0)+IF($E659&lt;&gt;"",VLOOKUP($E659,รายละเอียดการคิด!$H$15:$K$550,3,0)*$I659,0))</f>
        <v>0</v>
      </c>
      <c r="L659" s="307">
        <f>IF($D659="Salesman",IF($E659&lt;&gt;"",VLOOKUP($E659,รายละเอียดการคิด!$B$15:$AW$550,46,0)*$H659,0)+IF($E659&lt;&gt;"",VLOOKUP($E659,รายละเอียดการคิด!$B$15:$AW$550,47,0)*$I659,0),IF($E659&lt;&gt;"",VLOOKUP($E659,รายละเอียดการคิด!$H$15:$K$550,4,0)*$H659,0)+IF($E659&lt;&gt;"",VLOOKUP($E659,รายละเอียดการคิด!$H$15:$K$550,4,0)*$I659,0))</f>
        <v>0</v>
      </c>
      <c r="M659" s="307"/>
      <c r="N659" s="307"/>
    </row>
    <row r="660" spans="4:14" x14ac:dyDescent="0.25">
      <c r="D660" s="50" t="str">
        <f t="shared" si="33"/>
        <v/>
      </c>
      <c r="E660" s="122"/>
      <c r="F660" s="84"/>
      <c r="G660" s="84"/>
      <c r="H660" s="355"/>
      <c r="I660" s="152"/>
      <c r="J660" s="76">
        <f>IF($D660="Salesman",IF($E660&lt;&gt;"",VLOOKUP($E660,รายละเอียดการคิด!$B$15:$AW$550,28,0)*$H660,0)+IF($E660&lt;&gt;"",VLOOKUP($E660,รายละเอียดการคิด!$B$15:$AW$550,29,0)*$I660,0),IF($E660&lt;&gt;"",VLOOKUP($E660,รายละเอียดการคิด!$H$15:$K$550,2,0)*$H660,0)+IF($E660&lt;&gt;"",VLOOKUP($E660,รายละเอียดการคิด!$H$15:$K$550,2,0)*$I660,0))</f>
        <v>0</v>
      </c>
      <c r="K660" s="76">
        <f>IF($D660="Salesman",IF($E660&lt;&gt;"",VLOOKUP($E660,รายละเอียดการคิด!$B$15:$AW$550,37,0)*$H660,0)+IF($E660&lt;&gt;"",VLOOKUP($E660,รายละเอียดการคิด!$B$15:$AW$550,38,0)*$I660,0),IF($E660&lt;&gt;"",VLOOKUP($E660,รายละเอียดการคิด!$H$15:$K$550,3,0)*$H660,0)+IF($E660&lt;&gt;"",VLOOKUP($E660,รายละเอียดการคิด!$H$15:$K$550,3,0)*$I660,0))</f>
        <v>0</v>
      </c>
      <c r="L660" s="307">
        <f>IF($D660="Salesman",IF($E660&lt;&gt;"",VLOOKUP($E660,รายละเอียดการคิด!$B$15:$AW$550,46,0)*$H660,0)+IF($E660&lt;&gt;"",VLOOKUP($E660,รายละเอียดการคิด!$B$15:$AW$550,47,0)*$I660,0),IF($E660&lt;&gt;"",VLOOKUP($E660,รายละเอียดการคิด!$H$15:$K$550,4,0)*$H660,0)+IF($E660&lt;&gt;"",VLOOKUP($E660,รายละเอียดการคิด!$H$15:$K$550,4,0)*$I660,0))</f>
        <v>0</v>
      </c>
      <c r="M660" s="307"/>
      <c r="N660" s="307"/>
    </row>
    <row r="661" spans="4:14" x14ac:dyDescent="0.25">
      <c r="D661" s="50" t="str">
        <f t="shared" si="33"/>
        <v/>
      </c>
      <c r="E661" s="122"/>
      <c r="F661" s="84"/>
      <c r="G661" s="84"/>
      <c r="H661" s="355"/>
      <c r="I661" s="152"/>
      <c r="J661" s="76">
        <f>IF($D661="Salesman",IF($E661&lt;&gt;"",VLOOKUP($E661,รายละเอียดการคิด!$B$15:$AW$550,28,0)*$H661,0)+IF($E661&lt;&gt;"",VLOOKUP($E661,รายละเอียดการคิด!$B$15:$AW$550,29,0)*$I661,0),IF($E661&lt;&gt;"",VLOOKUP($E661,รายละเอียดการคิด!$H$15:$K$550,2,0)*$H661,0)+IF($E661&lt;&gt;"",VLOOKUP($E661,รายละเอียดการคิด!$H$15:$K$550,2,0)*$I661,0))</f>
        <v>0</v>
      </c>
      <c r="K661" s="76">
        <f>IF($D661="Salesman",IF($E661&lt;&gt;"",VLOOKUP($E661,รายละเอียดการคิด!$B$15:$AW$550,37,0)*$H661,0)+IF($E661&lt;&gt;"",VLOOKUP($E661,รายละเอียดการคิด!$B$15:$AW$550,38,0)*$I661,0),IF($E661&lt;&gt;"",VLOOKUP($E661,รายละเอียดการคิด!$H$15:$K$550,3,0)*$H661,0)+IF($E661&lt;&gt;"",VLOOKUP($E661,รายละเอียดการคิด!$H$15:$K$550,3,0)*$I661,0))</f>
        <v>0</v>
      </c>
      <c r="L661" s="307">
        <f>IF($D661="Salesman",IF($E661&lt;&gt;"",VLOOKUP($E661,รายละเอียดการคิด!$B$15:$AW$550,46,0)*$H661,0)+IF($E661&lt;&gt;"",VLOOKUP($E661,รายละเอียดการคิด!$B$15:$AW$550,47,0)*$I661,0),IF($E661&lt;&gt;"",VLOOKUP($E661,รายละเอียดการคิด!$H$15:$K$550,4,0)*$H661,0)+IF($E661&lt;&gt;"",VLOOKUP($E661,รายละเอียดการคิด!$H$15:$K$550,4,0)*$I661,0))</f>
        <v>0</v>
      </c>
      <c r="M661" s="307"/>
      <c r="N661" s="307"/>
    </row>
    <row r="662" spans="4:14" x14ac:dyDescent="0.25">
      <c r="D662" s="50" t="str">
        <f t="shared" si="33"/>
        <v/>
      </c>
      <c r="E662" s="122"/>
      <c r="F662" s="84"/>
      <c r="G662" s="84"/>
      <c r="H662" s="355"/>
      <c r="I662" s="152"/>
      <c r="J662" s="76">
        <f>IF($D662="Salesman",IF($E662&lt;&gt;"",VLOOKUP($E662,รายละเอียดการคิด!$B$15:$AW$550,28,0)*$H662,0)+IF($E662&lt;&gt;"",VLOOKUP($E662,รายละเอียดการคิด!$B$15:$AW$550,29,0)*$I662,0),IF($E662&lt;&gt;"",VLOOKUP($E662,รายละเอียดการคิด!$H$15:$K$550,2,0)*$H662,0)+IF($E662&lt;&gt;"",VLOOKUP($E662,รายละเอียดการคิด!$H$15:$K$550,2,0)*$I662,0))</f>
        <v>0</v>
      </c>
      <c r="K662" s="76">
        <f>IF($D662="Salesman",IF($E662&lt;&gt;"",VLOOKUP($E662,รายละเอียดการคิด!$B$15:$AW$550,37,0)*$H662,0)+IF($E662&lt;&gt;"",VLOOKUP($E662,รายละเอียดการคิด!$B$15:$AW$550,38,0)*$I662,0),IF($E662&lt;&gt;"",VLOOKUP($E662,รายละเอียดการคิด!$H$15:$K$550,3,0)*$H662,0)+IF($E662&lt;&gt;"",VLOOKUP($E662,รายละเอียดการคิด!$H$15:$K$550,3,0)*$I662,0))</f>
        <v>0</v>
      </c>
      <c r="L662" s="307">
        <f>IF($D662="Salesman",IF($E662&lt;&gt;"",VLOOKUP($E662,รายละเอียดการคิด!$B$15:$AW$550,46,0)*$H662,0)+IF($E662&lt;&gt;"",VLOOKUP($E662,รายละเอียดการคิด!$B$15:$AW$550,47,0)*$I662,0),IF($E662&lt;&gt;"",VLOOKUP($E662,รายละเอียดการคิด!$H$15:$K$550,4,0)*$H662,0)+IF($E662&lt;&gt;"",VLOOKUP($E662,รายละเอียดการคิด!$H$15:$K$550,4,0)*$I662,0))</f>
        <v>0</v>
      </c>
      <c r="M662" s="307"/>
      <c r="N662" s="307"/>
    </row>
    <row r="663" spans="4:14" x14ac:dyDescent="0.25">
      <c r="D663" s="50" t="str">
        <f t="shared" si="33"/>
        <v/>
      </c>
      <c r="E663" s="122"/>
      <c r="F663" s="84"/>
      <c r="G663" s="84"/>
      <c r="H663" s="355"/>
      <c r="I663" s="152"/>
      <c r="J663" s="76">
        <f>IF($D663="Salesman",IF($E663&lt;&gt;"",VLOOKUP($E663,รายละเอียดการคิด!$B$15:$AW$550,28,0)*$H663,0)+IF($E663&lt;&gt;"",VLOOKUP($E663,รายละเอียดการคิด!$B$15:$AW$550,29,0)*$I663,0),IF($E663&lt;&gt;"",VLOOKUP($E663,รายละเอียดการคิด!$H$15:$K$550,2,0)*$H663,0)+IF($E663&lt;&gt;"",VLOOKUP($E663,รายละเอียดการคิด!$H$15:$K$550,2,0)*$I663,0))</f>
        <v>0</v>
      </c>
      <c r="K663" s="76">
        <f>IF($D663="Salesman",IF($E663&lt;&gt;"",VLOOKUP($E663,รายละเอียดการคิด!$B$15:$AW$550,37,0)*$H663,0)+IF($E663&lt;&gt;"",VLOOKUP($E663,รายละเอียดการคิด!$B$15:$AW$550,38,0)*$I663,0),IF($E663&lt;&gt;"",VLOOKUP($E663,รายละเอียดการคิด!$H$15:$K$550,3,0)*$H663,0)+IF($E663&lt;&gt;"",VLOOKUP($E663,รายละเอียดการคิด!$H$15:$K$550,3,0)*$I663,0))</f>
        <v>0</v>
      </c>
      <c r="L663" s="307">
        <f>IF($D663="Salesman",IF($E663&lt;&gt;"",VLOOKUP($E663,รายละเอียดการคิด!$B$15:$AW$550,46,0)*$H663,0)+IF($E663&lt;&gt;"",VLOOKUP($E663,รายละเอียดการคิด!$B$15:$AW$550,47,0)*$I663,0),IF($E663&lt;&gt;"",VLOOKUP($E663,รายละเอียดการคิด!$H$15:$K$550,4,0)*$H663,0)+IF($E663&lt;&gt;"",VLOOKUP($E663,รายละเอียดการคิด!$H$15:$K$550,4,0)*$I663,0))</f>
        <v>0</v>
      </c>
      <c r="M663" s="307"/>
      <c r="N663" s="307"/>
    </row>
    <row r="664" spans="4:14" x14ac:dyDescent="0.25">
      <c r="D664" s="50" t="str">
        <f t="shared" si="33"/>
        <v/>
      </c>
      <c r="E664" s="122"/>
      <c r="F664" s="84"/>
      <c r="G664" s="84"/>
      <c r="H664" s="355"/>
      <c r="I664" s="152"/>
      <c r="J664" s="76">
        <f>IF($D664="Salesman",IF($E664&lt;&gt;"",VLOOKUP($E664,รายละเอียดการคิด!$B$15:$AW$550,28,0)*$H664,0)+IF($E664&lt;&gt;"",VLOOKUP($E664,รายละเอียดการคิด!$B$15:$AW$550,29,0)*$I664,0),IF($E664&lt;&gt;"",VLOOKUP($E664,รายละเอียดการคิด!$H$15:$K$550,2,0)*$H664,0)+IF($E664&lt;&gt;"",VLOOKUP($E664,รายละเอียดการคิด!$H$15:$K$550,2,0)*$I664,0))</f>
        <v>0</v>
      </c>
      <c r="K664" s="76">
        <f>IF($D664="Salesman",IF($E664&lt;&gt;"",VLOOKUP($E664,รายละเอียดการคิด!$B$15:$AW$550,37,0)*$H664,0)+IF($E664&lt;&gt;"",VLOOKUP($E664,รายละเอียดการคิด!$B$15:$AW$550,38,0)*$I664,0),IF($E664&lt;&gt;"",VLOOKUP($E664,รายละเอียดการคิด!$H$15:$K$550,3,0)*$H664,0)+IF($E664&lt;&gt;"",VLOOKUP($E664,รายละเอียดการคิด!$H$15:$K$550,3,0)*$I664,0))</f>
        <v>0</v>
      </c>
      <c r="L664" s="307">
        <f>IF($D664="Salesman",IF($E664&lt;&gt;"",VLOOKUP($E664,รายละเอียดการคิด!$B$15:$AW$550,46,0)*$H664,0)+IF($E664&lt;&gt;"",VLOOKUP($E664,รายละเอียดการคิด!$B$15:$AW$550,47,0)*$I664,0),IF($E664&lt;&gt;"",VLOOKUP($E664,รายละเอียดการคิด!$H$15:$K$550,4,0)*$H664,0)+IF($E664&lt;&gt;"",VLOOKUP($E664,รายละเอียดการคิด!$H$15:$K$550,4,0)*$I664,0))</f>
        <v>0</v>
      </c>
      <c r="M664" s="307"/>
      <c r="N664" s="307"/>
    </row>
    <row r="665" spans="4:14" x14ac:dyDescent="0.25">
      <c r="D665" s="50" t="str">
        <f t="shared" si="33"/>
        <v/>
      </c>
      <c r="E665" s="122"/>
      <c r="F665" s="84"/>
      <c r="G665" s="84"/>
      <c r="H665" s="355"/>
      <c r="I665" s="152"/>
      <c r="J665" s="76">
        <f>IF($D665="Salesman",IF($E665&lt;&gt;"",VLOOKUP($E665,รายละเอียดการคิด!$B$15:$AW$550,28,0)*$H665,0)+IF($E665&lt;&gt;"",VLOOKUP($E665,รายละเอียดการคิด!$B$15:$AW$550,29,0)*$I665,0),IF($E665&lt;&gt;"",VLOOKUP($E665,รายละเอียดการคิด!$H$15:$K$550,2,0)*$H665,0)+IF($E665&lt;&gt;"",VLOOKUP($E665,รายละเอียดการคิด!$H$15:$K$550,2,0)*$I665,0))</f>
        <v>0</v>
      </c>
      <c r="K665" s="76">
        <f>IF($D665="Salesman",IF($E665&lt;&gt;"",VLOOKUP($E665,รายละเอียดการคิด!$B$15:$AW$550,37,0)*$H665,0)+IF($E665&lt;&gt;"",VLOOKUP($E665,รายละเอียดการคิด!$B$15:$AW$550,38,0)*$I665,0),IF($E665&lt;&gt;"",VLOOKUP($E665,รายละเอียดการคิด!$H$15:$K$550,3,0)*$H665,0)+IF($E665&lt;&gt;"",VLOOKUP($E665,รายละเอียดการคิด!$H$15:$K$550,3,0)*$I665,0))</f>
        <v>0</v>
      </c>
      <c r="L665" s="307">
        <f>IF($D665="Salesman",IF($E665&lt;&gt;"",VLOOKUP($E665,รายละเอียดการคิด!$B$15:$AW$550,46,0)*$H665,0)+IF($E665&lt;&gt;"",VLOOKUP($E665,รายละเอียดการคิด!$B$15:$AW$550,47,0)*$I665,0),IF($E665&lt;&gt;"",VLOOKUP($E665,รายละเอียดการคิด!$H$15:$K$550,4,0)*$H665,0)+IF($E665&lt;&gt;"",VLOOKUP($E665,รายละเอียดการคิด!$H$15:$K$550,4,0)*$I665,0))</f>
        <v>0</v>
      </c>
      <c r="M665" s="307"/>
      <c r="N665" s="307"/>
    </row>
    <row r="666" spans="4:14" x14ac:dyDescent="0.25">
      <c r="D666" s="50" t="str">
        <f t="shared" si="33"/>
        <v/>
      </c>
      <c r="E666" s="122"/>
      <c r="F666" s="84"/>
      <c r="G666" s="84"/>
      <c r="H666" s="355"/>
      <c r="I666" s="152"/>
      <c r="J666" s="76">
        <f>IF($D666="Salesman",IF($E666&lt;&gt;"",VLOOKUP($E666,รายละเอียดการคิด!$B$15:$AW$550,28,0)*$H666,0)+IF($E666&lt;&gt;"",VLOOKUP($E666,รายละเอียดการคิด!$B$15:$AW$550,29,0)*$I666,0),IF($E666&lt;&gt;"",VLOOKUP($E666,รายละเอียดการคิด!$H$15:$K$550,2,0)*$H666,0)+IF($E666&lt;&gt;"",VLOOKUP($E666,รายละเอียดการคิด!$H$15:$K$550,2,0)*$I666,0))</f>
        <v>0</v>
      </c>
      <c r="K666" s="76">
        <f>IF($D666="Salesman",IF($E666&lt;&gt;"",VLOOKUP($E666,รายละเอียดการคิด!$B$15:$AW$550,37,0)*$H666,0)+IF($E666&lt;&gt;"",VLOOKUP($E666,รายละเอียดการคิด!$B$15:$AW$550,38,0)*$I666,0),IF($E666&lt;&gt;"",VLOOKUP($E666,รายละเอียดการคิด!$H$15:$K$550,3,0)*$H666,0)+IF($E666&lt;&gt;"",VLOOKUP($E666,รายละเอียดการคิด!$H$15:$K$550,3,0)*$I666,0))</f>
        <v>0</v>
      </c>
      <c r="L666" s="307">
        <f>IF($D666="Salesman",IF($E666&lt;&gt;"",VLOOKUP($E666,รายละเอียดการคิด!$B$15:$AW$550,46,0)*$H666,0)+IF($E666&lt;&gt;"",VLOOKUP($E666,รายละเอียดการคิด!$B$15:$AW$550,47,0)*$I666,0),IF($E666&lt;&gt;"",VLOOKUP($E666,รายละเอียดการคิด!$H$15:$K$550,4,0)*$H666,0)+IF($E666&lt;&gt;"",VLOOKUP($E666,รายละเอียดการคิด!$H$15:$K$550,4,0)*$I666,0))</f>
        <v>0</v>
      </c>
      <c r="M666" s="307"/>
      <c r="N666" s="307"/>
    </row>
    <row r="667" spans="4:14" x14ac:dyDescent="0.25">
      <c r="D667" s="50" t="str">
        <f t="shared" si="33"/>
        <v/>
      </c>
      <c r="E667" s="122"/>
      <c r="F667" s="84"/>
      <c r="G667" s="84"/>
      <c r="H667" s="355"/>
      <c r="I667" s="152"/>
      <c r="J667" s="76">
        <f>IF($D667="Salesman",IF($E667&lt;&gt;"",VLOOKUP($E667,รายละเอียดการคิด!$B$15:$AW$550,28,0)*$H667,0)+IF($E667&lt;&gt;"",VLOOKUP($E667,รายละเอียดการคิด!$B$15:$AW$550,29,0)*$I667,0),IF($E667&lt;&gt;"",VLOOKUP($E667,รายละเอียดการคิด!$H$15:$K$550,2,0)*$H667,0)+IF($E667&lt;&gt;"",VLOOKUP($E667,รายละเอียดการคิด!$H$15:$K$550,2,0)*$I667,0))</f>
        <v>0</v>
      </c>
      <c r="K667" s="76">
        <f>IF($D667="Salesman",IF($E667&lt;&gt;"",VLOOKUP($E667,รายละเอียดการคิด!$B$15:$AW$550,37,0)*$H667,0)+IF($E667&lt;&gt;"",VLOOKUP($E667,รายละเอียดการคิด!$B$15:$AW$550,38,0)*$I667,0),IF($E667&lt;&gt;"",VLOOKUP($E667,รายละเอียดการคิด!$H$15:$K$550,3,0)*$H667,0)+IF($E667&lt;&gt;"",VLOOKUP($E667,รายละเอียดการคิด!$H$15:$K$550,3,0)*$I667,0))</f>
        <v>0</v>
      </c>
      <c r="L667" s="307">
        <f>IF($D667="Salesman",IF($E667&lt;&gt;"",VLOOKUP($E667,รายละเอียดการคิด!$B$15:$AW$550,46,0)*$H667,0)+IF($E667&lt;&gt;"",VLOOKUP($E667,รายละเอียดการคิด!$B$15:$AW$550,47,0)*$I667,0),IF($E667&lt;&gt;"",VLOOKUP($E667,รายละเอียดการคิด!$H$15:$K$550,4,0)*$H667,0)+IF($E667&lt;&gt;"",VLOOKUP($E667,รายละเอียดการคิด!$H$15:$K$550,4,0)*$I667,0))</f>
        <v>0</v>
      </c>
      <c r="M667" s="307"/>
      <c r="N667" s="307"/>
    </row>
    <row r="668" spans="4:14" x14ac:dyDescent="0.25">
      <c r="D668" s="50" t="str">
        <f t="shared" si="33"/>
        <v/>
      </c>
      <c r="E668" s="122"/>
      <c r="F668" s="84"/>
      <c r="G668" s="84"/>
      <c r="H668" s="355"/>
      <c r="I668" s="152"/>
      <c r="J668" s="76">
        <f>IF($D668="Salesman",IF($E668&lt;&gt;"",VLOOKUP($E668,รายละเอียดการคิด!$B$15:$AW$550,28,0)*$H668,0)+IF($E668&lt;&gt;"",VLOOKUP($E668,รายละเอียดการคิด!$B$15:$AW$550,29,0)*$I668,0),IF($E668&lt;&gt;"",VLOOKUP($E668,รายละเอียดการคิด!$H$15:$K$550,2,0)*$H668,0)+IF($E668&lt;&gt;"",VLOOKUP($E668,รายละเอียดการคิด!$H$15:$K$550,2,0)*$I668,0))</f>
        <v>0</v>
      </c>
      <c r="K668" s="76">
        <f>IF($D668="Salesman",IF($E668&lt;&gt;"",VLOOKUP($E668,รายละเอียดการคิด!$B$15:$AW$550,37,0)*$H668,0)+IF($E668&lt;&gt;"",VLOOKUP($E668,รายละเอียดการคิด!$B$15:$AW$550,38,0)*$I668,0),IF($E668&lt;&gt;"",VLOOKUP($E668,รายละเอียดการคิด!$H$15:$K$550,3,0)*$H668,0)+IF($E668&lt;&gt;"",VLOOKUP($E668,รายละเอียดการคิด!$H$15:$K$550,3,0)*$I668,0))</f>
        <v>0</v>
      </c>
      <c r="L668" s="307">
        <f>IF($D668="Salesman",IF($E668&lt;&gt;"",VLOOKUP($E668,รายละเอียดการคิด!$B$15:$AW$550,46,0)*$H668,0)+IF($E668&lt;&gt;"",VLOOKUP($E668,รายละเอียดการคิด!$B$15:$AW$550,47,0)*$I668,0),IF($E668&lt;&gt;"",VLOOKUP($E668,รายละเอียดการคิด!$H$15:$K$550,4,0)*$H668,0)+IF($E668&lt;&gt;"",VLOOKUP($E668,รายละเอียดการคิด!$H$15:$K$550,4,0)*$I668,0))</f>
        <v>0</v>
      </c>
      <c r="M668" s="307"/>
      <c r="N668" s="307"/>
    </row>
    <row r="669" spans="4:14" x14ac:dyDescent="0.25">
      <c r="D669" s="50" t="str">
        <f t="shared" si="33"/>
        <v/>
      </c>
      <c r="E669" s="122"/>
      <c r="F669" s="84"/>
      <c r="G669" s="84"/>
      <c r="H669" s="355"/>
      <c r="I669" s="152"/>
      <c r="J669" s="76">
        <f>IF($D669="Salesman",IF($E669&lt;&gt;"",VLOOKUP($E669,รายละเอียดการคิด!$B$15:$AW$550,28,0)*$H669,0)+IF($E669&lt;&gt;"",VLOOKUP($E669,รายละเอียดการคิด!$B$15:$AW$550,29,0)*$I669,0),IF($E669&lt;&gt;"",VLOOKUP($E669,รายละเอียดการคิด!$H$15:$K$550,2,0)*$H669,0)+IF($E669&lt;&gt;"",VLOOKUP($E669,รายละเอียดการคิด!$H$15:$K$550,2,0)*$I669,0))</f>
        <v>0</v>
      </c>
      <c r="K669" s="76">
        <f>IF($D669="Salesman",IF($E669&lt;&gt;"",VLOOKUP($E669,รายละเอียดการคิด!$B$15:$AW$550,37,0)*$H669,0)+IF($E669&lt;&gt;"",VLOOKUP($E669,รายละเอียดการคิด!$B$15:$AW$550,38,0)*$I669,0),IF($E669&lt;&gt;"",VLOOKUP($E669,รายละเอียดการคิด!$H$15:$K$550,3,0)*$H669,0)+IF($E669&lt;&gt;"",VLOOKUP($E669,รายละเอียดการคิด!$H$15:$K$550,3,0)*$I669,0))</f>
        <v>0</v>
      </c>
      <c r="L669" s="307">
        <f>IF($D669="Salesman",IF($E669&lt;&gt;"",VLOOKUP($E669,รายละเอียดการคิด!$B$15:$AW$550,46,0)*$H669,0)+IF($E669&lt;&gt;"",VLOOKUP($E669,รายละเอียดการคิด!$B$15:$AW$550,47,0)*$I669,0),IF($E669&lt;&gt;"",VLOOKUP($E669,รายละเอียดการคิด!$H$15:$K$550,4,0)*$H669,0)+IF($E669&lt;&gt;"",VLOOKUP($E669,รายละเอียดการคิด!$H$15:$K$550,4,0)*$I669,0))</f>
        <v>0</v>
      </c>
      <c r="M669" s="307"/>
      <c r="N669" s="307"/>
    </row>
    <row r="670" spans="4:14" x14ac:dyDescent="0.25">
      <c r="D670" s="50" t="str">
        <f t="shared" si="33"/>
        <v/>
      </c>
      <c r="E670" s="122"/>
      <c r="F670" s="84"/>
      <c r="G670" s="84"/>
      <c r="H670" s="355"/>
      <c r="I670" s="152"/>
      <c r="J670" s="76">
        <f>IF($D670="Salesman",IF($E670&lt;&gt;"",VLOOKUP($E670,รายละเอียดการคิด!$B$15:$AW$550,28,0)*$H670,0)+IF($E670&lt;&gt;"",VLOOKUP($E670,รายละเอียดการคิด!$B$15:$AW$550,29,0)*$I670,0),IF($E670&lt;&gt;"",VLOOKUP($E670,รายละเอียดการคิด!$H$15:$K$550,2,0)*$H670,0)+IF($E670&lt;&gt;"",VLOOKUP($E670,รายละเอียดการคิด!$H$15:$K$550,2,0)*$I670,0))</f>
        <v>0</v>
      </c>
      <c r="K670" s="76">
        <f>IF($D670="Salesman",IF($E670&lt;&gt;"",VLOOKUP($E670,รายละเอียดการคิด!$B$15:$AW$550,37,0)*$H670,0)+IF($E670&lt;&gt;"",VLOOKUP($E670,รายละเอียดการคิด!$B$15:$AW$550,38,0)*$I670,0),IF($E670&lt;&gt;"",VLOOKUP($E670,รายละเอียดการคิด!$H$15:$K$550,3,0)*$H670,0)+IF($E670&lt;&gt;"",VLOOKUP($E670,รายละเอียดการคิด!$H$15:$K$550,3,0)*$I670,0))</f>
        <v>0</v>
      </c>
      <c r="L670" s="307">
        <f>IF($D670="Salesman",IF($E670&lt;&gt;"",VLOOKUP($E670,รายละเอียดการคิด!$B$15:$AW$550,46,0)*$H670,0)+IF($E670&lt;&gt;"",VLOOKUP($E670,รายละเอียดการคิด!$B$15:$AW$550,47,0)*$I670,0),IF($E670&lt;&gt;"",VLOOKUP($E670,รายละเอียดการคิด!$H$15:$K$550,4,0)*$H670,0)+IF($E670&lt;&gt;"",VLOOKUP($E670,รายละเอียดการคิด!$H$15:$K$550,4,0)*$I670,0))</f>
        <v>0</v>
      </c>
      <c r="M670" s="307"/>
      <c r="N670" s="307"/>
    </row>
    <row r="671" spans="4:14" x14ac:dyDescent="0.25">
      <c r="D671" s="50" t="str">
        <f t="shared" si="33"/>
        <v/>
      </c>
      <c r="E671" s="122"/>
      <c r="F671" s="84"/>
      <c r="G671" s="84"/>
      <c r="H671" s="355"/>
      <c r="I671" s="152"/>
      <c r="J671" s="76">
        <f>IF($D671="Salesman",IF($E671&lt;&gt;"",VLOOKUP($E671,รายละเอียดการคิด!$B$15:$AW$550,28,0)*$H671,0)+IF($E671&lt;&gt;"",VLOOKUP($E671,รายละเอียดการคิด!$B$15:$AW$550,29,0)*$I671,0),IF($E671&lt;&gt;"",VLOOKUP($E671,รายละเอียดการคิด!$H$15:$K$550,2,0)*$H671,0)+IF($E671&lt;&gt;"",VLOOKUP($E671,รายละเอียดการคิด!$H$15:$K$550,2,0)*$I671,0))</f>
        <v>0</v>
      </c>
      <c r="K671" s="76">
        <f>IF($D671="Salesman",IF($E671&lt;&gt;"",VLOOKUP($E671,รายละเอียดการคิด!$B$15:$AW$550,37,0)*$H671,0)+IF($E671&lt;&gt;"",VLOOKUP($E671,รายละเอียดการคิด!$B$15:$AW$550,38,0)*$I671,0),IF($E671&lt;&gt;"",VLOOKUP($E671,รายละเอียดการคิด!$H$15:$K$550,3,0)*$H671,0)+IF($E671&lt;&gt;"",VLOOKUP($E671,รายละเอียดการคิด!$H$15:$K$550,3,0)*$I671,0))</f>
        <v>0</v>
      </c>
      <c r="L671" s="307">
        <f>IF($D671="Salesman",IF($E671&lt;&gt;"",VLOOKUP($E671,รายละเอียดการคิด!$B$15:$AW$550,46,0)*$H671,0)+IF($E671&lt;&gt;"",VLOOKUP($E671,รายละเอียดการคิด!$B$15:$AW$550,47,0)*$I671,0),IF($E671&lt;&gt;"",VLOOKUP($E671,รายละเอียดการคิด!$H$15:$K$550,4,0)*$H671,0)+IF($E671&lt;&gt;"",VLOOKUP($E671,รายละเอียดการคิด!$H$15:$K$550,4,0)*$I671,0))</f>
        <v>0</v>
      </c>
      <c r="M671" s="307"/>
      <c r="N671" s="307"/>
    </row>
    <row r="672" spans="4:14" x14ac:dyDescent="0.25">
      <c r="D672" s="50" t="str">
        <f t="shared" si="33"/>
        <v/>
      </c>
      <c r="E672" s="122"/>
      <c r="F672" s="84"/>
      <c r="G672" s="84"/>
      <c r="H672" s="355"/>
      <c r="I672" s="152"/>
      <c r="J672" s="76">
        <f>IF($D672="Salesman",IF($E672&lt;&gt;"",VLOOKUP($E672,รายละเอียดการคิด!$B$15:$AW$550,28,0)*$H672,0)+IF($E672&lt;&gt;"",VLOOKUP($E672,รายละเอียดการคิด!$B$15:$AW$550,29,0)*$I672,0),IF($E672&lt;&gt;"",VLOOKUP($E672,รายละเอียดการคิด!$H$15:$K$550,2,0)*$H672,0)+IF($E672&lt;&gt;"",VLOOKUP($E672,รายละเอียดการคิด!$H$15:$K$550,2,0)*$I672,0))</f>
        <v>0</v>
      </c>
      <c r="K672" s="76">
        <f>IF($D672="Salesman",IF($E672&lt;&gt;"",VLOOKUP($E672,รายละเอียดการคิด!$B$15:$AW$550,37,0)*$H672,0)+IF($E672&lt;&gt;"",VLOOKUP($E672,รายละเอียดการคิด!$B$15:$AW$550,38,0)*$I672,0),IF($E672&lt;&gt;"",VLOOKUP($E672,รายละเอียดการคิด!$H$15:$K$550,3,0)*$H672,0)+IF($E672&lt;&gt;"",VLOOKUP($E672,รายละเอียดการคิด!$H$15:$K$550,3,0)*$I672,0))</f>
        <v>0</v>
      </c>
      <c r="L672" s="307">
        <f>IF($D672="Salesman",IF($E672&lt;&gt;"",VLOOKUP($E672,รายละเอียดการคิด!$B$15:$AW$550,46,0)*$H672,0)+IF($E672&lt;&gt;"",VLOOKUP($E672,รายละเอียดการคิด!$B$15:$AW$550,47,0)*$I672,0),IF($E672&lt;&gt;"",VLOOKUP($E672,รายละเอียดการคิด!$H$15:$K$550,4,0)*$H672,0)+IF($E672&lt;&gt;"",VLOOKUP($E672,รายละเอียดการคิด!$H$15:$K$550,4,0)*$I672,0))</f>
        <v>0</v>
      </c>
      <c r="M672" s="307"/>
      <c r="N672" s="307"/>
    </row>
    <row r="673" spans="4:14" x14ac:dyDescent="0.25">
      <c r="D673" s="50" t="str">
        <f t="shared" si="33"/>
        <v/>
      </c>
      <c r="E673" s="122"/>
      <c r="F673" s="84"/>
      <c r="G673" s="84"/>
      <c r="H673" s="355"/>
      <c r="I673" s="152"/>
      <c r="J673" s="76">
        <f>IF($D673="Salesman",IF($E673&lt;&gt;"",VLOOKUP($E673,รายละเอียดการคิด!$B$15:$AW$550,28,0)*$H673,0)+IF($E673&lt;&gt;"",VLOOKUP($E673,รายละเอียดการคิด!$B$15:$AW$550,29,0)*$I673,0),IF($E673&lt;&gt;"",VLOOKUP($E673,รายละเอียดการคิด!$H$15:$K$550,2,0)*$H673,0)+IF($E673&lt;&gt;"",VLOOKUP($E673,รายละเอียดการคิด!$H$15:$K$550,2,0)*$I673,0))</f>
        <v>0</v>
      </c>
      <c r="K673" s="76">
        <f>IF($D673="Salesman",IF($E673&lt;&gt;"",VLOOKUP($E673,รายละเอียดการคิด!$B$15:$AW$550,37,0)*$H673,0)+IF($E673&lt;&gt;"",VLOOKUP($E673,รายละเอียดการคิด!$B$15:$AW$550,38,0)*$I673,0),IF($E673&lt;&gt;"",VLOOKUP($E673,รายละเอียดการคิด!$H$15:$K$550,3,0)*$H673,0)+IF($E673&lt;&gt;"",VLOOKUP($E673,รายละเอียดการคิด!$H$15:$K$550,3,0)*$I673,0))</f>
        <v>0</v>
      </c>
      <c r="L673" s="307">
        <f>IF($D673="Salesman",IF($E673&lt;&gt;"",VLOOKUP($E673,รายละเอียดการคิด!$B$15:$AW$550,46,0)*$H673,0)+IF($E673&lt;&gt;"",VLOOKUP($E673,รายละเอียดการคิด!$B$15:$AW$550,47,0)*$I673,0),IF($E673&lt;&gt;"",VLOOKUP($E673,รายละเอียดการคิด!$H$15:$K$550,4,0)*$H673,0)+IF($E673&lt;&gt;"",VLOOKUP($E673,รายละเอียดการคิด!$H$15:$K$550,4,0)*$I673,0))</f>
        <v>0</v>
      </c>
      <c r="M673" s="307"/>
      <c r="N673" s="307"/>
    </row>
    <row r="674" spans="4:14" x14ac:dyDescent="0.25">
      <c r="D674" s="50" t="str">
        <f t="shared" si="33"/>
        <v/>
      </c>
      <c r="E674" s="122"/>
      <c r="F674" s="84"/>
      <c r="G674" s="84"/>
      <c r="H674" s="355"/>
      <c r="I674" s="152"/>
      <c r="J674" s="76">
        <f>IF($D674="Salesman",IF($E674&lt;&gt;"",VLOOKUP($E674,รายละเอียดการคิด!$B$15:$AW$550,28,0)*$H674,0)+IF($E674&lt;&gt;"",VLOOKUP($E674,รายละเอียดการคิด!$B$15:$AW$550,29,0)*$I674,0),IF($E674&lt;&gt;"",VLOOKUP($E674,รายละเอียดการคิด!$H$15:$K$550,2,0)*$H674,0)+IF($E674&lt;&gt;"",VLOOKUP($E674,รายละเอียดการคิด!$H$15:$K$550,2,0)*$I674,0))</f>
        <v>0</v>
      </c>
      <c r="K674" s="76">
        <f>IF($D674="Salesman",IF($E674&lt;&gt;"",VLOOKUP($E674,รายละเอียดการคิด!$B$15:$AW$550,37,0)*$H674,0)+IF($E674&lt;&gt;"",VLOOKUP($E674,รายละเอียดการคิด!$B$15:$AW$550,38,0)*$I674,0),IF($E674&lt;&gt;"",VLOOKUP($E674,รายละเอียดการคิด!$H$15:$K$550,3,0)*$H674,0)+IF($E674&lt;&gt;"",VLOOKUP($E674,รายละเอียดการคิด!$H$15:$K$550,3,0)*$I674,0))</f>
        <v>0</v>
      </c>
      <c r="L674" s="307">
        <f>IF($D674="Salesman",IF($E674&lt;&gt;"",VLOOKUP($E674,รายละเอียดการคิด!$B$15:$AW$550,46,0)*$H674,0)+IF($E674&lt;&gt;"",VLOOKUP($E674,รายละเอียดการคิด!$B$15:$AW$550,47,0)*$I674,0),IF($E674&lt;&gt;"",VLOOKUP($E674,รายละเอียดการคิด!$H$15:$K$550,4,0)*$H674,0)+IF($E674&lt;&gt;"",VLOOKUP($E674,รายละเอียดการคิด!$H$15:$K$550,4,0)*$I674,0))</f>
        <v>0</v>
      </c>
      <c r="M674" s="307"/>
      <c r="N674" s="307"/>
    </row>
    <row r="675" spans="4:14" x14ac:dyDescent="0.25">
      <c r="D675" s="50" t="str">
        <f t="shared" si="33"/>
        <v/>
      </c>
      <c r="E675" s="122"/>
      <c r="F675" s="84"/>
      <c r="G675" s="84"/>
      <c r="H675" s="355"/>
      <c r="I675" s="152"/>
      <c r="J675" s="76">
        <f>IF($D675="Salesman",IF($E675&lt;&gt;"",VLOOKUP($E675,รายละเอียดการคิด!$B$15:$AW$550,28,0)*$H675,0)+IF($E675&lt;&gt;"",VLOOKUP($E675,รายละเอียดการคิด!$B$15:$AW$550,29,0)*$I675,0),IF($E675&lt;&gt;"",VLOOKUP($E675,รายละเอียดการคิด!$H$15:$K$550,2,0)*$H675,0)+IF($E675&lt;&gt;"",VLOOKUP($E675,รายละเอียดการคิด!$H$15:$K$550,2,0)*$I675,0))</f>
        <v>0</v>
      </c>
      <c r="K675" s="76">
        <f>IF($D675="Salesman",IF($E675&lt;&gt;"",VLOOKUP($E675,รายละเอียดการคิด!$B$15:$AW$550,37,0)*$H675,0)+IF($E675&lt;&gt;"",VLOOKUP($E675,รายละเอียดการคิด!$B$15:$AW$550,38,0)*$I675,0),IF($E675&lt;&gt;"",VLOOKUP($E675,รายละเอียดการคิด!$H$15:$K$550,3,0)*$H675,0)+IF($E675&lt;&gt;"",VLOOKUP($E675,รายละเอียดการคิด!$H$15:$K$550,3,0)*$I675,0))</f>
        <v>0</v>
      </c>
      <c r="L675" s="307">
        <f>IF($D675="Salesman",IF($E675&lt;&gt;"",VLOOKUP($E675,รายละเอียดการคิด!$B$15:$AW$550,46,0)*$H675,0)+IF($E675&lt;&gt;"",VLOOKUP($E675,รายละเอียดการคิด!$B$15:$AW$550,47,0)*$I675,0),IF($E675&lt;&gt;"",VLOOKUP($E675,รายละเอียดการคิด!$H$15:$K$550,4,0)*$H675,0)+IF($E675&lt;&gt;"",VLOOKUP($E675,รายละเอียดการคิด!$H$15:$K$550,4,0)*$I675,0))</f>
        <v>0</v>
      </c>
      <c r="M675" s="307"/>
      <c r="N675" s="307"/>
    </row>
    <row r="676" spans="4:14" x14ac:dyDescent="0.25">
      <c r="D676" s="50" t="str">
        <f t="shared" si="33"/>
        <v/>
      </c>
      <c r="E676" s="122"/>
      <c r="F676" s="84"/>
      <c r="G676" s="84"/>
      <c r="H676" s="355"/>
      <c r="I676" s="152"/>
      <c r="J676" s="76">
        <f>IF($D676="Salesman",IF($E676&lt;&gt;"",VLOOKUP($E676,รายละเอียดการคิด!$B$15:$AW$550,28,0)*$H676,0)+IF($E676&lt;&gt;"",VLOOKUP($E676,รายละเอียดการคิด!$B$15:$AW$550,29,0)*$I676,0),IF($E676&lt;&gt;"",VLOOKUP($E676,รายละเอียดการคิด!$H$15:$K$550,2,0)*$H676,0)+IF($E676&lt;&gt;"",VLOOKUP($E676,รายละเอียดการคิด!$H$15:$K$550,2,0)*$I676,0))</f>
        <v>0</v>
      </c>
      <c r="K676" s="76">
        <f>IF($D676="Salesman",IF($E676&lt;&gt;"",VLOOKUP($E676,รายละเอียดการคิด!$B$15:$AW$550,37,0)*$H676,0)+IF($E676&lt;&gt;"",VLOOKUP($E676,รายละเอียดการคิด!$B$15:$AW$550,38,0)*$I676,0),IF($E676&lt;&gt;"",VLOOKUP($E676,รายละเอียดการคิด!$H$15:$K$550,3,0)*$H676,0)+IF($E676&lt;&gt;"",VLOOKUP($E676,รายละเอียดการคิด!$H$15:$K$550,3,0)*$I676,0))</f>
        <v>0</v>
      </c>
      <c r="L676" s="307">
        <f>IF($D676="Salesman",IF($E676&lt;&gt;"",VLOOKUP($E676,รายละเอียดการคิด!$B$15:$AW$550,46,0)*$H676,0)+IF($E676&lt;&gt;"",VLOOKUP($E676,รายละเอียดการคิด!$B$15:$AW$550,47,0)*$I676,0),IF($E676&lt;&gt;"",VLOOKUP($E676,รายละเอียดการคิด!$H$15:$K$550,4,0)*$H676,0)+IF($E676&lt;&gt;"",VLOOKUP($E676,รายละเอียดการคิด!$H$15:$K$550,4,0)*$I676,0))</f>
        <v>0</v>
      </c>
      <c r="M676" s="307"/>
      <c r="N676" s="307"/>
    </row>
    <row r="677" spans="4:14" x14ac:dyDescent="0.25">
      <c r="D677" s="50" t="str">
        <f t="shared" si="33"/>
        <v/>
      </c>
      <c r="E677" s="122"/>
      <c r="F677" s="84"/>
      <c r="G677" s="84"/>
      <c r="H677" s="355"/>
      <c r="I677" s="152"/>
      <c r="J677" s="76">
        <f>IF($D677="Salesman",IF($E677&lt;&gt;"",VLOOKUP($E677,รายละเอียดการคิด!$B$15:$AW$550,28,0)*$H677,0)+IF($E677&lt;&gt;"",VLOOKUP($E677,รายละเอียดการคิด!$B$15:$AW$550,29,0)*$I677,0),IF($E677&lt;&gt;"",VLOOKUP($E677,รายละเอียดการคิด!$H$15:$K$550,2,0)*$H677,0)+IF($E677&lt;&gt;"",VLOOKUP($E677,รายละเอียดการคิด!$H$15:$K$550,2,0)*$I677,0))</f>
        <v>0</v>
      </c>
      <c r="K677" s="76">
        <f>IF($D677="Salesman",IF($E677&lt;&gt;"",VLOOKUP($E677,รายละเอียดการคิด!$B$15:$AW$550,37,0)*$H677,0)+IF($E677&lt;&gt;"",VLOOKUP($E677,รายละเอียดการคิด!$B$15:$AW$550,38,0)*$I677,0),IF($E677&lt;&gt;"",VLOOKUP($E677,รายละเอียดการคิด!$H$15:$K$550,3,0)*$H677,0)+IF($E677&lt;&gt;"",VLOOKUP($E677,รายละเอียดการคิด!$H$15:$K$550,3,0)*$I677,0))</f>
        <v>0</v>
      </c>
      <c r="L677" s="307">
        <f>IF($D677="Salesman",IF($E677&lt;&gt;"",VLOOKUP($E677,รายละเอียดการคิด!$B$15:$AW$550,46,0)*$H677,0)+IF($E677&lt;&gt;"",VLOOKUP($E677,รายละเอียดการคิด!$B$15:$AW$550,47,0)*$I677,0),IF($E677&lt;&gt;"",VLOOKUP($E677,รายละเอียดการคิด!$H$15:$K$550,4,0)*$H677,0)+IF($E677&lt;&gt;"",VLOOKUP($E677,รายละเอียดการคิด!$H$15:$K$550,4,0)*$I677,0))</f>
        <v>0</v>
      </c>
      <c r="M677" s="307"/>
      <c r="N677" s="307"/>
    </row>
    <row r="678" spans="4:14" x14ac:dyDescent="0.25">
      <c r="D678" s="50" t="str">
        <f t="shared" si="33"/>
        <v/>
      </c>
      <c r="E678" s="122"/>
      <c r="F678" s="84"/>
      <c r="G678" s="84"/>
      <c r="H678" s="355"/>
      <c r="I678" s="152"/>
      <c r="J678" s="76">
        <f>IF($D678="Salesman",IF($E678&lt;&gt;"",VLOOKUP($E678,รายละเอียดการคิด!$B$15:$AW$550,28,0)*$H678,0)+IF($E678&lt;&gt;"",VLOOKUP($E678,รายละเอียดการคิด!$B$15:$AW$550,29,0)*$I678,0),IF($E678&lt;&gt;"",VLOOKUP($E678,รายละเอียดการคิด!$H$15:$K$550,2,0)*$H678,0)+IF($E678&lt;&gt;"",VLOOKUP($E678,รายละเอียดการคิด!$H$15:$K$550,2,0)*$I678,0))</f>
        <v>0</v>
      </c>
      <c r="K678" s="76">
        <f>IF($D678="Salesman",IF($E678&lt;&gt;"",VLOOKUP($E678,รายละเอียดการคิด!$B$15:$AW$550,37,0)*$H678,0)+IF($E678&lt;&gt;"",VLOOKUP($E678,รายละเอียดการคิด!$B$15:$AW$550,38,0)*$I678,0),IF($E678&lt;&gt;"",VLOOKUP($E678,รายละเอียดการคิด!$H$15:$K$550,3,0)*$H678,0)+IF($E678&lt;&gt;"",VLOOKUP($E678,รายละเอียดการคิด!$H$15:$K$550,3,0)*$I678,0))</f>
        <v>0</v>
      </c>
      <c r="L678" s="307">
        <f>IF($D678="Salesman",IF($E678&lt;&gt;"",VLOOKUP($E678,รายละเอียดการคิด!$B$15:$AW$550,46,0)*$H678,0)+IF($E678&lt;&gt;"",VLOOKUP($E678,รายละเอียดการคิด!$B$15:$AW$550,47,0)*$I678,0),IF($E678&lt;&gt;"",VLOOKUP($E678,รายละเอียดการคิด!$H$15:$K$550,4,0)*$H678,0)+IF($E678&lt;&gt;"",VLOOKUP($E678,รายละเอียดการคิด!$H$15:$K$550,4,0)*$I678,0))</f>
        <v>0</v>
      </c>
      <c r="M678" s="307"/>
      <c r="N678" s="307"/>
    </row>
    <row r="679" spans="4:14" x14ac:dyDescent="0.25">
      <c r="D679" s="50" t="str">
        <f t="shared" si="33"/>
        <v/>
      </c>
      <c r="E679" s="122"/>
      <c r="F679" s="84"/>
      <c r="G679" s="84"/>
      <c r="H679" s="355"/>
      <c r="I679" s="152"/>
      <c r="J679" s="76">
        <f>IF($D679="Salesman",IF($E679&lt;&gt;"",VLOOKUP($E679,รายละเอียดการคิด!$B$15:$AW$550,28,0)*$H679,0)+IF($E679&lt;&gt;"",VLOOKUP($E679,รายละเอียดการคิด!$B$15:$AW$550,29,0)*$I679,0),IF($E679&lt;&gt;"",VLOOKUP($E679,รายละเอียดการคิด!$H$15:$K$550,2,0)*$H679,0)+IF($E679&lt;&gt;"",VLOOKUP($E679,รายละเอียดการคิด!$H$15:$K$550,2,0)*$I679,0))</f>
        <v>0</v>
      </c>
      <c r="K679" s="76">
        <f>IF($D679="Salesman",IF($E679&lt;&gt;"",VLOOKUP($E679,รายละเอียดการคิด!$B$15:$AW$550,37,0)*$H679,0)+IF($E679&lt;&gt;"",VLOOKUP($E679,รายละเอียดการคิด!$B$15:$AW$550,38,0)*$I679,0),IF($E679&lt;&gt;"",VLOOKUP($E679,รายละเอียดการคิด!$H$15:$K$550,3,0)*$H679,0)+IF($E679&lt;&gt;"",VLOOKUP($E679,รายละเอียดการคิด!$H$15:$K$550,3,0)*$I679,0))</f>
        <v>0</v>
      </c>
      <c r="L679" s="307">
        <f>IF($D679="Salesman",IF($E679&lt;&gt;"",VLOOKUP($E679,รายละเอียดการคิด!$B$15:$AW$550,46,0)*$H679,0)+IF($E679&lt;&gt;"",VLOOKUP($E679,รายละเอียดการคิด!$B$15:$AW$550,47,0)*$I679,0),IF($E679&lt;&gt;"",VLOOKUP($E679,รายละเอียดการคิด!$H$15:$K$550,4,0)*$H679,0)+IF($E679&lt;&gt;"",VLOOKUP($E679,รายละเอียดการคิด!$H$15:$K$550,4,0)*$I679,0))</f>
        <v>0</v>
      </c>
      <c r="M679" s="307"/>
      <c r="N679" s="307"/>
    </row>
    <row r="680" spans="4:14" x14ac:dyDescent="0.25">
      <c r="D680" s="50" t="str">
        <f t="shared" si="33"/>
        <v/>
      </c>
      <c r="E680" s="122"/>
      <c r="F680" s="84"/>
      <c r="G680" s="84"/>
      <c r="H680" s="355"/>
      <c r="I680" s="152"/>
      <c r="J680" s="76">
        <f>IF($D680="Salesman",IF($E680&lt;&gt;"",VLOOKUP($E680,รายละเอียดการคิด!$B$15:$AW$550,28,0)*$H680,0)+IF($E680&lt;&gt;"",VLOOKUP($E680,รายละเอียดการคิด!$B$15:$AW$550,29,0)*$I680,0),IF($E680&lt;&gt;"",VLOOKUP($E680,รายละเอียดการคิด!$H$15:$K$550,2,0)*$H680,0)+IF($E680&lt;&gt;"",VLOOKUP($E680,รายละเอียดการคิด!$H$15:$K$550,2,0)*$I680,0))</f>
        <v>0</v>
      </c>
      <c r="K680" s="76">
        <f>IF($D680="Salesman",IF($E680&lt;&gt;"",VLOOKUP($E680,รายละเอียดการคิด!$B$15:$AW$550,37,0)*$H680,0)+IF($E680&lt;&gt;"",VLOOKUP($E680,รายละเอียดการคิด!$B$15:$AW$550,38,0)*$I680,0),IF($E680&lt;&gt;"",VLOOKUP($E680,รายละเอียดการคิด!$H$15:$K$550,3,0)*$H680,0)+IF($E680&lt;&gt;"",VLOOKUP($E680,รายละเอียดการคิด!$H$15:$K$550,3,0)*$I680,0))</f>
        <v>0</v>
      </c>
      <c r="L680" s="307">
        <f>IF($D680="Salesman",IF($E680&lt;&gt;"",VLOOKUP($E680,รายละเอียดการคิด!$B$15:$AW$550,46,0)*$H680,0)+IF($E680&lt;&gt;"",VLOOKUP($E680,รายละเอียดการคิด!$B$15:$AW$550,47,0)*$I680,0),IF($E680&lt;&gt;"",VLOOKUP($E680,รายละเอียดการคิด!$H$15:$K$550,4,0)*$H680,0)+IF($E680&lt;&gt;"",VLOOKUP($E680,รายละเอียดการคิด!$H$15:$K$550,4,0)*$I680,0))</f>
        <v>0</v>
      </c>
      <c r="M680" s="307"/>
      <c r="N680" s="307"/>
    </row>
    <row r="681" spans="4:14" x14ac:dyDescent="0.25">
      <c r="D681" s="50" t="str">
        <f t="shared" si="33"/>
        <v/>
      </c>
      <c r="E681" s="122"/>
      <c r="F681" s="84"/>
      <c r="G681" s="84"/>
      <c r="H681" s="355"/>
      <c r="I681" s="152"/>
      <c r="J681" s="76">
        <f>IF($D681="Salesman",IF($E681&lt;&gt;"",VLOOKUP($E681,รายละเอียดการคิด!$B$15:$AW$550,28,0)*$H681,0)+IF($E681&lt;&gt;"",VLOOKUP($E681,รายละเอียดการคิด!$B$15:$AW$550,29,0)*$I681,0),IF($E681&lt;&gt;"",VLOOKUP($E681,รายละเอียดการคิด!$H$15:$K$550,2,0)*$H681,0)+IF($E681&lt;&gt;"",VLOOKUP($E681,รายละเอียดการคิด!$H$15:$K$550,2,0)*$I681,0))</f>
        <v>0</v>
      </c>
      <c r="K681" s="76">
        <f>IF($D681="Salesman",IF($E681&lt;&gt;"",VLOOKUP($E681,รายละเอียดการคิด!$B$15:$AW$550,37,0)*$H681,0)+IF($E681&lt;&gt;"",VLOOKUP($E681,รายละเอียดการคิด!$B$15:$AW$550,38,0)*$I681,0),IF($E681&lt;&gt;"",VLOOKUP($E681,รายละเอียดการคิด!$H$15:$K$550,3,0)*$H681,0)+IF($E681&lt;&gt;"",VLOOKUP($E681,รายละเอียดการคิด!$H$15:$K$550,3,0)*$I681,0))</f>
        <v>0</v>
      </c>
      <c r="L681" s="307">
        <f>IF($D681="Salesman",IF($E681&lt;&gt;"",VLOOKUP($E681,รายละเอียดการคิด!$B$15:$AW$550,46,0)*$H681,0)+IF($E681&lt;&gt;"",VLOOKUP($E681,รายละเอียดการคิด!$B$15:$AW$550,47,0)*$I681,0),IF($E681&lt;&gt;"",VLOOKUP($E681,รายละเอียดการคิด!$H$15:$K$550,4,0)*$H681,0)+IF($E681&lt;&gt;"",VLOOKUP($E681,รายละเอียดการคิด!$H$15:$K$550,4,0)*$I681,0))</f>
        <v>0</v>
      </c>
      <c r="M681" s="307"/>
      <c r="N681" s="307"/>
    </row>
    <row r="682" spans="4:14" x14ac:dyDescent="0.25">
      <c r="D682" s="50" t="str">
        <f t="shared" si="33"/>
        <v/>
      </c>
      <c r="E682" s="122"/>
      <c r="F682" s="84"/>
      <c r="G682" s="84"/>
      <c r="H682" s="355"/>
      <c r="I682" s="152"/>
      <c r="J682" s="76">
        <f>IF($D682="Salesman",IF($E682&lt;&gt;"",VLOOKUP($E682,รายละเอียดการคิด!$B$15:$AW$550,28,0)*$H682,0)+IF($E682&lt;&gt;"",VLOOKUP($E682,รายละเอียดการคิด!$B$15:$AW$550,29,0)*$I682,0),IF($E682&lt;&gt;"",VLOOKUP($E682,รายละเอียดการคิด!$H$15:$K$550,2,0)*$H682,0)+IF($E682&lt;&gt;"",VLOOKUP($E682,รายละเอียดการคิด!$H$15:$K$550,2,0)*$I682,0))</f>
        <v>0</v>
      </c>
      <c r="K682" s="76">
        <f>IF($D682="Salesman",IF($E682&lt;&gt;"",VLOOKUP($E682,รายละเอียดการคิด!$B$15:$AW$550,37,0)*$H682,0)+IF($E682&lt;&gt;"",VLOOKUP($E682,รายละเอียดการคิด!$B$15:$AW$550,38,0)*$I682,0),IF($E682&lt;&gt;"",VLOOKUP($E682,รายละเอียดการคิด!$H$15:$K$550,3,0)*$H682,0)+IF($E682&lt;&gt;"",VLOOKUP($E682,รายละเอียดการคิด!$H$15:$K$550,3,0)*$I682,0))</f>
        <v>0</v>
      </c>
      <c r="L682" s="307">
        <f>IF($D682="Salesman",IF($E682&lt;&gt;"",VLOOKUP($E682,รายละเอียดการคิด!$B$15:$AW$550,46,0)*$H682,0)+IF($E682&lt;&gt;"",VLOOKUP($E682,รายละเอียดการคิด!$B$15:$AW$550,47,0)*$I682,0),IF($E682&lt;&gt;"",VLOOKUP($E682,รายละเอียดการคิด!$H$15:$K$550,4,0)*$H682,0)+IF($E682&lt;&gt;"",VLOOKUP($E682,รายละเอียดการคิด!$H$15:$K$550,4,0)*$I682,0))</f>
        <v>0</v>
      </c>
      <c r="M682" s="307"/>
      <c r="N682" s="307"/>
    </row>
    <row r="683" spans="4:14" x14ac:dyDescent="0.25">
      <c r="D683" s="50" t="str">
        <f t="shared" ref="D683:D687" si="34">IF(E683="","",VLOOKUP(E683,B$15:E$550,4,0))</f>
        <v/>
      </c>
      <c r="E683" s="122"/>
      <c r="F683" s="84"/>
      <c r="G683" s="84"/>
      <c r="H683" s="355"/>
      <c r="I683" s="152"/>
      <c r="J683" s="76">
        <f>IF($D683="Salesman",IF($E683&lt;&gt;"",VLOOKUP($E683,รายละเอียดการคิด!$B$15:$AW$550,28,0)*$H683,0)+IF($E683&lt;&gt;"",VLOOKUP($E683,รายละเอียดการคิด!$B$15:$AW$550,29,0)*$I683,0),IF($E683&lt;&gt;"",VLOOKUP($E683,รายละเอียดการคิด!$H$15:$K$550,2,0)*$H683,0)+IF($E683&lt;&gt;"",VLOOKUP($E683,รายละเอียดการคิด!$H$15:$K$550,2,0)*$I683,0))</f>
        <v>0</v>
      </c>
      <c r="K683" s="76">
        <f>IF($D683="Salesman",IF($E683&lt;&gt;"",VLOOKUP($E683,รายละเอียดการคิด!$B$15:$AW$550,37,0)*$H683,0)+IF($E683&lt;&gt;"",VLOOKUP($E683,รายละเอียดการคิด!$B$15:$AW$550,38,0)*$I683,0),IF($E683&lt;&gt;"",VLOOKUP($E683,รายละเอียดการคิด!$H$15:$K$550,3,0)*$H683,0)+IF($E683&lt;&gt;"",VLOOKUP($E683,รายละเอียดการคิด!$H$15:$K$550,3,0)*$I683,0))</f>
        <v>0</v>
      </c>
      <c r="L683" s="307">
        <f>IF($D683="Salesman",IF($E683&lt;&gt;"",VLOOKUP($E683,รายละเอียดการคิด!$B$15:$AW$550,46,0)*$H683,0)+IF($E683&lt;&gt;"",VLOOKUP($E683,รายละเอียดการคิด!$B$15:$AW$550,47,0)*$I683,0),IF($E683&lt;&gt;"",VLOOKUP($E683,รายละเอียดการคิด!$H$15:$K$550,4,0)*$H683,0)+IF($E683&lt;&gt;"",VLOOKUP($E683,รายละเอียดการคิด!$H$15:$K$550,4,0)*$I683,0))</f>
        <v>0</v>
      </c>
      <c r="M683" s="307"/>
      <c r="N683" s="307"/>
    </row>
    <row r="684" spans="4:14" x14ac:dyDescent="0.25">
      <c r="D684" s="50" t="str">
        <f t="shared" si="34"/>
        <v/>
      </c>
      <c r="E684" s="122"/>
      <c r="F684" s="84"/>
      <c r="G684" s="84"/>
      <c r="H684" s="355"/>
      <c r="I684" s="152"/>
      <c r="J684" s="76">
        <f>IF($D684="Salesman",IF($E684&lt;&gt;"",VLOOKUP($E684,รายละเอียดการคิด!$B$15:$AW$550,28,0)*$H684,0)+IF($E684&lt;&gt;"",VLOOKUP($E684,รายละเอียดการคิด!$B$15:$AW$550,29,0)*$I684,0),IF($E684&lt;&gt;"",VLOOKUP($E684,รายละเอียดการคิด!$H$15:$K$550,2,0)*$H684,0)+IF($E684&lt;&gt;"",VLOOKUP($E684,รายละเอียดการคิด!$H$15:$K$550,2,0)*$I684,0))</f>
        <v>0</v>
      </c>
      <c r="K684" s="76">
        <f>IF($D684="Salesman",IF($E684&lt;&gt;"",VLOOKUP($E684,รายละเอียดการคิด!$B$15:$AW$550,37,0)*$H684,0)+IF($E684&lt;&gt;"",VLOOKUP($E684,รายละเอียดการคิด!$B$15:$AW$550,38,0)*$I684,0),IF($E684&lt;&gt;"",VLOOKUP($E684,รายละเอียดการคิด!$H$15:$K$550,3,0)*$H684,0)+IF($E684&lt;&gt;"",VLOOKUP($E684,รายละเอียดการคิด!$H$15:$K$550,3,0)*$I684,0))</f>
        <v>0</v>
      </c>
      <c r="L684" s="307">
        <f>IF($D684="Salesman",IF($E684&lt;&gt;"",VLOOKUP($E684,รายละเอียดการคิด!$B$15:$AW$550,46,0)*$H684,0)+IF($E684&lt;&gt;"",VLOOKUP($E684,รายละเอียดการคิด!$B$15:$AW$550,47,0)*$I684,0),IF($E684&lt;&gt;"",VLOOKUP($E684,รายละเอียดการคิด!$H$15:$K$550,4,0)*$H684,0)+IF($E684&lt;&gt;"",VLOOKUP($E684,รายละเอียดการคิด!$H$15:$K$550,4,0)*$I684,0))</f>
        <v>0</v>
      </c>
      <c r="M684" s="307"/>
      <c r="N684" s="307"/>
    </row>
    <row r="685" spans="4:14" x14ac:dyDescent="0.25">
      <c r="D685" s="50" t="str">
        <f t="shared" si="34"/>
        <v/>
      </c>
      <c r="E685" s="122"/>
      <c r="F685" s="84"/>
      <c r="G685" s="84"/>
      <c r="H685" s="355"/>
      <c r="I685" s="152"/>
      <c r="J685" s="76">
        <f>IF($D685="Salesman",IF($E685&lt;&gt;"",VLOOKUP($E685,รายละเอียดการคิด!$B$15:$AW$550,28,0)*$H685,0)+IF($E685&lt;&gt;"",VLOOKUP($E685,รายละเอียดการคิด!$B$15:$AW$550,29,0)*$I685,0),IF($E685&lt;&gt;"",VLOOKUP($E685,รายละเอียดการคิด!$H$15:$K$550,2,0)*$H685,0)+IF($E685&lt;&gt;"",VLOOKUP($E685,รายละเอียดการคิด!$H$15:$K$550,2,0)*$I685,0))</f>
        <v>0</v>
      </c>
      <c r="K685" s="76">
        <f>IF($D685="Salesman",IF($E685&lt;&gt;"",VLOOKUP($E685,รายละเอียดการคิด!$B$15:$AW$550,37,0)*$H685,0)+IF($E685&lt;&gt;"",VLOOKUP($E685,รายละเอียดการคิด!$B$15:$AW$550,38,0)*$I685,0),IF($E685&lt;&gt;"",VLOOKUP($E685,รายละเอียดการคิด!$H$15:$K$550,3,0)*$H685,0)+IF($E685&lt;&gt;"",VLOOKUP($E685,รายละเอียดการคิด!$H$15:$K$550,3,0)*$I685,0))</f>
        <v>0</v>
      </c>
      <c r="L685" s="307">
        <f>IF($D685="Salesman",IF($E685&lt;&gt;"",VLOOKUP($E685,รายละเอียดการคิด!$B$15:$AW$550,46,0)*$H685,0)+IF($E685&lt;&gt;"",VLOOKUP($E685,รายละเอียดการคิด!$B$15:$AW$550,47,0)*$I685,0),IF($E685&lt;&gt;"",VLOOKUP($E685,รายละเอียดการคิด!$H$15:$K$550,4,0)*$H685,0)+IF($E685&lt;&gt;"",VLOOKUP($E685,รายละเอียดการคิด!$H$15:$K$550,4,0)*$I685,0))</f>
        <v>0</v>
      </c>
      <c r="M685" s="307"/>
      <c r="N685" s="307"/>
    </row>
    <row r="686" spans="4:14" x14ac:dyDescent="0.25">
      <c r="D686" s="50" t="str">
        <f t="shared" si="34"/>
        <v/>
      </c>
      <c r="E686" s="122"/>
      <c r="F686" s="84"/>
      <c r="G686" s="84"/>
      <c r="H686" s="355"/>
      <c r="I686" s="152"/>
      <c r="J686" s="76">
        <f>IF($D686="Salesman",IF($E686&lt;&gt;"",VLOOKUP($E686,รายละเอียดการคิด!$B$15:$AW$550,28,0)*$H686,0)+IF($E686&lt;&gt;"",VLOOKUP($E686,รายละเอียดการคิด!$B$15:$AW$550,29,0)*$I686,0),IF($E686&lt;&gt;"",VLOOKUP($E686,รายละเอียดการคิด!$H$15:$K$550,2,0)*$H686,0)+IF($E686&lt;&gt;"",VLOOKUP($E686,รายละเอียดการคิด!$H$15:$K$550,2,0)*$I686,0))</f>
        <v>0</v>
      </c>
      <c r="K686" s="76">
        <f>IF($D686="Salesman",IF($E686&lt;&gt;"",VLOOKUP($E686,รายละเอียดการคิด!$B$15:$AW$550,37,0)*$H686,0)+IF($E686&lt;&gt;"",VLOOKUP($E686,รายละเอียดการคิด!$B$15:$AW$550,38,0)*$I686,0),IF($E686&lt;&gt;"",VLOOKUP($E686,รายละเอียดการคิด!$H$15:$K$550,3,0)*$H686,0)+IF($E686&lt;&gt;"",VLOOKUP($E686,รายละเอียดการคิด!$H$15:$K$550,3,0)*$I686,0))</f>
        <v>0</v>
      </c>
      <c r="L686" s="307">
        <f>IF($D686="Salesman",IF($E686&lt;&gt;"",VLOOKUP($E686,รายละเอียดการคิด!$B$15:$AW$550,46,0)*$H686,0)+IF($E686&lt;&gt;"",VLOOKUP($E686,รายละเอียดการคิด!$B$15:$AW$550,47,0)*$I686,0),IF($E686&lt;&gt;"",VLOOKUP($E686,รายละเอียดการคิด!$H$15:$K$550,4,0)*$H686,0)+IF($E686&lt;&gt;"",VLOOKUP($E686,รายละเอียดการคิด!$H$15:$K$550,4,0)*$I686,0))</f>
        <v>0</v>
      </c>
      <c r="M686" s="307"/>
      <c r="N686" s="307"/>
    </row>
    <row r="687" spans="4:14" x14ac:dyDescent="0.25">
      <c r="D687" s="50" t="str">
        <f t="shared" si="34"/>
        <v/>
      </c>
      <c r="E687" s="122"/>
      <c r="F687" s="84"/>
      <c r="G687" s="84"/>
      <c r="H687" s="355"/>
      <c r="I687" s="152"/>
      <c r="J687" s="76">
        <f>IF($D687="Salesman",IF($E687&lt;&gt;"",VLOOKUP($E687,รายละเอียดการคิด!$B$15:$AW$550,28,0)*$H687,0)+IF($E687&lt;&gt;"",VLOOKUP($E687,รายละเอียดการคิด!$B$15:$AW$550,29,0)*$I687,0),IF($E687&lt;&gt;"",VLOOKUP($E687,รายละเอียดการคิด!$H$15:$K$550,2,0)*$H687,0)+IF($E687&lt;&gt;"",VLOOKUP($E687,รายละเอียดการคิด!$H$15:$K$550,2,0)*$I687,0))</f>
        <v>0</v>
      </c>
      <c r="K687" s="76">
        <f>IF($D687="Salesman",IF($E687&lt;&gt;"",VLOOKUP($E687,รายละเอียดการคิด!$B$15:$AW$550,37,0)*$H687,0)+IF($E687&lt;&gt;"",VLOOKUP($E687,รายละเอียดการคิด!$B$15:$AW$550,38,0)*$I687,0),IF($E687&lt;&gt;"",VLOOKUP($E687,รายละเอียดการคิด!$H$15:$K$550,3,0)*$H687,0)+IF($E687&lt;&gt;"",VLOOKUP($E687,รายละเอียดการคิด!$H$15:$K$550,3,0)*$I687,0))</f>
        <v>0</v>
      </c>
      <c r="L687" s="307">
        <f>IF($D687="Salesman",IF($E687&lt;&gt;"",VLOOKUP($E687,รายละเอียดการคิด!$B$15:$AW$550,46,0)*$H687,0)+IF($E687&lt;&gt;"",VLOOKUP($E687,รายละเอียดการคิด!$B$15:$AW$550,47,0)*$I687,0),IF($E687&lt;&gt;"",VLOOKUP($E687,รายละเอียดการคิด!$H$15:$K$550,4,0)*$H687,0)+IF($E687&lt;&gt;"",VLOOKUP($E687,รายละเอียดการคิด!$H$15:$K$550,4,0)*$I687,0))</f>
        <v>0</v>
      </c>
      <c r="M687" s="307"/>
      <c r="N687" s="307"/>
    </row>
  </sheetData>
  <sheetProtection formatCells="0" formatColumns="0" formatRows="0" insertColumns="0" insertRows="0" insertHyperlinks="0" deleteColumns="0" deleteRows="0" sort="0" autoFilter="0" pivotTables="0"/>
  <mergeCells count="150">
    <mergeCell ref="L681:N681"/>
    <mergeCell ref="L682:N682"/>
    <mergeCell ref="L683:N683"/>
    <mergeCell ref="L684:N684"/>
    <mergeCell ref="L685:N685"/>
    <mergeCell ref="L686:N686"/>
    <mergeCell ref="L687:N687"/>
    <mergeCell ref="L672:N672"/>
    <mergeCell ref="L673:N673"/>
    <mergeCell ref="L674:N674"/>
    <mergeCell ref="L675:N675"/>
    <mergeCell ref="L676:N676"/>
    <mergeCell ref="L677:N677"/>
    <mergeCell ref="L678:N678"/>
    <mergeCell ref="L679:N679"/>
    <mergeCell ref="L680:N680"/>
    <mergeCell ref="L663:N663"/>
    <mergeCell ref="L664:N664"/>
    <mergeCell ref="L665:N665"/>
    <mergeCell ref="L666:N666"/>
    <mergeCell ref="L667:N667"/>
    <mergeCell ref="L668:N668"/>
    <mergeCell ref="L669:N669"/>
    <mergeCell ref="L670:N670"/>
    <mergeCell ref="L671:N671"/>
    <mergeCell ref="L654:N654"/>
    <mergeCell ref="L655:N655"/>
    <mergeCell ref="L656:N656"/>
    <mergeCell ref="L657:N657"/>
    <mergeCell ref="L658:N658"/>
    <mergeCell ref="L659:N659"/>
    <mergeCell ref="L660:N660"/>
    <mergeCell ref="L661:N661"/>
    <mergeCell ref="L662:N662"/>
    <mergeCell ref="L645:N645"/>
    <mergeCell ref="L646:N646"/>
    <mergeCell ref="L647:N647"/>
    <mergeCell ref="L648:N648"/>
    <mergeCell ref="L649:N649"/>
    <mergeCell ref="L650:N650"/>
    <mergeCell ref="L651:N651"/>
    <mergeCell ref="L652:N652"/>
    <mergeCell ref="L653:N653"/>
    <mergeCell ref="AQ4:AX4"/>
    <mergeCell ref="J2:K2"/>
    <mergeCell ref="A552:D552"/>
    <mergeCell ref="F4:F5"/>
    <mergeCell ref="I4:I5"/>
    <mergeCell ref="E4:E5"/>
    <mergeCell ref="L4:AP4"/>
    <mergeCell ref="J4:K4"/>
    <mergeCell ref="G4:G5"/>
    <mergeCell ref="H4:H5"/>
    <mergeCell ref="L566:N566"/>
    <mergeCell ref="L567:N567"/>
    <mergeCell ref="L568:N568"/>
    <mergeCell ref="L569:N569"/>
    <mergeCell ref="L570:N570"/>
    <mergeCell ref="L553:N553"/>
    <mergeCell ref="A1:D1"/>
    <mergeCell ref="A4:A5"/>
    <mergeCell ref="B4:B5"/>
    <mergeCell ref="C4:C5"/>
    <mergeCell ref="D4:D5"/>
    <mergeCell ref="L576:N576"/>
    <mergeCell ref="L577:N577"/>
    <mergeCell ref="L578:N578"/>
    <mergeCell ref="L579:N579"/>
    <mergeCell ref="L580:N580"/>
    <mergeCell ref="L571:N571"/>
    <mergeCell ref="L572:N572"/>
    <mergeCell ref="L573:N573"/>
    <mergeCell ref="L574:N574"/>
    <mergeCell ref="L575:N575"/>
    <mergeCell ref="L586:N586"/>
    <mergeCell ref="L587:N587"/>
    <mergeCell ref="L588:N588"/>
    <mergeCell ref="L589:N589"/>
    <mergeCell ref="L590:N590"/>
    <mergeCell ref="L581:N581"/>
    <mergeCell ref="L582:N582"/>
    <mergeCell ref="L583:N583"/>
    <mergeCell ref="L584:N584"/>
    <mergeCell ref="L585:N585"/>
    <mergeCell ref="L596:N596"/>
    <mergeCell ref="L597:N597"/>
    <mergeCell ref="L598:N598"/>
    <mergeCell ref="L599:N599"/>
    <mergeCell ref="L600:N600"/>
    <mergeCell ref="L591:N591"/>
    <mergeCell ref="L592:N592"/>
    <mergeCell ref="L593:N593"/>
    <mergeCell ref="L594:N594"/>
    <mergeCell ref="L595:N595"/>
    <mergeCell ref="L606:N606"/>
    <mergeCell ref="L607:N607"/>
    <mergeCell ref="L608:N608"/>
    <mergeCell ref="L609:N609"/>
    <mergeCell ref="L610:N610"/>
    <mergeCell ref="L601:N601"/>
    <mergeCell ref="L602:N602"/>
    <mergeCell ref="L603:N603"/>
    <mergeCell ref="L604:N604"/>
    <mergeCell ref="L605:N605"/>
    <mergeCell ref="L616:N616"/>
    <mergeCell ref="L617:N617"/>
    <mergeCell ref="L618:N618"/>
    <mergeCell ref="L619:N619"/>
    <mergeCell ref="L620:N620"/>
    <mergeCell ref="L611:N611"/>
    <mergeCell ref="L612:N612"/>
    <mergeCell ref="L613:N613"/>
    <mergeCell ref="L614:N614"/>
    <mergeCell ref="L615:N615"/>
    <mergeCell ref="L634:N634"/>
    <mergeCell ref="L635:N635"/>
    <mergeCell ref="L626:N626"/>
    <mergeCell ref="L627:N627"/>
    <mergeCell ref="L628:N628"/>
    <mergeCell ref="L629:N629"/>
    <mergeCell ref="L630:N630"/>
    <mergeCell ref="L621:N621"/>
    <mergeCell ref="L622:N622"/>
    <mergeCell ref="L623:N623"/>
    <mergeCell ref="L624:N624"/>
    <mergeCell ref="L625:N625"/>
    <mergeCell ref="L641:N641"/>
    <mergeCell ref="L642:N642"/>
    <mergeCell ref="L643:N643"/>
    <mergeCell ref="L644:N644"/>
    <mergeCell ref="L554:N554"/>
    <mergeCell ref="L555:N555"/>
    <mergeCell ref="L556:N556"/>
    <mergeCell ref="L557:N557"/>
    <mergeCell ref="L558:N558"/>
    <mergeCell ref="L559:N559"/>
    <mergeCell ref="L560:N560"/>
    <mergeCell ref="L561:N561"/>
    <mergeCell ref="L562:N562"/>
    <mergeCell ref="L563:N563"/>
    <mergeCell ref="L564:N564"/>
    <mergeCell ref="L565:N565"/>
    <mergeCell ref="L636:N636"/>
    <mergeCell ref="L637:N637"/>
    <mergeCell ref="L638:N638"/>
    <mergeCell ref="L639:N639"/>
    <mergeCell ref="L640:N640"/>
    <mergeCell ref="L631:N631"/>
    <mergeCell ref="L632:N632"/>
    <mergeCell ref="L633:N633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 J27 J16:J18 J20:J22 L552 M552:AP55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C12" sqref="C12"/>
    </sheetView>
  </sheetViews>
  <sheetFormatPr defaultRowHeight="13.2" x14ac:dyDescent="0.25"/>
  <cols>
    <col min="1" max="1" width="22.109375" style="117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7" t="s">
        <v>2</v>
      </c>
      <c r="B1" s="340" t="s">
        <v>18</v>
      </c>
      <c r="C1" s="343" t="s">
        <v>34</v>
      </c>
      <c r="D1" s="349" t="s">
        <v>37</v>
      </c>
      <c r="E1" s="346" t="s">
        <v>61</v>
      </c>
      <c r="F1" s="347"/>
      <c r="G1" s="347"/>
      <c r="H1" s="348"/>
      <c r="I1" s="334" t="s">
        <v>62</v>
      </c>
      <c r="J1" s="335"/>
      <c r="K1" s="335"/>
      <c r="L1" s="336"/>
      <c r="M1" s="334" t="s">
        <v>63</v>
      </c>
      <c r="N1" s="335"/>
      <c r="O1" s="335"/>
      <c r="P1" s="336"/>
    </row>
    <row r="2" spans="1:16" s="23" customFormat="1" ht="15" customHeight="1" x14ac:dyDescent="0.25">
      <c r="A2" s="338"/>
      <c r="B2" s="341"/>
      <c r="C2" s="344"/>
      <c r="D2" s="350"/>
      <c r="E2" s="352" t="s">
        <v>79</v>
      </c>
      <c r="F2" s="353"/>
      <c r="G2" s="353"/>
      <c r="H2" s="354"/>
      <c r="I2" s="331" t="s">
        <v>79</v>
      </c>
      <c r="J2" s="332"/>
      <c r="K2" s="332"/>
      <c r="L2" s="333"/>
      <c r="M2" s="331" t="s">
        <v>79</v>
      </c>
      <c r="N2" s="332"/>
      <c r="O2" s="332"/>
      <c r="P2" s="333"/>
    </row>
    <row r="3" spans="1:16" s="23" customFormat="1" ht="13.8" customHeight="1" x14ac:dyDescent="0.25">
      <c r="A3" s="339"/>
      <c r="B3" s="342"/>
      <c r="C3" s="345"/>
      <c r="D3" s="351"/>
      <c r="E3" s="114" t="s">
        <v>36</v>
      </c>
      <c r="F3" s="114" t="s">
        <v>52</v>
      </c>
      <c r="G3" s="114" t="s">
        <v>35</v>
      </c>
      <c r="H3" s="114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4" t="s">
        <v>13</v>
      </c>
      <c r="B4" s="233">
        <v>1</v>
      </c>
      <c r="C4" s="111">
        <v>1</v>
      </c>
      <c r="D4" s="171">
        <v>0</v>
      </c>
      <c r="E4" s="170">
        <v>0.03</v>
      </c>
      <c r="F4" s="170">
        <v>0.03</v>
      </c>
      <c r="G4" s="170">
        <v>0.03</v>
      </c>
      <c r="H4" s="171">
        <v>0.03</v>
      </c>
      <c r="I4" s="170">
        <v>0.03</v>
      </c>
      <c r="J4" s="170">
        <v>0.03</v>
      </c>
      <c r="K4" s="170">
        <v>0.03</v>
      </c>
      <c r="L4" s="188">
        <v>0.03</v>
      </c>
      <c r="M4" s="170">
        <v>0.03</v>
      </c>
      <c r="N4" s="170">
        <v>0.03</v>
      </c>
      <c r="O4" s="170">
        <v>0.03</v>
      </c>
      <c r="P4" s="188">
        <v>0.03</v>
      </c>
    </row>
    <row r="5" spans="1:16" s="6" customFormat="1" ht="16.8" customHeight="1" x14ac:dyDescent="0.25">
      <c r="A5" s="235" t="s">
        <v>7</v>
      </c>
      <c r="B5" s="252"/>
      <c r="C5" s="229"/>
      <c r="D5" s="237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30"/>
    </row>
    <row r="6" spans="1:16" s="113" customFormat="1" ht="16.8" customHeight="1" x14ac:dyDescent="0.25">
      <c r="A6" s="236" t="s">
        <v>14</v>
      </c>
      <c r="B6" s="115"/>
      <c r="C6" s="132"/>
      <c r="D6" s="112">
        <v>0</v>
      </c>
      <c r="E6" s="115"/>
      <c r="F6" s="115"/>
      <c r="G6" s="105"/>
      <c r="H6" s="115"/>
      <c r="I6" s="115"/>
      <c r="J6" s="115"/>
      <c r="K6" s="105"/>
      <c r="L6" s="115"/>
      <c r="M6" s="115"/>
      <c r="N6" s="115"/>
      <c r="O6" s="105"/>
      <c r="P6" s="115"/>
    </row>
    <row r="7" spans="1:16" s="113" customFormat="1" ht="16.8" customHeight="1" x14ac:dyDescent="0.25">
      <c r="A7" s="235" t="s">
        <v>6</v>
      </c>
      <c r="B7" s="33"/>
      <c r="C7" s="132"/>
      <c r="D7" s="112">
        <v>0</v>
      </c>
      <c r="E7" s="115"/>
      <c r="F7" s="115"/>
      <c r="G7" s="105"/>
      <c r="H7" s="115"/>
      <c r="I7" s="115"/>
      <c r="J7" s="115"/>
      <c r="K7" s="105"/>
      <c r="L7" s="115"/>
      <c r="M7" s="115"/>
      <c r="N7" s="115"/>
      <c r="O7" s="105"/>
      <c r="P7" s="115"/>
    </row>
    <row r="8" spans="1:16" s="6" customFormat="1" ht="19.2" customHeight="1" x14ac:dyDescent="0.25">
      <c r="A8" s="116" t="s">
        <v>66</v>
      </c>
      <c r="B8" s="126"/>
      <c r="C8" s="127"/>
      <c r="F8" s="130">
        <v>0</v>
      </c>
      <c r="G8" s="127" t="s">
        <v>73</v>
      </c>
      <c r="H8" s="127"/>
      <c r="I8" s="128"/>
      <c r="J8" s="128"/>
      <c r="K8" s="128"/>
      <c r="L8" s="128"/>
      <c r="M8" s="129"/>
      <c r="N8" s="129"/>
      <c r="O8" s="129"/>
      <c r="P8" s="127"/>
    </row>
    <row r="9" spans="1:16" s="147" customFormat="1" x14ac:dyDescent="0.25">
      <c r="A9" s="143"/>
      <c r="B9" s="144"/>
      <c r="C9" s="128"/>
      <c r="D9" s="145"/>
      <c r="E9" s="128"/>
      <c r="F9" s="128"/>
      <c r="G9" s="128"/>
      <c r="H9" s="128"/>
      <c r="I9" s="128"/>
      <c r="J9" s="128"/>
      <c r="K9" s="128"/>
      <c r="L9" s="128"/>
      <c r="M9" s="146"/>
      <c r="N9" s="146"/>
      <c r="O9" s="146"/>
      <c r="P9" s="128"/>
    </row>
    <row r="10" spans="1:16" x14ac:dyDescent="0.25">
      <c r="A10" s="116" t="s">
        <v>77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2021-12-27T05:06:17Z</dcterms:modified>
</cp:coreProperties>
</file>